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03.2024\"/>
    </mc:Choice>
  </mc:AlternateContent>
  <bookViews>
    <workbookView xWindow="0" yWindow="0" windowWidth="20490" windowHeight="7320"/>
  </bookViews>
  <sheets>
    <sheet name="Абакан_юр" sheetId="1" r:id="rId1"/>
    <sheet name="Альметьевск_юр" sheetId="2" r:id="rId2"/>
    <sheet name="Армавир_юр" sheetId="3" r:id="rId3"/>
    <sheet name="Архангельск_юр" sheetId="4" r:id="rId4"/>
    <sheet name="Астрахань_юр" sheetId="5" r:id="rId5"/>
    <sheet name="Барнаул_юр" sheetId="6" r:id="rId6"/>
    <sheet name="Белгород_юр" sheetId="7" r:id="rId7"/>
    <sheet name="Бийск_юр" sheetId="8" r:id="rId8"/>
    <sheet name="Благовещенск_юр" sheetId="9" r:id="rId9"/>
    <sheet name="Братск_юр" sheetId="10" r:id="rId10"/>
    <sheet name="Брянск_юр" sheetId="11" r:id="rId11"/>
    <sheet name="Великий Новгород_юр" sheetId="12" r:id="rId12"/>
    <sheet name="Владивосток_юр" sheetId="13" r:id="rId13"/>
    <sheet name="Владимир_юр" sheetId="14" r:id="rId14"/>
    <sheet name="Волгоград_юр" sheetId="15" r:id="rId15"/>
    <sheet name="Вологда_юр" sheetId="16" r:id="rId16"/>
    <sheet name="Воронеж_юр" sheetId="17" r:id="rId17"/>
    <sheet name="Грозный_юр" sheetId="18" r:id="rId18"/>
    <sheet name="Димитровград_юр" sheetId="19" r:id="rId19"/>
    <sheet name="Екатеринбург_юр" sheetId="20" r:id="rId20"/>
    <sheet name="Иваново_юр" sheetId="21" r:id="rId21"/>
    <sheet name="Ижевск_юр" sheetId="22" r:id="rId22"/>
    <sheet name="Йошкар-Ола_юр" sheetId="23" r:id="rId23"/>
    <sheet name="Иркутск_юр" sheetId="24" r:id="rId24"/>
    <sheet name="КавМинВоды_юр" sheetId="25" r:id="rId25"/>
    <sheet name="Казань_юр" sheetId="26" r:id="rId26"/>
    <sheet name="Калининград_юр" sheetId="27" r:id="rId27"/>
    <sheet name="Калуга_юр" sheetId="28" r:id="rId28"/>
    <sheet name="Каменск-Уральский_юр" sheetId="29" r:id="rId29"/>
    <sheet name="Кемерово_юр" sheetId="30" r:id="rId30"/>
    <sheet name="Киров_юр" sheetId="31" r:id="rId31"/>
    <sheet name="Когалым_юр" sheetId="32" r:id="rId32"/>
    <sheet name="Комсомольск-на-Амуре_юр" sheetId="33" r:id="rId33"/>
    <sheet name="Кострома_юр" sheetId="34" r:id="rId34"/>
    <sheet name="Краснодар_юр" sheetId="35" r:id="rId35"/>
    <sheet name="Красноярск_юр" sheetId="36" r:id="rId36"/>
    <sheet name="Курган_юр" sheetId="37" r:id="rId37"/>
    <sheet name="Курск_юр" sheetId="38" r:id="rId38"/>
    <sheet name="Ленинск-Кузнецкий_юр" sheetId="39" r:id="rId39"/>
    <sheet name="Липецк_юр" sheetId="40" r:id="rId40"/>
    <sheet name="Магнитогорск_юр" sheetId="41" r:id="rId41"/>
    <sheet name="Майкоп_юр" sheetId="42" r:id="rId42"/>
    <sheet name="Махачкала_юр" sheetId="43" r:id="rId43"/>
    <sheet name="Миасс и Златоуст_юр" sheetId="44" r:id="rId44"/>
    <sheet name="Мурманская область_юр" sheetId="45" r:id="rId45"/>
    <sheet name="Набережные Челны_юр" sheetId="46" r:id="rId46"/>
    <sheet name="Находка_юр" sheetId="47" r:id="rId47"/>
    <sheet name="Нижневартовск_юр" sheetId="48" r:id="rId48"/>
    <sheet name="Нижний Новгород_юр" sheetId="49" r:id="rId49"/>
    <sheet name="Нижний Тагил_юр" sheetId="50" r:id="rId50"/>
    <sheet name="Новокузнецк_юр" sheetId="51" r:id="rId51"/>
    <sheet name="Новороссийск_юр" sheetId="52" r:id="rId52"/>
    <sheet name="Новосибирск_юр" sheetId="53" r:id="rId53"/>
    <sheet name="Новый Уренгой_юр" sheetId="54" r:id="rId54"/>
    <sheet name="Норильск_юр" sheetId="55" r:id="rId55"/>
    <sheet name="Ноябрьск_юр" sheetId="56" r:id="rId56"/>
    <sheet name="Омск_юр" sheetId="57" r:id="rId57"/>
    <sheet name="Орёл_юр" sheetId="58" r:id="rId58"/>
    <sheet name="Оренбург_юр" sheetId="59" r:id="rId59"/>
    <sheet name="Пенза_юр" sheetId="60" r:id="rId60"/>
    <sheet name="Пермь_юр" sheetId="61" r:id="rId61"/>
    <sheet name="Петрозаводск_юр" sheetId="62" r:id="rId62"/>
    <sheet name="Петропавловск-Камчатский_юр" sheetId="63" r:id="rId63"/>
    <sheet name="Псков_юр" sheetId="64" r:id="rId64"/>
    <sheet name="Республика Алтай_юр" sheetId="65" r:id="rId65"/>
    <sheet name="Ростов-на-Дону_юр" sheetId="66" r:id="rId66"/>
    <sheet name="Рязань_юр" sheetId="67" r:id="rId67"/>
    <sheet name="Самара_юр" sheetId="68" r:id="rId68"/>
    <sheet name="Санкт-Петербург_юр" sheetId="69" r:id="rId69"/>
    <sheet name="Саранск_юр" sheetId="70" r:id="rId70"/>
    <sheet name="Саратов_юр" sheetId="71" r:id="rId71"/>
    <sheet name="Смоленск_юр" sheetId="72" r:id="rId72"/>
    <sheet name="Сочи_юр" sheetId="73" r:id="rId73"/>
    <sheet name="Ставрополь_юр" sheetId="74" r:id="rId74"/>
    <sheet name="Старый Оскол_юр" sheetId="75" r:id="rId75"/>
    <sheet name="Стерлитамак_юр" sheetId="76" r:id="rId76"/>
    <sheet name="Сургут_юр" sheetId="77" r:id="rId77"/>
    <sheet name="Сыктывкар_юр" sheetId="78" r:id="rId78"/>
    <sheet name="Таганрог_юр" sheetId="79" r:id="rId79"/>
    <sheet name="Тамбов_юр" sheetId="80" r:id="rId80"/>
    <sheet name="Тверь_юр" sheetId="81" r:id="rId81"/>
    <sheet name="Тобольск_юр" sheetId="82" r:id="rId82"/>
    <sheet name="Тольятти_юр" sheetId="83" r:id="rId83"/>
    <sheet name="Томск_юр" sheetId="84" r:id="rId84"/>
    <sheet name="Тула_юр" sheetId="85" r:id="rId85"/>
    <sheet name="Тюмень_юр" sheetId="86" r:id="rId86"/>
    <sheet name="Улан-Удэ_юр" sheetId="87" r:id="rId87"/>
    <sheet name="Ульяновск_юр" sheetId="88" r:id="rId88"/>
    <sheet name="Уссурийск_юр" sheetId="89" r:id="rId89"/>
    <sheet name="Ухта_юр" sheetId="90" r:id="rId90"/>
    <sheet name="Уфа_юр" sheetId="91" r:id="rId91"/>
    <sheet name="Хабаровск_юр" sheetId="92" r:id="rId92"/>
    <sheet name="Чебоксары_юр" sheetId="93" r:id="rId93"/>
    <sheet name="Ханты-Мансийск_юр" sheetId="94" r:id="rId94"/>
    <sheet name="Челябинск_юр" sheetId="95" r:id="rId95"/>
    <sheet name="Чита_юр" sheetId="96" r:id="rId96"/>
    <sheet name="Шерегеш_юр" sheetId="97" r:id="rId97"/>
    <sheet name="Южно-Сахалинск_юр" sheetId="98" r:id="rId98"/>
    <sheet name="Якутск_юр" sheetId="99" r:id="rId99"/>
    <sheet name="Ярославль_юр" sheetId="100" r:id="rId100"/>
    <sheet name="Москва_юр" sheetId="101" r:id="rId101"/>
  </sheets>
  <definedNames>
    <definedName name="_xlnm.Print_Area" localSheetId="45">'Набережные Челны_юр'!$A$1:$H$277</definedName>
    <definedName name="_xlnm.Print_Area" localSheetId="47">Нижневартовск_юр!$1:$240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86" i="101" l="1"/>
  <c r="A367" i="101"/>
  <c r="A366" i="101"/>
  <c r="A365" i="101"/>
  <c r="A364" i="101"/>
  <c r="A363" i="101"/>
  <c r="A362" i="101"/>
  <c r="A361" i="101"/>
  <c r="C354" i="101"/>
  <c r="C352" i="101"/>
  <c r="C351" i="101"/>
  <c r="C350" i="101"/>
  <c r="C349" i="101"/>
  <c r="C348" i="101"/>
  <c r="C353" i="101" s="1"/>
  <c r="C347" i="101"/>
  <c r="C341" i="101"/>
  <c r="C338" i="101"/>
  <c r="C336" i="101"/>
  <c r="C335" i="101"/>
  <c r="C334" i="101"/>
  <c r="C333" i="101"/>
  <c r="C332" i="101"/>
  <c r="C331" i="101"/>
  <c r="C330" i="101"/>
  <c r="C328" i="101"/>
  <c r="C327" i="101"/>
  <c r="C326" i="101"/>
  <c r="C325" i="101"/>
  <c r="C324" i="101"/>
  <c r="C323" i="101"/>
  <c r="C322" i="101"/>
  <c r="C321" i="101"/>
  <c r="C320" i="101"/>
  <c r="C319" i="101"/>
  <c r="C318" i="101"/>
  <c r="C317" i="101"/>
  <c r="C316" i="101"/>
  <c r="C314" i="101"/>
  <c r="C313" i="101"/>
  <c r="C312" i="101"/>
  <c r="C311" i="101"/>
  <c r="C310" i="101"/>
  <c r="C309" i="101"/>
  <c r="C308" i="101"/>
  <c r="C307" i="101"/>
  <c r="C305" i="101"/>
  <c r="C303" i="101"/>
  <c r="D292" i="101"/>
  <c r="D290" i="101"/>
  <c r="C285" i="101"/>
  <c r="D283" i="101"/>
  <c r="C282" i="101"/>
  <c r="C276" i="101"/>
  <c r="C275" i="101"/>
  <c r="D173" i="101"/>
  <c r="C171" i="101"/>
  <c r="C169" i="101"/>
  <c r="C167" i="101"/>
  <c r="C166" i="101"/>
  <c r="C165" i="101"/>
  <c r="H163" i="101"/>
  <c r="G163" i="101"/>
  <c r="E163" i="101"/>
  <c r="D163" i="101"/>
  <c r="C163" i="101"/>
  <c r="C161" i="101"/>
  <c r="C160" i="101"/>
  <c r="H158" i="101"/>
  <c r="G158" i="101"/>
  <c r="E158" i="101"/>
  <c r="D158" i="101"/>
  <c r="C158" i="101"/>
  <c r="D60" i="101"/>
  <c r="C56" i="101"/>
  <c r="C53" i="101"/>
  <c r="C51" i="101"/>
  <c r="C49" i="101"/>
  <c r="C48" i="101"/>
  <c r="C47" i="101"/>
  <c r="D45" i="101"/>
  <c r="C45" i="101"/>
  <c r="C43" i="101"/>
  <c r="C42" i="101"/>
  <c r="C41" i="101"/>
  <c r="H39" i="101"/>
  <c r="G39" i="101"/>
  <c r="E39" i="101"/>
  <c r="D39" i="101"/>
  <c r="C39" i="101"/>
  <c r="C37" i="101"/>
  <c r="C36" i="101"/>
  <c r="C34" i="101"/>
  <c r="C32" i="101"/>
  <c r="C31" i="101"/>
  <c r="C30" i="101"/>
  <c r="D28" i="101"/>
  <c r="C28" i="101"/>
  <c r="C26" i="101"/>
  <c r="C25" i="101"/>
  <c r="H23" i="101"/>
  <c r="D23" i="101"/>
  <c r="C23" i="101"/>
  <c r="C21" i="101"/>
  <c r="C19" i="101"/>
  <c r="C17" i="101"/>
  <c r="C16" i="101"/>
  <c r="C15" i="101"/>
  <c r="D13" i="101"/>
  <c r="C13" i="101"/>
  <c r="C11" i="101"/>
  <c r="C10" i="101"/>
  <c r="H8" i="101"/>
  <c r="D8" i="101"/>
  <c r="C8" i="101"/>
  <c r="A3" i="101"/>
  <c r="A2" i="101"/>
  <c r="A207" i="100"/>
  <c r="A192" i="100"/>
  <c r="A191" i="100"/>
  <c r="A190" i="100"/>
  <c r="A189" i="100"/>
  <c r="A188" i="100"/>
  <c r="A187" i="100"/>
  <c r="A186" i="100"/>
  <c r="C178" i="100"/>
  <c r="C174" i="100"/>
  <c r="C173" i="100"/>
  <c r="G172" i="100"/>
  <c r="H172" i="100"/>
  <c r="E172" i="100"/>
  <c r="C172" i="100"/>
  <c r="C171" i="100"/>
  <c r="C170" i="100"/>
  <c r="C175" i="100" s="1"/>
  <c r="H169" i="100"/>
  <c r="G169" i="100"/>
  <c r="E169" i="100"/>
  <c r="D169" i="100"/>
  <c r="C169" i="100"/>
  <c r="C163" i="100"/>
  <c r="C161" i="100"/>
  <c r="C160" i="100"/>
  <c r="C158" i="100"/>
  <c r="C157" i="100"/>
  <c r="C156" i="100"/>
  <c r="C155" i="100"/>
  <c r="C154" i="100"/>
  <c r="C153" i="100"/>
  <c r="C152" i="100"/>
  <c r="C151" i="100"/>
  <c r="C150" i="100"/>
  <c r="C149" i="100"/>
  <c r="C148" i="100"/>
  <c r="C147" i="100"/>
  <c r="C146" i="100"/>
  <c r="C145" i="100"/>
  <c r="C144" i="100"/>
  <c r="C143" i="100"/>
  <c r="C142" i="100"/>
  <c r="C141" i="100"/>
  <c r="C140" i="100"/>
  <c r="C139" i="100"/>
  <c r="C136" i="100"/>
  <c r="C135" i="100"/>
  <c r="C134" i="100"/>
  <c r="C133" i="100"/>
  <c r="C132" i="100"/>
  <c r="C131" i="100"/>
  <c r="C130" i="100"/>
  <c r="C137" i="100" s="1"/>
  <c r="C129" i="100"/>
  <c r="C127" i="100"/>
  <c r="D112" i="100"/>
  <c r="C109" i="100"/>
  <c r="C106" i="100"/>
  <c r="C97" i="100"/>
  <c r="C96" i="100"/>
  <c r="D95" i="100"/>
  <c r="C65" i="100"/>
  <c r="D64" i="100"/>
  <c r="C62" i="100"/>
  <c r="C60" i="100"/>
  <c r="C58" i="100"/>
  <c r="C57" i="100"/>
  <c r="C56" i="100"/>
  <c r="G54" i="100"/>
  <c r="H54" i="100"/>
  <c r="E54" i="100"/>
  <c r="C54" i="100"/>
  <c r="C52" i="100"/>
  <c r="C51" i="100"/>
  <c r="C50" i="100"/>
  <c r="H48" i="100"/>
  <c r="D48" i="100"/>
  <c r="C48" i="100"/>
  <c r="C46" i="100"/>
  <c r="C45" i="100"/>
  <c r="C43" i="100"/>
  <c r="C41" i="100"/>
  <c r="C39" i="100"/>
  <c r="C36" i="100"/>
  <c r="C35" i="100"/>
  <c r="C34" i="100"/>
  <c r="H32" i="100"/>
  <c r="D32" i="100"/>
  <c r="C32" i="100"/>
  <c r="C30" i="100"/>
  <c r="C29" i="100"/>
  <c r="H27" i="100"/>
  <c r="D27" i="100"/>
  <c r="C27" i="100"/>
  <c r="C25" i="100"/>
  <c r="C23" i="100"/>
  <c r="C21" i="100"/>
  <c r="C19" i="100"/>
  <c r="C16" i="100"/>
  <c r="C15" i="100"/>
  <c r="C14" i="100"/>
  <c r="G12" i="100"/>
  <c r="H12" i="100"/>
  <c r="E12" i="100"/>
  <c r="C12" i="100"/>
  <c r="C10" i="100"/>
  <c r="C9" i="100"/>
  <c r="G7" i="100"/>
  <c r="H7" i="100"/>
  <c r="E7" i="100"/>
  <c r="C7" i="100"/>
  <c r="A3" i="100"/>
  <c r="A2" i="100"/>
  <c r="A235" i="99"/>
  <c r="A220" i="99"/>
  <c r="A219" i="99"/>
  <c r="A218" i="99"/>
  <c r="A217" i="99"/>
  <c r="A216" i="99"/>
  <c r="A215" i="99"/>
  <c r="A214" i="99"/>
  <c r="C206" i="99"/>
  <c r="H203" i="99"/>
  <c r="E203" i="99"/>
  <c r="C203" i="99"/>
  <c r="C202" i="99"/>
  <c r="C201" i="99"/>
  <c r="G200" i="99"/>
  <c r="D200" i="99"/>
  <c r="C200" i="99"/>
  <c r="C199" i="99"/>
  <c r="C198" i="99"/>
  <c r="E197" i="99"/>
  <c r="C197" i="99"/>
  <c r="C165" i="99" s="1"/>
  <c r="C191" i="99"/>
  <c r="C189" i="99"/>
  <c r="C188" i="99"/>
  <c r="C186" i="99"/>
  <c r="C185" i="99"/>
  <c r="C184" i="99"/>
  <c r="C183" i="99"/>
  <c r="C182" i="99"/>
  <c r="C181" i="99"/>
  <c r="C180" i="99"/>
  <c r="C179" i="99"/>
  <c r="C178" i="99"/>
  <c r="C177" i="99"/>
  <c r="C176" i="99"/>
  <c r="C175" i="99"/>
  <c r="C174" i="99"/>
  <c r="C173" i="99"/>
  <c r="C172" i="99"/>
  <c r="C171" i="99"/>
  <c r="C170" i="99"/>
  <c r="C169" i="99"/>
  <c r="C168" i="99"/>
  <c r="C167" i="99"/>
  <c r="C164" i="99"/>
  <c r="C163" i="99"/>
  <c r="C162" i="99"/>
  <c r="C161" i="99"/>
  <c r="C160" i="99"/>
  <c r="C159" i="99"/>
  <c r="C158" i="99"/>
  <c r="C157" i="99"/>
  <c r="C155" i="99"/>
  <c r="D145" i="99"/>
  <c r="D142" i="99"/>
  <c r="D141" i="99"/>
  <c r="D139" i="99"/>
  <c r="C137" i="99"/>
  <c r="D134" i="99"/>
  <c r="C134" i="99"/>
  <c r="C125" i="99"/>
  <c r="D122" i="99"/>
  <c r="C123" i="99"/>
  <c r="C72" i="99"/>
  <c r="C69" i="99"/>
  <c r="C67" i="99"/>
  <c r="C65" i="99"/>
  <c r="C64" i="99"/>
  <c r="C63" i="99"/>
  <c r="G61" i="99"/>
  <c r="C61" i="99"/>
  <c r="C59" i="99"/>
  <c r="C58" i="99"/>
  <c r="C57" i="99"/>
  <c r="C55" i="99"/>
  <c r="C53" i="99"/>
  <c r="C52" i="99"/>
  <c r="C50" i="99"/>
  <c r="C49" i="99"/>
  <c r="H48" i="99"/>
  <c r="G48" i="99"/>
  <c r="E48" i="99"/>
  <c r="D48" i="99"/>
  <c r="C48" i="99"/>
  <c r="C46" i="99"/>
  <c r="C45" i="99"/>
  <c r="C43" i="99"/>
  <c r="C41" i="99"/>
  <c r="C39" i="99"/>
  <c r="C36" i="99"/>
  <c r="C35" i="99"/>
  <c r="C34" i="99"/>
  <c r="G32" i="99"/>
  <c r="D32" i="99"/>
  <c r="C32" i="99"/>
  <c r="C30" i="99"/>
  <c r="C29" i="99"/>
  <c r="H27" i="99"/>
  <c r="G27" i="99"/>
  <c r="E27" i="99"/>
  <c r="C27" i="99"/>
  <c r="C25" i="99"/>
  <c r="C23" i="99"/>
  <c r="C21" i="99"/>
  <c r="C19" i="99"/>
  <c r="C16" i="99"/>
  <c r="C15" i="99"/>
  <c r="C14" i="99"/>
  <c r="H12" i="99"/>
  <c r="G12" i="99"/>
  <c r="E12" i="99"/>
  <c r="D12" i="99"/>
  <c r="C12" i="99"/>
  <c r="C10" i="99"/>
  <c r="C9" i="99"/>
  <c r="H7" i="99"/>
  <c r="G7" i="99"/>
  <c r="E7" i="99"/>
  <c r="D7" i="99"/>
  <c r="C7" i="99"/>
  <c r="A3" i="99"/>
  <c r="A2" i="99"/>
  <c r="A197" i="98"/>
  <c r="A182" i="98"/>
  <c r="A181" i="98"/>
  <c r="A180" i="98"/>
  <c r="A179" i="98"/>
  <c r="A178" i="98"/>
  <c r="A177" i="98"/>
  <c r="A176" i="98"/>
  <c r="C168" i="98"/>
  <c r="H165" i="98"/>
  <c r="G165" i="98"/>
  <c r="E165" i="98"/>
  <c r="D165" i="98"/>
  <c r="C165" i="98"/>
  <c r="C164" i="98"/>
  <c r="C163" i="98"/>
  <c r="H162" i="98"/>
  <c r="G162" i="98"/>
  <c r="E162" i="98"/>
  <c r="D162" i="98"/>
  <c r="C162" i="98"/>
  <c r="C161" i="98"/>
  <c r="C160" i="98"/>
  <c r="G159" i="98"/>
  <c r="E159" i="98"/>
  <c r="D159" i="98"/>
  <c r="C159" i="98"/>
  <c r="C127" i="98" s="1"/>
  <c r="C153" i="98"/>
  <c r="C151" i="98"/>
  <c r="C150" i="98"/>
  <c r="C148" i="98"/>
  <c r="C147" i="98"/>
  <c r="C146" i="98"/>
  <c r="C145" i="98"/>
  <c r="C144" i="98"/>
  <c r="C143" i="98"/>
  <c r="C142" i="98"/>
  <c r="C141" i="98"/>
  <c r="C140" i="98"/>
  <c r="C139" i="98"/>
  <c r="C138" i="98"/>
  <c r="C137" i="98"/>
  <c r="C136" i="98"/>
  <c r="C135" i="98"/>
  <c r="C134" i="98"/>
  <c r="C133" i="98"/>
  <c r="C132" i="98"/>
  <c r="C131" i="98"/>
  <c r="C130" i="98"/>
  <c r="C129" i="98"/>
  <c r="C126" i="98"/>
  <c r="C125" i="98"/>
  <c r="C124" i="98"/>
  <c r="C123" i="98"/>
  <c r="C122" i="98"/>
  <c r="C121" i="98"/>
  <c r="C120" i="98"/>
  <c r="C119" i="98"/>
  <c r="C117" i="98"/>
  <c r="D103" i="98"/>
  <c r="D104" i="98"/>
  <c r="C99" i="98"/>
  <c r="C96" i="98"/>
  <c r="D85" i="98"/>
  <c r="C87" i="98"/>
  <c r="C86" i="98"/>
  <c r="C65" i="98"/>
  <c r="C62" i="98"/>
  <c r="C60" i="98"/>
  <c r="C58" i="98"/>
  <c r="C57" i="98"/>
  <c r="C56" i="98"/>
  <c r="G54" i="98"/>
  <c r="D54" i="98"/>
  <c r="C54" i="98"/>
  <c r="C52" i="98"/>
  <c r="C51" i="98"/>
  <c r="C50" i="98"/>
  <c r="E48" i="98"/>
  <c r="C48" i="98"/>
  <c r="C46" i="98"/>
  <c r="C45" i="98"/>
  <c r="C43" i="98"/>
  <c r="C41" i="98"/>
  <c r="C39" i="98"/>
  <c r="C36" i="98"/>
  <c r="C35" i="98"/>
  <c r="C34" i="98"/>
  <c r="C32" i="98"/>
  <c r="C30" i="98"/>
  <c r="C29" i="98"/>
  <c r="E27" i="98"/>
  <c r="C27" i="98"/>
  <c r="C25" i="98"/>
  <c r="C23" i="98"/>
  <c r="C21" i="98"/>
  <c r="C19" i="98"/>
  <c r="C16" i="98"/>
  <c r="C15" i="98"/>
  <c r="C14" i="98"/>
  <c r="H12" i="98"/>
  <c r="G12" i="98"/>
  <c r="E12" i="98"/>
  <c r="D12" i="98"/>
  <c r="C12" i="98"/>
  <c r="C10" i="98"/>
  <c r="C9" i="98"/>
  <c r="G7" i="98"/>
  <c r="D7" i="98"/>
  <c r="C7" i="98"/>
  <c r="A3" i="98"/>
  <c r="A2" i="98"/>
  <c r="A192" i="97"/>
  <c r="A179" i="97"/>
  <c r="A178" i="97"/>
  <c r="A177" i="97"/>
  <c r="A176" i="97"/>
  <c r="A175" i="97"/>
  <c r="A174" i="97"/>
  <c r="A173" i="97"/>
  <c r="C166" i="97"/>
  <c r="C165" i="97"/>
  <c r="C164" i="97"/>
  <c r="C163" i="97"/>
  <c r="C162" i="97"/>
  <c r="C161" i="97"/>
  <c r="C160" i="97"/>
  <c r="C159" i="97"/>
  <c r="C153" i="97"/>
  <c r="C151" i="97"/>
  <c r="C150" i="97"/>
  <c r="C148" i="97"/>
  <c r="C147" i="97"/>
  <c r="C146" i="97"/>
  <c r="C145" i="97"/>
  <c r="C144" i="97"/>
  <c r="C143" i="97"/>
  <c r="C142" i="97"/>
  <c r="C141" i="97"/>
  <c r="C140" i="97"/>
  <c r="C139" i="97"/>
  <c r="C138" i="97"/>
  <c r="C137" i="97"/>
  <c r="C136" i="97"/>
  <c r="C135" i="97"/>
  <c r="C134" i="97"/>
  <c r="C133" i="97"/>
  <c r="C132" i="97"/>
  <c r="C131" i="97"/>
  <c r="C130" i="97"/>
  <c r="C129" i="97"/>
  <c r="C126" i="97"/>
  <c r="C125" i="97"/>
  <c r="C124" i="97"/>
  <c r="C123" i="97"/>
  <c r="C122" i="97"/>
  <c r="C121" i="97"/>
  <c r="C120" i="97"/>
  <c r="C127" i="97" s="1"/>
  <c r="C119" i="97"/>
  <c r="C117" i="97"/>
  <c r="C99" i="97"/>
  <c r="C96" i="97"/>
  <c r="D85" i="97"/>
  <c r="C87" i="97"/>
  <c r="C86" i="97"/>
  <c r="C65" i="97"/>
  <c r="C62" i="97"/>
  <c r="C60" i="97"/>
  <c r="C58" i="97"/>
  <c r="C57" i="97"/>
  <c r="C56" i="97"/>
  <c r="C54" i="97"/>
  <c r="C52" i="97"/>
  <c r="C51" i="97"/>
  <c r="C50" i="97"/>
  <c r="C48" i="97"/>
  <c r="C46" i="97"/>
  <c r="C45" i="97"/>
  <c r="C43" i="97"/>
  <c r="C41" i="97"/>
  <c r="C39" i="97"/>
  <c r="C36" i="97"/>
  <c r="C35" i="97"/>
  <c r="C34" i="97"/>
  <c r="C32" i="97"/>
  <c r="C30" i="97"/>
  <c r="C29" i="97"/>
  <c r="C27" i="97"/>
  <c r="C25" i="97"/>
  <c r="C23" i="97"/>
  <c r="C21" i="97"/>
  <c r="C19" i="97"/>
  <c r="C16" i="97"/>
  <c r="C15" i="97"/>
  <c r="C14" i="97"/>
  <c r="C12" i="97"/>
  <c r="C10" i="97"/>
  <c r="C9" i="97"/>
  <c r="C7" i="97"/>
  <c r="A3" i="97"/>
  <c r="A2" i="97"/>
  <c r="A214" i="96"/>
  <c r="A199" i="96"/>
  <c r="A198" i="96"/>
  <c r="A197" i="96"/>
  <c r="A196" i="96"/>
  <c r="A195" i="96"/>
  <c r="A194" i="96"/>
  <c r="A193" i="96"/>
  <c r="C185" i="96"/>
  <c r="H182" i="96"/>
  <c r="G182" i="96"/>
  <c r="E182" i="96"/>
  <c r="D182" i="96"/>
  <c r="C181" i="96"/>
  <c r="C180" i="96"/>
  <c r="G179" i="96"/>
  <c r="E179" i="96"/>
  <c r="C179" i="96"/>
  <c r="C178" i="96"/>
  <c r="C177" i="96"/>
  <c r="C182" i="96" s="1"/>
  <c r="H176" i="96"/>
  <c r="G176" i="96"/>
  <c r="E176" i="96"/>
  <c r="D176" i="96"/>
  <c r="C176" i="96"/>
  <c r="C170" i="96"/>
  <c r="C168" i="96"/>
  <c r="C167" i="96"/>
  <c r="C165" i="96"/>
  <c r="C164" i="96"/>
  <c r="C163" i="96"/>
  <c r="C162" i="96"/>
  <c r="C161" i="96"/>
  <c r="C160" i="96"/>
  <c r="C159" i="96"/>
  <c r="C158" i="96"/>
  <c r="C157" i="96"/>
  <c r="C156" i="96"/>
  <c r="C155" i="96"/>
  <c r="C154" i="96"/>
  <c r="C153" i="96"/>
  <c r="C152" i="96"/>
  <c r="C151" i="96"/>
  <c r="C150" i="96"/>
  <c r="C149" i="96"/>
  <c r="C148" i="96"/>
  <c r="C147" i="96"/>
  <c r="C146" i="96"/>
  <c r="C144" i="96"/>
  <c r="C143" i="96"/>
  <c r="C142" i="96"/>
  <c r="C141" i="96"/>
  <c r="C140" i="96"/>
  <c r="C139" i="96"/>
  <c r="C138" i="96"/>
  <c r="D114" i="96"/>
  <c r="C137" i="96"/>
  <c r="C136" i="96"/>
  <c r="C134" i="96"/>
  <c r="D123" i="96"/>
  <c r="D121" i="96"/>
  <c r="D118" i="96"/>
  <c r="C116" i="96"/>
  <c r="C113" i="96"/>
  <c r="C104" i="96"/>
  <c r="D102" i="96"/>
  <c r="C103" i="96"/>
  <c r="D71" i="96"/>
  <c r="C72" i="96"/>
  <c r="C69" i="96"/>
  <c r="C67" i="96"/>
  <c r="C65" i="96"/>
  <c r="C64" i="96"/>
  <c r="C63" i="96"/>
  <c r="H61" i="96"/>
  <c r="G61" i="96"/>
  <c r="E61" i="96"/>
  <c r="D61" i="96"/>
  <c r="C61" i="96"/>
  <c r="C59" i="96"/>
  <c r="C58" i="96"/>
  <c r="C57" i="96"/>
  <c r="G55" i="96"/>
  <c r="C55" i="96"/>
  <c r="C53" i="96"/>
  <c r="C52" i="96"/>
  <c r="C50" i="96"/>
  <c r="C49" i="96"/>
  <c r="H48" i="96"/>
  <c r="G48" i="96"/>
  <c r="E48" i="96"/>
  <c r="D48" i="96"/>
  <c r="C48" i="96"/>
  <c r="C46" i="96"/>
  <c r="C45" i="96"/>
  <c r="C43" i="96"/>
  <c r="C41" i="96"/>
  <c r="C39" i="96"/>
  <c r="C36" i="96"/>
  <c r="C35" i="96"/>
  <c r="C34" i="96"/>
  <c r="H32" i="96"/>
  <c r="G32" i="96"/>
  <c r="E32" i="96"/>
  <c r="D32" i="96"/>
  <c r="C32" i="96"/>
  <c r="C30" i="96"/>
  <c r="C29" i="96"/>
  <c r="H27" i="96"/>
  <c r="G27" i="96"/>
  <c r="E27" i="96"/>
  <c r="D27" i="96"/>
  <c r="C27" i="96"/>
  <c r="C25" i="96"/>
  <c r="C23" i="96"/>
  <c r="C21" i="96"/>
  <c r="C19" i="96"/>
  <c r="C16" i="96"/>
  <c r="C15" i="96"/>
  <c r="C14" i="96"/>
  <c r="H12" i="96"/>
  <c r="E12" i="96"/>
  <c r="C12" i="96"/>
  <c r="C10" i="96"/>
  <c r="C9" i="96"/>
  <c r="G7" i="96"/>
  <c r="E7" i="96"/>
  <c r="D7" i="96"/>
  <c r="C7" i="96"/>
  <c r="A3" i="96"/>
  <c r="A2" i="96"/>
  <c r="A294" i="95"/>
  <c r="A275" i="95"/>
  <c r="A274" i="95"/>
  <c r="A273" i="95"/>
  <c r="A272" i="95"/>
  <c r="A271" i="95"/>
  <c r="A270" i="95"/>
  <c r="A269" i="95"/>
  <c r="C262" i="95"/>
  <c r="C260" i="95"/>
  <c r="C259" i="95"/>
  <c r="C258" i="95"/>
  <c r="C257" i="95"/>
  <c r="C261" i="95" s="1"/>
  <c r="C251" i="95"/>
  <c r="C249" i="95"/>
  <c r="C247" i="95"/>
  <c r="C246" i="95"/>
  <c r="C245" i="95"/>
  <c r="C244" i="95"/>
  <c r="C243" i="95"/>
  <c r="C242" i="95"/>
  <c r="C241" i="95"/>
  <c r="C240" i="95"/>
  <c r="C239" i="95"/>
  <c r="C238" i="95"/>
  <c r="C237" i="95"/>
  <c r="C236" i="95"/>
  <c r="C235" i="95"/>
  <c r="C234" i="95"/>
  <c r="C233" i="95"/>
  <c r="C232" i="95"/>
  <c r="C231" i="95"/>
  <c r="C230" i="95"/>
  <c r="C229" i="95"/>
  <c r="C228" i="95"/>
  <c r="C226" i="95"/>
  <c r="C225" i="95"/>
  <c r="C224" i="95"/>
  <c r="C223" i="95"/>
  <c r="C222" i="95"/>
  <c r="C221" i="95"/>
  <c r="C220" i="95"/>
  <c r="C219" i="95"/>
  <c r="C218" i="95"/>
  <c r="C216" i="95"/>
  <c r="D202" i="95"/>
  <c r="C198" i="95"/>
  <c r="C195" i="95"/>
  <c r="D184" i="95"/>
  <c r="C186" i="95"/>
  <c r="C185" i="95"/>
  <c r="D133" i="95"/>
  <c r="C134" i="95"/>
  <c r="C131" i="95"/>
  <c r="C129" i="95"/>
  <c r="C127" i="95"/>
  <c r="C126" i="95"/>
  <c r="C125" i="95"/>
  <c r="C124" i="95"/>
  <c r="H123" i="95"/>
  <c r="G123" i="95"/>
  <c r="E123" i="95"/>
  <c r="D123" i="95"/>
  <c r="C121" i="95"/>
  <c r="C120" i="95"/>
  <c r="H118" i="95"/>
  <c r="E118" i="95"/>
  <c r="C118" i="95"/>
  <c r="C66" i="95"/>
  <c r="D65" i="95"/>
  <c r="C63" i="95"/>
  <c r="C61" i="95"/>
  <c r="C59" i="95"/>
  <c r="C58" i="95"/>
  <c r="C57" i="95"/>
  <c r="G55" i="95"/>
  <c r="E55" i="95"/>
  <c r="D55" i="95"/>
  <c r="C55" i="95"/>
  <c r="C53" i="95"/>
  <c r="C52" i="95"/>
  <c r="C51" i="95"/>
  <c r="H49" i="95"/>
  <c r="G49" i="95"/>
  <c r="E49" i="95"/>
  <c r="D49" i="95"/>
  <c r="C49" i="95"/>
  <c r="C47" i="95"/>
  <c r="C46" i="95"/>
  <c r="C44" i="95"/>
  <c r="C42" i="95"/>
  <c r="C40" i="95"/>
  <c r="C37" i="95"/>
  <c r="C36" i="95"/>
  <c r="C35" i="95"/>
  <c r="H33" i="95"/>
  <c r="G33" i="95"/>
  <c r="E33" i="95"/>
  <c r="D33" i="95"/>
  <c r="C33" i="95"/>
  <c r="C31" i="95"/>
  <c r="C30" i="95"/>
  <c r="H28" i="95"/>
  <c r="G28" i="95"/>
  <c r="E28" i="95"/>
  <c r="D28" i="95"/>
  <c r="C28" i="95"/>
  <c r="C26" i="95"/>
  <c r="C24" i="95"/>
  <c r="C22" i="95"/>
  <c r="C20" i="95"/>
  <c r="C17" i="95"/>
  <c r="C16" i="95"/>
  <c r="C15" i="95"/>
  <c r="E13" i="95"/>
  <c r="C13" i="95"/>
  <c r="C11" i="95"/>
  <c r="C10" i="95"/>
  <c r="G8" i="95"/>
  <c r="E8" i="95"/>
  <c r="D8" i="95"/>
  <c r="C8" i="95"/>
  <c r="A3" i="95"/>
  <c r="A2" i="95"/>
  <c r="A212" i="94"/>
  <c r="A199" i="94"/>
  <c r="A198" i="94"/>
  <c r="A197" i="94"/>
  <c r="A196" i="94"/>
  <c r="A195" i="94"/>
  <c r="A194" i="94"/>
  <c r="A193" i="94"/>
  <c r="C185" i="94"/>
  <c r="E182" i="94"/>
  <c r="C181" i="94"/>
  <c r="C180" i="94"/>
  <c r="H179" i="94"/>
  <c r="G179" i="94"/>
  <c r="E179" i="94"/>
  <c r="D179" i="94"/>
  <c r="C179" i="94"/>
  <c r="C178" i="94"/>
  <c r="C177" i="94"/>
  <c r="C182" i="94" s="1"/>
  <c r="C176" i="94"/>
  <c r="C170" i="94"/>
  <c r="C168" i="94"/>
  <c r="C167" i="94"/>
  <c r="C165" i="94"/>
  <c r="C164" i="94"/>
  <c r="C163" i="94"/>
  <c r="C162" i="94"/>
  <c r="C161" i="94"/>
  <c r="C160" i="94"/>
  <c r="C159" i="94"/>
  <c r="C158" i="94"/>
  <c r="C157" i="94"/>
  <c r="C156" i="94"/>
  <c r="C155" i="94"/>
  <c r="C154" i="94"/>
  <c r="C153" i="94"/>
  <c r="C152" i="94"/>
  <c r="C151" i="94"/>
  <c r="C150" i="94"/>
  <c r="C149" i="94"/>
  <c r="C148" i="94"/>
  <c r="C147" i="94"/>
  <c r="C146" i="94"/>
  <c r="C143" i="94"/>
  <c r="C142" i="94"/>
  <c r="C141" i="94"/>
  <c r="C140" i="94"/>
  <c r="C139" i="94"/>
  <c r="C138" i="94"/>
  <c r="C137" i="94"/>
  <c r="C144" i="94" s="1"/>
  <c r="C136" i="94"/>
  <c r="C134" i="94"/>
  <c r="D120" i="94"/>
  <c r="C116" i="94"/>
  <c r="D114" i="94"/>
  <c r="C113" i="94"/>
  <c r="C104" i="94"/>
  <c r="D102" i="94"/>
  <c r="D71" i="94"/>
  <c r="C72" i="94"/>
  <c r="C69" i="94"/>
  <c r="C67" i="94"/>
  <c r="C65" i="94"/>
  <c r="C64" i="94"/>
  <c r="C63" i="94"/>
  <c r="H61" i="94"/>
  <c r="G61" i="94"/>
  <c r="E61" i="94"/>
  <c r="D61" i="94"/>
  <c r="C61" i="94"/>
  <c r="C59" i="94"/>
  <c r="C58" i="94"/>
  <c r="C57" i="94"/>
  <c r="G55" i="94"/>
  <c r="E55" i="94"/>
  <c r="C55" i="94"/>
  <c r="C53" i="94"/>
  <c r="C52" i="94"/>
  <c r="C50" i="94"/>
  <c r="C49" i="94"/>
  <c r="G48" i="94"/>
  <c r="C48" i="94"/>
  <c r="C46" i="94"/>
  <c r="C45" i="94"/>
  <c r="C43" i="94"/>
  <c r="C41" i="94"/>
  <c r="C39" i="94"/>
  <c r="C36" i="94"/>
  <c r="C35" i="94"/>
  <c r="C34" i="94"/>
  <c r="H32" i="94"/>
  <c r="G32" i="94"/>
  <c r="E32" i="94"/>
  <c r="D32" i="94"/>
  <c r="C32" i="94"/>
  <c r="C30" i="94"/>
  <c r="C29" i="94"/>
  <c r="G27" i="94"/>
  <c r="D27" i="94"/>
  <c r="C27" i="94"/>
  <c r="C25" i="94"/>
  <c r="C23" i="94"/>
  <c r="C21" i="94"/>
  <c r="C19" i="94"/>
  <c r="C16" i="94"/>
  <c r="C15" i="94"/>
  <c r="C14" i="94"/>
  <c r="H12" i="94"/>
  <c r="G12" i="94"/>
  <c r="E12" i="94"/>
  <c r="D12" i="94"/>
  <c r="C12" i="94"/>
  <c r="C10" i="94"/>
  <c r="C9" i="94"/>
  <c r="H7" i="94"/>
  <c r="G7" i="94"/>
  <c r="E7" i="94"/>
  <c r="D7" i="94"/>
  <c r="C7" i="94"/>
  <c r="A3" i="94"/>
  <c r="A2" i="94"/>
  <c r="A217" i="93"/>
  <c r="A202" i="93"/>
  <c r="A201" i="93"/>
  <c r="A200" i="93"/>
  <c r="A199" i="93"/>
  <c r="A198" i="93"/>
  <c r="A197" i="93"/>
  <c r="A196" i="93"/>
  <c r="C188" i="93"/>
  <c r="E185" i="93"/>
  <c r="C185" i="93"/>
  <c r="C184" i="93"/>
  <c r="C183" i="93"/>
  <c r="G182" i="93"/>
  <c r="C182" i="93"/>
  <c r="C181" i="93"/>
  <c r="C180" i="93"/>
  <c r="H179" i="93"/>
  <c r="E179" i="93"/>
  <c r="C179" i="93"/>
  <c r="C146" i="93" s="1"/>
  <c r="C173" i="93"/>
  <c r="C170" i="93"/>
  <c r="C169" i="93"/>
  <c r="C167" i="93"/>
  <c r="C166" i="93"/>
  <c r="C165" i="93"/>
  <c r="C164" i="93"/>
  <c r="C163" i="93"/>
  <c r="C162" i="93"/>
  <c r="C161" i="93"/>
  <c r="C160" i="93"/>
  <c r="C159" i="93"/>
  <c r="C158" i="93"/>
  <c r="C157" i="93"/>
  <c r="C156" i="93"/>
  <c r="C155" i="93"/>
  <c r="C154" i="93"/>
  <c r="C153" i="93"/>
  <c r="C152" i="93"/>
  <c r="C151" i="93"/>
  <c r="C150" i="93"/>
  <c r="C149" i="93"/>
  <c r="C148" i="93"/>
  <c r="C145" i="93"/>
  <c r="C144" i="93"/>
  <c r="C143" i="93"/>
  <c r="C142" i="93"/>
  <c r="C141" i="93"/>
  <c r="C140" i="93"/>
  <c r="C139" i="93"/>
  <c r="C138" i="93"/>
  <c r="C136" i="93"/>
  <c r="D124" i="93"/>
  <c r="C118" i="93"/>
  <c r="C115" i="93"/>
  <c r="C106" i="93"/>
  <c r="D102" i="93"/>
  <c r="C103" i="93"/>
  <c r="D71" i="93"/>
  <c r="C72" i="93"/>
  <c r="C69" i="93"/>
  <c r="C67" i="93"/>
  <c r="C65" i="93"/>
  <c r="C64" i="93"/>
  <c r="C63" i="93"/>
  <c r="H61" i="93"/>
  <c r="G61" i="93"/>
  <c r="E61" i="93"/>
  <c r="D61" i="93"/>
  <c r="C61" i="93"/>
  <c r="C59" i="93"/>
  <c r="C58" i="93"/>
  <c r="C57" i="93"/>
  <c r="G55" i="93"/>
  <c r="C55" i="93"/>
  <c r="C53" i="93"/>
  <c r="C52" i="93"/>
  <c r="C50" i="93"/>
  <c r="C49" i="93"/>
  <c r="G48" i="93"/>
  <c r="H48" i="93"/>
  <c r="E48" i="93"/>
  <c r="C48" i="93"/>
  <c r="C46" i="93"/>
  <c r="C45" i="93"/>
  <c r="C43" i="93"/>
  <c r="C41" i="93"/>
  <c r="C39" i="93"/>
  <c r="C36" i="93"/>
  <c r="C35" i="93"/>
  <c r="C34" i="93"/>
  <c r="G32" i="93"/>
  <c r="H32" i="93"/>
  <c r="E32" i="93"/>
  <c r="C32" i="93"/>
  <c r="C30" i="93"/>
  <c r="C29" i="93"/>
  <c r="G27" i="93"/>
  <c r="H27" i="93"/>
  <c r="E27" i="93"/>
  <c r="C27" i="93"/>
  <c r="C25" i="93"/>
  <c r="C23" i="93"/>
  <c r="C21" i="93"/>
  <c r="C19" i="93"/>
  <c r="C16" i="93"/>
  <c r="C15" i="93"/>
  <c r="C14" i="93"/>
  <c r="H12" i="93"/>
  <c r="E12" i="93"/>
  <c r="D12" i="93"/>
  <c r="C12" i="93"/>
  <c r="C10" i="93"/>
  <c r="C9" i="93"/>
  <c r="H7" i="93"/>
  <c r="E7" i="93"/>
  <c r="D7" i="93"/>
  <c r="C7" i="93"/>
  <c r="A3" i="93"/>
  <c r="A2" i="93"/>
  <c r="A219" i="92"/>
  <c r="A204" i="92"/>
  <c r="A203" i="92"/>
  <c r="A202" i="92"/>
  <c r="A201" i="92"/>
  <c r="A200" i="92"/>
  <c r="A199" i="92"/>
  <c r="A198" i="92"/>
  <c r="C190" i="92"/>
  <c r="H187" i="92"/>
  <c r="G187" i="92"/>
  <c r="E187" i="92"/>
  <c r="D187" i="92"/>
  <c r="C187" i="92"/>
  <c r="C186" i="92"/>
  <c r="C185" i="92"/>
  <c r="G184" i="92"/>
  <c r="H184" i="92"/>
  <c r="E184" i="92"/>
  <c r="C184" i="92"/>
  <c r="C183" i="92"/>
  <c r="C182" i="92"/>
  <c r="H181" i="92"/>
  <c r="G181" i="92"/>
  <c r="E181" i="92"/>
  <c r="D181" i="92"/>
  <c r="C181" i="92"/>
  <c r="C149" i="92" s="1"/>
  <c r="C175" i="92"/>
  <c r="C173" i="92"/>
  <c r="C172" i="92"/>
  <c r="C170" i="92"/>
  <c r="C169" i="92"/>
  <c r="C168" i="92"/>
  <c r="C167" i="92"/>
  <c r="C166" i="92"/>
  <c r="C165" i="92"/>
  <c r="C164" i="92"/>
  <c r="C163" i="92"/>
  <c r="C162" i="92"/>
  <c r="C161" i="92"/>
  <c r="C160" i="92"/>
  <c r="C159" i="92"/>
  <c r="C158" i="92"/>
  <c r="C157" i="92"/>
  <c r="C156" i="92"/>
  <c r="C155" i="92"/>
  <c r="C154" i="92"/>
  <c r="C153" i="92"/>
  <c r="C152" i="92"/>
  <c r="C151" i="92"/>
  <c r="C148" i="92"/>
  <c r="C147" i="92"/>
  <c r="C146" i="92"/>
  <c r="C145" i="92"/>
  <c r="C144" i="92"/>
  <c r="C143" i="92"/>
  <c r="C142" i="92"/>
  <c r="C141" i="92"/>
  <c r="C139" i="92"/>
  <c r="D127" i="92"/>
  <c r="C121" i="92"/>
  <c r="C118" i="92"/>
  <c r="D107" i="92"/>
  <c r="C109" i="92"/>
  <c r="C72" i="92"/>
  <c r="D71" i="92"/>
  <c r="C69" i="92"/>
  <c r="C67" i="92"/>
  <c r="C65" i="92"/>
  <c r="C64" i="92"/>
  <c r="C63" i="92"/>
  <c r="H61" i="92"/>
  <c r="G61" i="92"/>
  <c r="E61" i="92"/>
  <c r="D61" i="92"/>
  <c r="C61" i="92"/>
  <c r="C59" i="92"/>
  <c r="C58" i="92"/>
  <c r="C57" i="92"/>
  <c r="H55" i="92"/>
  <c r="G55" i="92"/>
  <c r="E55" i="92"/>
  <c r="D55" i="92"/>
  <c r="C55" i="92"/>
  <c r="C53" i="92"/>
  <c r="C52" i="92"/>
  <c r="C50" i="92"/>
  <c r="C49" i="92"/>
  <c r="G48" i="92"/>
  <c r="H48" i="92"/>
  <c r="C48" i="92"/>
  <c r="C46" i="92"/>
  <c r="C45" i="92"/>
  <c r="C43" i="92"/>
  <c r="C41" i="92"/>
  <c r="C39" i="92"/>
  <c r="C36" i="92"/>
  <c r="C35" i="92"/>
  <c r="C34" i="92"/>
  <c r="G32" i="92"/>
  <c r="H32" i="92"/>
  <c r="C32" i="92"/>
  <c r="C30" i="92"/>
  <c r="C29" i="92"/>
  <c r="G27" i="92"/>
  <c r="H27" i="92"/>
  <c r="C27" i="92"/>
  <c r="C25" i="92"/>
  <c r="C23" i="92"/>
  <c r="C21" i="92"/>
  <c r="C19" i="92"/>
  <c r="C16" i="92"/>
  <c r="C15" i="92"/>
  <c r="C14" i="92"/>
  <c r="G12" i="92"/>
  <c r="C12" i="92"/>
  <c r="C10" i="92"/>
  <c r="C9" i="92"/>
  <c r="G7" i="92"/>
  <c r="C7" i="92"/>
  <c r="A3" i="92"/>
  <c r="A2" i="92"/>
  <c r="A296" i="91"/>
  <c r="A277" i="91"/>
  <c r="A276" i="91"/>
  <c r="A275" i="91"/>
  <c r="A274" i="91"/>
  <c r="A273" i="91"/>
  <c r="A272" i="91"/>
  <c r="A271" i="91"/>
  <c r="C264" i="91"/>
  <c r="C262" i="91"/>
  <c r="C261" i="91"/>
  <c r="C260" i="91"/>
  <c r="C259" i="91"/>
  <c r="C258" i="91"/>
  <c r="C263" i="91" s="1"/>
  <c r="C257" i="91"/>
  <c r="C251" i="91"/>
  <c r="C249" i="91"/>
  <c r="C247" i="91"/>
  <c r="C246" i="91"/>
  <c r="C245" i="91"/>
  <c r="C244" i="91"/>
  <c r="C243" i="91"/>
  <c r="C242" i="91"/>
  <c r="C241" i="91"/>
  <c r="C240" i="91"/>
  <c r="C239" i="91"/>
  <c r="C238" i="91"/>
  <c r="C237" i="91"/>
  <c r="C236" i="91"/>
  <c r="C235" i="91"/>
  <c r="C234" i="91"/>
  <c r="C233" i="91"/>
  <c r="C232" i="91"/>
  <c r="C231" i="91"/>
  <c r="C230" i="91"/>
  <c r="C229" i="91"/>
  <c r="C228" i="91"/>
  <c r="C226" i="91"/>
  <c r="C225" i="91"/>
  <c r="C224" i="91"/>
  <c r="C223" i="91"/>
  <c r="C222" i="91"/>
  <c r="C221" i="91"/>
  <c r="C220" i="91"/>
  <c r="C219" i="91"/>
  <c r="D196" i="91"/>
  <c r="C218" i="91"/>
  <c r="C216" i="91"/>
  <c r="D206" i="91"/>
  <c r="D202" i="91"/>
  <c r="D200" i="91"/>
  <c r="D203" i="91"/>
  <c r="C198" i="91"/>
  <c r="C195" i="91"/>
  <c r="C186" i="91"/>
  <c r="D184" i="91"/>
  <c r="C185" i="91"/>
  <c r="D133" i="91"/>
  <c r="C134" i="91"/>
  <c r="C131" i="91"/>
  <c r="C129" i="91"/>
  <c r="C127" i="91"/>
  <c r="C126" i="91"/>
  <c r="C125" i="91"/>
  <c r="G123" i="91"/>
  <c r="C123" i="91"/>
  <c r="C121" i="91"/>
  <c r="C120" i="91"/>
  <c r="G118" i="91"/>
  <c r="C118" i="91"/>
  <c r="D65" i="91"/>
  <c r="C66" i="91"/>
  <c r="C63" i="91"/>
  <c r="C61" i="91"/>
  <c r="C59" i="91"/>
  <c r="C58" i="91"/>
  <c r="C57" i="91"/>
  <c r="G55" i="91"/>
  <c r="C55" i="91"/>
  <c r="C53" i="91"/>
  <c r="C52" i="91"/>
  <c r="C51" i="91"/>
  <c r="H49" i="91"/>
  <c r="G49" i="91"/>
  <c r="E49" i="91"/>
  <c r="D49" i="91"/>
  <c r="C49" i="91"/>
  <c r="C47" i="91"/>
  <c r="C46" i="91"/>
  <c r="C44" i="91"/>
  <c r="C42" i="91"/>
  <c r="C40" i="91"/>
  <c r="C37" i="91"/>
  <c r="C36" i="91"/>
  <c r="C35" i="91"/>
  <c r="G33" i="91"/>
  <c r="H33" i="91"/>
  <c r="E33" i="91"/>
  <c r="C33" i="91"/>
  <c r="C31" i="91"/>
  <c r="C30" i="91"/>
  <c r="G28" i="91"/>
  <c r="H28" i="91"/>
  <c r="E28" i="91"/>
  <c r="C28" i="91"/>
  <c r="C26" i="91"/>
  <c r="C24" i="91"/>
  <c r="C22" i="91"/>
  <c r="C20" i="91"/>
  <c r="C17" i="91"/>
  <c r="C16" i="91"/>
  <c r="C15" i="91"/>
  <c r="G13" i="91"/>
  <c r="C13" i="91"/>
  <c r="C11" i="91"/>
  <c r="C10" i="91"/>
  <c r="G8" i="91"/>
  <c r="C8" i="91"/>
  <c r="A3" i="91"/>
  <c r="A2" i="91"/>
  <c r="A208" i="90"/>
  <c r="A191" i="90"/>
  <c r="A190" i="90"/>
  <c r="A189" i="90"/>
  <c r="A188" i="90"/>
  <c r="A187" i="90"/>
  <c r="A186" i="90"/>
  <c r="A185" i="90"/>
  <c r="C177" i="90"/>
  <c r="H174" i="90"/>
  <c r="G174" i="90"/>
  <c r="E174" i="90"/>
  <c r="D174" i="90"/>
  <c r="C173" i="90"/>
  <c r="C172" i="90"/>
  <c r="G171" i="90"/>
  <c r="H171" i="90"/>
  <c r="C171" i="90"/>
  <c r="C170" i="90"/>
  <c r="C169" i="90"/>
  <c r="C174" i="90" s="1"/>
  <c r="H168" i="90"/>
  <c r="G168" i="90"/>
  <c r="E168" i="90"/>
  <c r="D168" i="90"/>
  <c r="C168" i="90"/>
  <c r="C162" i="90"/>
  <c r="C160" i="90"/>
  <c r="C159" i="90"/>
  <c r="C157" i="90"/>
  <c r="C156" i="90"/>
  <c r="C155" i="90"/>
  <c r="C154" i="90"/>
  <c r="C153" i="90"/>
  <c r="C152" i="90"/>
  <c r="C151" i="90"/>
  <c r="C150" i="90"/>
  <c r="C149" i="90"/>
  <c r="C148" i="90"/>
  <c r="C147" i="90"/>
  <c r="C146" i="90"/>
  <c r="C145" i="90"/>
  <c r="C144" i="90"/>
  <c r="C143" i="90"/>
  <c r="C142" i="90"/>
  <c r="C141" i="90"/>
  <c r="C140" i="90"/>
  <c r="C139" i="90"/>
  <c r="C138" i="90"/>
  <c r="C136" i="90"/>
  <c r="C135" i="90"/>
  <c r="C134" i="90"/>
  <c r="C133" i="90"/>
  <c r="C132" i="90"/>
  <c r="C131" i="90"/>
  <c r="C130" i="90"/>
  <c r="C129" i="90"/>
  <c r="C128" i="90"/>
  <c r="C126" i="90"/>
  <c r="D116" i="90"/>
  <c r="D115" i="90"/>
  <c r="D114" i="90"/>
  <c r="D112" i="90"/>
  <c r="D111" i="90"/>
  <c r="D110" i="90"/>
  <c r="D113" i="90"/>
  <c r="C108" i="90"/>
  <c r="D106" i="90"/>
  <c r="C105" i="90"/>
  <c r="C96" i="90"/>
  <c r="C93" i="90"/>
  <c r="D92" i="90"/>
  <c r="D71" i="90"/>
  <c r="C72" i="90"/>
  <c r="C69" i="90"/>
  <c r="C67" i="90"/>
  <c r="C65" i="90"/>
  <c r="C64" i="90"/>
  <c r="C63" i="90"/>
  <c r="H61" i="90"/>
  <c r="E61" i="90"/>
  <c r="C61" i="90"/>
  <c r="C59" i="90"/>
  <c r="C58" i="90"/>
  <c r="C57" i="90"/>
  <c r="G55" i="90"/>
  <c r="C55" i="90"/>
  <c r="C53" i="90"/>
  <c r="C52" i="90"/>
  <c r="C50" i="90"/>
  <c r="C49" i="90"/>
  <c r="H48" i="90"/>
  <c r="E48" i="90"/>
  <c r="C48" i="90"/>
  <c r="C46" i="90"/>
  <c r="C45" i="90"/>
  <c r="C43" i="90"/>
  <c r="C41" i="90"/>
  <c r="C39" i="90"/>
  <c r="C36" i="90"/>
  <c r="C35" i="90"/>
  <c r="C34" i="90"/>
  <c r="H32" i="90"/>
  <c r="E32" i="90"/>
  <c r="C32" i="90"/>
  <c r="C30" i="90"/>
  <c r="C29" i="90"/>
  <c r="H27" i="90"/>
  <c r="E27" i="90"/>
  <c r="C27" i="90"/>
  <c r="C25" i="90"/>
  <c r="C23" i="90"/>
  <c r="C21" i="90"/>
  <c r="C19" i="90"/>
  <c r="C16" i="90"/>
  <c r="C15" i="90"/>
  <c r="C14" i="90"/>
  <c r="H12" i="90"/>
  <c r="G12" i="90"/>
  <c r="E12" i="90"/>
  <c r="D12" i="90"/>
  <c r="C12" i="90"/>
  <c r="C10" i="90"/>
  <c r="C9" i="90"/>
  <c r="H7" i="90"/>
  <c r="G7" i="90"/>
  <c r="E7" i="90"/>
  <c r="D7" i="90"/>
  <c r="C7" i="90"/>
  <c r="A3" i="90"/>
  <c r="A2" i="90"/>
  <c r="A205" i="89"/>
  <c r="A190" i="89"/>
  <c r="A189" i="89"/>
  <c r="A188" i="89"/>
  <c r="A187" i="89"/>
  <c r="A186" i="89"/>
  <c r="A185" i="89"/>
  <c r="A184" i="89"/>
  <c r="C176" i="89"/>
  <c r="C173" i="89"/>
  <c r="H172" i="89"/>
  <c r="G172" i="89"/>
  <c r="E172" i="89"/>
  <c r="D172" i="89"/>
  <c r="C171" i="89"/>
  <c r="C170" i="89"/>
  <c r="H169" i="89"/>
  <c r="C169" i="89"/>
  <c r="C168" i="89"/>
  <c r="C167" i="89"/>
  <c r="C172" i="89" s="1"/>
  <c r="H166" i="89"/>
  <c r="G166" i="89"/>
  <c r="E166" i="89"/>
  <c r="D166" i="89"/>
  <c r="C166" i="89"/>
  <c r="C160" i="89"/>
  <c r="C158" i="89"/>
  <c r="C157" i="89"/>
  <c r="C155" i="89"/>
  <c r="C154" i="89"/>
  <c r="C153" i="89"/>
  <c r="C152" i="89"/>
  <c r="C151" i="89"/>
  <c r="C150" i="89"/>
  <c r="C149" i="89"/>
  <c r="C148" i="89"/>
  <c r="C147" i="89"/>
  <c r="C146" i="89"/>
  <c r="C145" i="89"/>
  <c r="C144" i="89"/>
  <c r="C143" i="89"/>
  <c r="C142" i="89"/>
  <c r="C141" i="89"/>
  <c r="C140" i="89"/>
  <c r="C139" i="89"/>
  <c r="C138" i="89"/>
  <c r="C137" i="89"/>
  <c r="C136" i="89"/>
  <c r="C134" i="89"/>
  <c r="C133" i="89"/>
  <c r="C132" i="89"/>
  <c r="C131" i="89"/>
  <c r="C130" i="89"/>
  <c r="C129" i="89"/>
  <c r="C128" i="89"/>
  <c r="C127" i="89"/>
  <c r="D104" i="89"/>
  <c r="C126" i="89"/>
  <c r="C124" i="89"/>
  <c r="D114" i="89"/>
  <c r="D113" i="89"/>
  <c r="D112" i="89"/>
  <c r="D110" i="89"/>
  <c r="D109" i="89"/>
  <c r="D108" i="89"/>
  <c r="D111" i="89"/>
  <c r="C106" i="89"/>
  <c r="C103" i="89"/>
  <c r="C94" i="89"/>
  <c r="D92" i="89"/>
  <c r="D71" i="89"/>
  <c r="C72" i="89"/>
  <c r="C69" i="89"/>
  <c r="C67" i="89"/>
  <c r="C65" i="89"/>
  <c r="C64" i="89"/>
  <c r="C63" i="89"/>
  <c r="G61" i="89"/>
  <c r="H61" i="89"/>
  <c r="E61" i="89"/>
  <c r="C61" i="89"/>
  <c r="C59" i="89"/>
  <c r="C58" i="89"/>
  <c r="C57" i="89"/>
  <c r="H55" i="89"/>
  <c r="C55" i="89"/>
  <c r="C53" i="89"/>
  <c r="C52" i="89"/>
  <c r="C50" i="89"/>
  <c r="C49" i="89"/>
  <c r="G48" i="89"/>
  <c r="H48" i="89"/>
  <c r="E48" i="89"/>
  <c r="C48" i="89"/>
  <c r="C46" i="89"/>
  <c r="C45" i="89"/>
  <c r="C43" i="89"/>
  <c r="C41" i="89"/>
  <c r="C39" i="89"/>
  <c r="C36" i="89"/>
  <c r="C35" i="89"/>
  <c r="C34" i="89"/>
  <c r="G32" i="89"/>
  <c r="H32" i="89"/>
  <c r="E32" i="89"/>
  <c r="C32" i="89"/>
  <c r="C30" i="89"/>
  <c r="C29" i="89"/>
  <c r="G27" i="89"/>
  <c r="H27" i="89"/>
  <c r="E27" i="89"/>
  <c r="C27" i="89"/>
  <c r="C25" i="89"/>
  <c r="C23" i="89"/>
  <c r="C21" i="89"/>
  <c r="C19" i="89"/>
  <c r="C16" i="89"/>
  <c r="C15" i="89"/>
  <c r="C14" i="89"/>
  <c r="H12" i="89"/>
  <c r="E12" i="89"/>
  <c r="D12" i="89"/>
  <c r="C12" i="89"/>
  <c r="C10" i="89"/>
  <c r="C9" i="89"/>
  <c r="H7" i="89"/>
  <c r="E7" i="89"/>
  <c r="D7" i="89"/>
  <c r="C7" i="89"/>
  <c r="A3" i="89"/>
  <c r="A2" i="89"/>
  <c r="A216" i="88"/>
  <c r="A200" i="88"/>
  <c r="A199" i="88"/>
  <c r="A198" i="88"/>
  <c r="A197" i="88"/>
  <c r="A196" i="88"/>
  <c r="A195" i="88"/>
  <c r="A194" i="88"/>
  <c r="C186" i="88"/>
  <c r="H183" i="88"/>
  <c r="G183" i="88"/>
  <c r="E183" i="88"/>
  <c r="D183" i="88"/>
  <c r="C183" i="88"/>
  <c r="C182" i="88"/>
  <c r="C181" i="88"/>
  <c r="G180" i="88"/>
  <c r="H180" i="88"/>
  <c r="E180" i="88"/>
  <c r="C180" i="88"/>
  <c r="C179" i="88"/>
  <c r="C178" i="88"/>
  <c r="H177" i="88"/>
  <c r="G177" i="88"/>
  <c r="E177" i="88"/>
  <c r="D177" i="88"/>
  <c r="C177" i="88"/>
  <c r="C171" i="88"/>
  <c r="C169" i="88"/>
  <c r="C168" i="88"/>
  <c r="C166" i="88"/>
  <c r="C165" i="88"/>
  <c r="C164" i="88"/>
  <c r="C163" i="88"/>
  <c r="C162" i="88"/>
  <c r="C161" i="88"/>
  <c r="C160" i="88"/>
  <c r="C159" i="88"/>
  <c r="C158" i="88"/>
  <c r="C157" i="88"/>
  <c r="C156" i="88"/>
  <c r="C155" i="88"/>
  <c r="C154" i="88"/>
  <c r="C153" i="88"/>
  <c r="C152" i="88"/>
  <c r="C151" i="88"/>
  <c r="C150" i="88"/>
  <c r="C149" i="88"/>
  <c r="C148" i="88"/>
  <c r="C147" i="88"/>
  <c r="C145" i="88"/>
  <c r="C144" i="88"/>
  <c r="C143" i="88"/>
  <c r="C142" i="88"/>
  <c r="C141" i="88"/>
  <c r="C140" i="88"/>
  <c r="C139" i="88"/>
  <c r="C138" i="88"/>
  <c r="C137" i="88"/>
  <c r="C135" i="88"/>
  <c r="D124" i="88"/>
  <c r="C117" i="88"/>
  <c r="C114" i="88"/>
  <c r="C105" i="88"/>
  <c r="C104" i="88"/>
  <c r="D103" i="88"/>
  <c r="C73" i="88"/>
  <c r="D72" i="88"/>
  <c r="C69" i="88"/>
  <c r="C67" i="88"/>
  <c r="C65" i="88"/>
  <c r="C64" i="88"/>
  <c r="C63" i="88"/>
  <c r="H61" i="88"/>
  <c r="G61" i="88"/>
  <c r="E61" i="88"/>
  <c r="D61" i="88"/>
  <c r="C61" i="88"/>
  <c r="C59" i="88"/>
  <c r="C58" i="88"/>
  <c r="C57" i="88"/>
  <c r="H55" i="88"/>
  <c r="G55" i="88"/>
  <c r="E55" i="88"/>
  <c r="D55" i="88"/>
  <c r="C55" i="88"/>
  <c r="C53" i="88"/>
  <c r="C52" i="88"/>
  <c r="C50" i="88"/>
  <c r="C49" i="88"/>
  <c r="G48" i="88"/>
  <c r="E48" i="88"/>
  <c r="C48" i="88"/>
  <c r="C46" i="88"/>
  <c r="C45" i="88"/>
  <c r="C43" i="88"/>
  <c r="C41" i="88"/>
  <c r="C39" i="88"/>
  <c r="C36" i="88"/>
  <c r="C35" i="88"/>
  <c r="C34" i="88"/>
  <c r="G32" i="88"/>
  <c r="E32" i="88"/>
  <c r="C32" i="88"/>
  <c r="C30" i="88"/>
  <c r="C29" i="88"/>
  <c r="C27" i="88"/>
  <c r="C25" i="88"/>
  <c r="C23" i="88"/>
  <c r="C21" i="88"/>
  <c r="C19" i="88"/>
  <c r="C16" i="88"/>
  <c r="C15" i="88"/>
  <c r="C14" i="88"/>
  <c r="E12" i="88"/>
  <c r="C12" i="88"/>
  <c r="C10" i="88"/>
  <c r="C9" i="88"/>
  <c r="H7" i="88"/>
  <c r="G7" i="88"/>
  <c r="E7" i="88"/>
  <c r="D7" i="88"/>
  <c r="C7" i="88"/>
  <c r="A3" i="88"/>
  <c r="A2" i="88"/>
  <c r="A224" i="87"/>
  <c r="A209" i="87"/>
  <c r="A208" i="87"/>
  <c r="A207" i="87"/>
  <c r="A206" i="87"/>
  <c r="A205" i="87"/>
  <c r="A204" i="87"/>
  <c r="A203" i="87"/>
  <c r="C195" i="87"/>
  <c r="E192" i="87"/>
  <c r="C191" i="87"/>
  <c r="C190" i="87"/>
  <c r="H189" i="87"/>
  <c r="G189" i="87"/>
  <c r="E189" i="87"/>
  <c r="D189" i="87"/>
  <c r="C189" i="87"/>
  <c r="C188" i="87"/>
  <c r="C187" i="87"/>
  <c r="C192" i="87" s="1"/>
  <c r="E186" i="87"/>
  <c r="C186" i="87"/>
  <c r="C180" i="87"/>
  <c r="C178" i="87"/>
  <c r="C177" i="87"/>
  <c r="C175" i="87"/>
  <c r="C174" i="87"/>
  <c r="C173" i="87"/>
  <c r="C172" i="87"/>
  <c r="C171" i="87"/>
  <c r="C170" i="87"/>
  <c r="C169" i="87"/>
  <c r="C168" i="87"/>
  <c r="C167" i="87"/>
  <c r="C166" i="87"/>
  <c r="C165" i="87"/>
  <c r="C164" i="87"/>
  <c r="C163" i="87"/>
  <c r="C162" i="87"/>
  <c r="C161" i="87"/>
  <c r="C160" i="87"/>
  <c r="C159" i="87"/>
  <c r="C158" i="87"/>
  <c r="C157" i="87"/>
  <c r="C156" i="87"/>
  <c r="C154" i="87"/>
  <c r="C153" i="87"/>
  <c r="C152" i="87"/>
  <c r="C151" i="87"/>
  <c r="C150" i="87"/>
  <c r="C149" i="87"/>
  <c r="C148" i="87"/>
  <c r="C147" i="87"/>
  <c r="D124" i="87"/>
  <c r="C146" i="87"/>
  <c r="C144" i="87"/>
  <c r="D134" i="87"/>
  <c r="D130" i="87"/>
  <c r="D128" i="87"/>
  <c r="D133" i="87"/>
  <c r="C126" i="87"/>
  <c r="C123" i="87"/>
  <c r="D112" i="87"/>
  <c r="C114" i="87"/>
  <c r="C72" i="87"/>
  <c r="D71" i="87"/>
  <c r="C69" i="87"/>
  <c r="C67" i="87"/>
  <c r="C65" i="87"/>
  <c r="C64" i="87"/>
  <c r="C63" i="87"/>
  <c r="H61" i="87"/>
  <c r="G61" i="87"/>
  <c r="E61" i="87"/>
  <c r="D61" i="87"/>
  <c r="C61" i="87"/>
  <c r="C59" i="87"/>
  <c r="C58" i="87"/>
  <c r="C57" i="87"/>
  <c r="H55" i="87"/>
  <c r="G55" i="87"/>
  <c r="D55" i="87"/>
  <c r="C55" i="87"/>
  <c r="C53" i="87"/>
  <c r="C52" i="87"/>
  <c r="C50" i="87"/>
  <c r="C49" i="87"/>
  <c r="G48" i="87"/>
  <c r="H48" i="87"/>
  <c r="E48" i="87"/>
  <c r="C48" i="87"/>
  <c r="C46" i="87"/>
  <c r="C45" i="87"/>
  <c r="C43" i="87"/>
  <c r="C41" i="87"/>
  <c r="C39" i="87"/>
  <c r="C36" i="87"/>
  <c r="C35" i="87"/>
  <c r="C34" i="87"/>
  <c r="G32" i="87"/>
  <c r="H32" i="87"/>
  <c r="E32" i="87"/>
  <c r="C32" i="87"/>
  <c r="C30" i="87"/>
  <c r="C29" i="87"/>
  <c r="G27" i="87"/>
  <c r="H27" i="87"/>
  <c r="E27" i="87"/>
  <c r="C27" i="87"/>
  <c r="C25" i="87"/>
  <c r="C23" i="87"/>
  <c r="C21" i="87"/>
  <c r="C19" i="87"/>
  <c r="C16" i="87"/>
  <c r="C15" i="87"/>
  <c r="C14" i="87"/>
  <c r="E12" i="87"/>
  <c r="C12" i="87"/>
  <c r="C10" i="87"/>
  <c r="C9" i="87"/>
  <c r="E7" i="87"/>
  <c r="C7" i="87"/>
  <c r="A3" i="87"/>
  <c r="A2" i="87"/>
  <c r="A239" i="86"/>
  <c r="A220" i="86"/>
  <c r="A219" i="86"/>
  <c r="A218" i="86"/>
  <c r="A217" i="86"/>
  <c r="A216" i="86"/>
  <c r="A215" i="86"/>
  <c r="A214" i="86"/>
  <c r="C206" i="86"/>
  <c r="C203" i="86"/>
  <c r="G202" i="86"/>
  <c r="H202" i="86"/>
  <c r="E202" i="86"/>
  <c r="C202" i="86"/>
  <c r="C201" i="86"/>
  <c r="C200" i="86"/>
  <c r="G199" i="86"/>
  <c r="H199" i="86"/>
  <c r="E199" i="86"/>
  <c r="D199" i="86"/>
  <c r="C199" i="86"/>
  <c r="C198" i="86"/>
  <c r="C197" i="86"/>
  <c r="G196" i="86"/>
  <c r="H196" i="86"/>
  <c r="E196" i="86"/>
  <c r="C196" i="86"/>
  <c r="C164" i="86" s="1"/>
  <c r="C190" i="86"/>
  <c r="C188" i="86"/>
  <c r="C187" i="86"/>
  <c r="C185" i="86"/>
  <c r="C184" i="86"/>
  <c r="C183" i="86"/>
  <c r="C182" i="86"/>
  <c r="C181" i="86"/>
  <c r="C180" i="86"/>
  <c r="C179" i="86"/>
  <c r="C178" i="86"/>
  <c r="C177" i="86"/>
  <c r="C176" i="86"/>
  <c r="C175" i="86"/>
  <c r="C174" i="86"/>
  <c r="C173" i="86"/>
  <c r="C172" i="86"/>
  <c r="C171" i="86"/>
  <c r="C170" i="86"/>
  <c r="C169" i="86"/>
  <c r="C168" i="86"/>
  <c r="C167" i="86"/>
  <c r="C166" i="86"/>
  <c r="C163" i="86"/>
  <c r="C162" i="86"/>
  <c r="C161" i="86"/>
  <c r="C160" i="86"/>
  <c r="C159" i="86"/>
  <c r="C158" i="86"/>
  <c r="C157" i="86"/>
  <c r="C156" i="86"/>
  <c r="C154" i="86"/>
  <c r="D144" i="86"/>
  <c r="C136" i="86"/>
  <c r="C133" i="86"/>
  <c r="D122" i="86"/>
  <c r="C124" i="86"/>
  <c r="D71" i="86"/>
  <c r="C72" i="86"/>
  <c r="C69" i="86"/>
  <c r="C67" i="86"/>
  <c r="C65" i="86"/>
  <c r="C64" i="86"/>
  <c r="C63" i="86"/>
  <c r="E61" i="86"/>
  <c r="C61" i="86"/>
  <c r="C59" i="86"/>
  <c r="C58" i="86"/>
  <c r="C57" i="86"/>
  <c r="G55" i="86"/>
  <c r="H55" i="86"/>
  <c r="E55" i="86"/>
  <c r="D55" i="86"/>
  <c r="C55" i="86"/>
  <c r="C53" i="86"/>
  <c r="C52" i="86"/>
  <c r="C50" i="86"/>
  <c r="C49" i="86"/>
  <c r="E48" i="86"/>
  <c r="C48" i="86"/>
  <c r="C46" i="86"/>
  <c r="C45" i="86"/>
  <c r="C43" i="86"/>
  <c r="C41" i="86"/>
  <c r="C39" i="86"/>
  <c r="C36" i="86"/>
  <c r="C35" i="86"/>
  <c r="C34" i="86"/>
  <c r="E32" i="86"/>
  <c r="C32" i="86"/>
  <c r="C30" i="86"/>
  <c r="C29" i="86"/>
  <c r="E27" i="86"/>
  <c r="C27" i="86"/>
  <c r="C25" i="86"/>
  <c r="C23" i="86"/>
  <c r="C21" i="86"/>
  <c r="C19" i="86"/>
  <c r="C16" i="86"/>
  <c r="C15" i="86"/>
  <c r="C14" i="86"/>
  <c r="H12" i="86"/>
  <c r="E12" i="86"/>
  <c r="C12" i="86"/>
  <c r="C10" i="86"/>
  <c r="C9" i="86"/>
  <c r="H7" i="86"/>
  <c r="E7" i="86"/>
  <c r="C7" i="86"/>
  <c r="A3" i="86"/>
  <c r="A2" i="86"/>
  <c r="A225" i="85"/>
  <c r="A209" i="85"/>
  <c r="A208" i="85"/>
  <c r="A207" i="85"/>
  <c r="A206" i="85"/>
  <c r="A205" i="85"/>
  <c r="A204" i="85"/>
  <c r="A203" i="85"/>
  <c r="C195" i="85"/>
  <c r="H192" i="85"/>
  <c r="G192" i="85"/>
  <c r="E192" i="85"/>
  <c r="D192" i="85"/>
  <c r="C191" i="85"/>
  <c r="C190" i="85"/>
  <c r="C192" i="85" s="1"/>
  <c r="E189" i="85"/>
  <c r="C189" i="85"/>
  <c r="C188" i="85"/>
  <c r="C187" i="85"/>
  <c r="H186" i="85"/>
  <c r="G186" i="85"/>
  <c r="E186" i="85"/>
  <c r="D186" i="85"/>
  <c r="C186" i="85"/>
  <c r="C180" i="85"/>
  <c r="C178" i="85"/>
  <c r="C177" i="85"/>
  <c r="C175" i="85"/>
  <c r="C174" i="85"/>
  <c r="C173" i="85"/>
  <c r="C172" i="85"/>
  <c r="C171" i="85"/>
  <c r="C170" i="85"/>
  <c r="C169" i="85"/>
  <c r="C168" i="85"/>
  <c r="C167" i="85"/>
  <c r="C166" i="85"/>
  <c r="C165" i="85"/>
  <c r="C164" i="85"/>
  <c r="C163" i="85"/>
  <c r="C162" i="85"/>
  <c r="C161" i="85"/>
  <c r="C160" i="85"/>
  <c r="C159" i="85"/>
  <c r="C158" i="85"/>
  <c r="C157" i="85"/>
  <c r="C156" i="85"/>
  <c r="C154" i="85"/>
  <c r="C153" i="85"/>
  <c r="C152" i="85"/>
  <c r="C151" i="85"/>
  <c r="C150" i="85"/>
  <c r="C149" i="85"/>
  <c r="C148" i="85"/>
  <c r="D124" i="85"/>
  <c r="C147" i="85"/>
  <c r="C146" i="85"/>
  <c r="C144" i="85"/>
  <c r="D134" i="85"/>
  <c r="D133" i="85"/>
  <c r="D132" i="85"/>
  <c r="D130" i="85"/>
  <c r="D129" i="85"/>
  <c r="D128" i="85"/>
  <c r="D131" i="85"/>
  <c r="C126" i="85"/>
  <c r="C123" i="85"/>
  <c r="C114" i="85"/>
  <c r="D112" i="85"/>
  <c r="D71" i="85"/>
  <c r="C72" i="85"/>
  <c r="C69" i="85"/>
  <c r="C67" i="85"/>
  <c r="C65" i="85"/>
  <c r="C64" i="85"/>
  <c r="C63" i="85"/>
  <c r="G61" i="85"/>
  <c r="H61" i="85"/>
  <c r="E61" i="85"/>
  <c r="C61" i="85"/>
  <c r="C59" i="85"/>
  <c r="C58" i="85"/>
  <c r="C57" i="85"/>
  <c r="E55" i="85"/>
  <c r="C55" i="85"/>
  <c r="C53" i="85"/>
  <c r="C52" i="85"/>
  <c r="C50" i="85"/>
  <c r="C49" i="85"/>
  <c r="H48" i="85"/>
  <c r="E48" i="85"/>
  <c r="C48" i="85"/>
  <c r="C46" i="85"/>
  <c r="C45" i="85"/>
  <c r="C43" i="85"/>
  <c r="C41" i="85"/>
  <c r="C39" i="85"/>
  <c r="C36" i="85"/>
  <c r="C35" i="85"/>
  <c r="C34" i="85"/>
  <c r="H32" i="85"/>
  <c r="E32" i="85"/>
  <c r="C32" i="85"/>
  <c r="C30" i="85"/>
  <c r="C29" i="85"/>
  <c r="H27" i="85"/>
  <c r="E27" i="85"/>
  <c r="C27" i="85"/>
  <c r="C25" i="85"/>
  <c r="C23" i="85"/>
  <c r="C21" i="85"/>
  <c r="C19" i="85"/>
  <c r="C16" i="85"/>
  <c r="C15" i="85"/>
  <c r="C14" i="85"/>
  <c r="H12" i="85"/>
  <c r="G12" i="85"/>
  <c r="E12" i="85"/>
  <c r="D12" i="85"/>
  <c r="C12" i="85"/>
  <c r="C10" i="85"/>
  <c r="C9" i="85"/>
  <c r="H7" i="85"/>
  <c r="G7" i="85"/>
  <c r="E7" i="85"/>
  <c r="D7" i="85"/>
  <c r="C7" i="85"/>
  <c r="A3" i="85"/>
  <c r="A2" i="85"/>
  <c r="A218" i="84"/>
  <c r="A200" i="84"/>
  <c r="A199" i="84"/>
  <c r="A198" i="84"/>
  <c r="A197" i="84"/>
  <c r="A196" i="84"/>
  <c r="A195" i="84"/>
  <c r="A194" i="84"/>
  <c r="C186" i="84"/>
  <c r="C183" i="84"/>
  <c r="H182" i="84"/>
  <c r="E182" i="84"/>
  <c r="C181" i="84"/>
  <c r="C180" i="84"/>
  <c r="H179" i="84"/>
  <c r="G179" i="84"/>
  <c r="E179" i="84"/>
  <c r="D179" i="84"/>
  <c r="C179" i="84"/>
  <c r="C178" i="84"/>
  <c r="C177" i="84"/>
  <c r="C182" i="84" s="1"/>
  <c r="H176" i="84"/>
  <c r="E176" i="84"/>
  <c r="C176" i="84"/>
  <c r="C170" i="84"/>
  <c r="C168" i="84"/>
  <c r="C167" i="84"/>
  <c r="C165" i="84"/>
  <c r="C164" i="84"/>
  <c r="C163" i="84"/>
  <c r="C162" i="84"/>
  <c r="C161" i="84"/>
  <c r="C160" i="84"/>
  <c r="C159" i="84"/>
  <c r="C158" i="84"/>
  <c r="C157" i="84"/>
  <c r="C156" i="84"/>
  <c r="C155" i="84"/>
  <c r="C154" i="84"/>
  <c r="C153" i="84"/>
  <c r="C152" i="84"/>
  <c r="C151" i="84"/>
  <c r="C150" i="84"/>
  <c r="C149" i="84"/>
  <c r="C148" i="84"/>
  <c r="C147" i="84"/>
  <c r="C146" i="84"/>
  <c r="C144" i="84"/>
  <c r="C143" i="84"/>
  <c r="C142" i="84"/>
  <c r="C141" i="84"/>
  <c r="C140" i="84"/>
  <c r="C139" i="84"/>
  <c r="C138" i="84"/>
  <c r="C137" i="84"/>
  <c r="C136" i="84"/>
  <c r="C134" i="84"/>
  <c r="D124" i="84"/>
  <c r="D123" i="84"/>
  <c r="D120" i="84"/>
  <c r="D119" i="84"/>
  <c r="D122" i="84"/>
  <c r="C116" i="84"/>
  <c r="D114" i="84"/>
  <c r="C113" i="84"/>
  <c r="C104" i="84"/>
  <c r="D102" i="84"/>
  <c r="D71" i="84"/>
  <c r="C72" i="84"/>
  <c r="C69" i="84"/>
  <c r="C67" i="84"/>
  <c r="C65" i="84"/>
  <c r="C64" i="84"/>
  <c r="C63" i="84"/>
  <c r="H61" i="84"/>
  <c r="G61" i="84"/>
  <c r="E61" i="84"/>
  <c r="D61" i="84"/>
  <c r="C61" i="84"/>
  <c r="C59" i="84"/>
  <c r="C58" i="84"/>
  <c r="C57" i="84"/>
  <c r="H55" i="84"/>
  <c r="E55" i="84"/>
  <c r="C55" i="84"/>
  <c r="C53" i="84"/>
  <c r="C52" i="84"/>
  <c r="C50" i="84"/>
  <c r="C49" i="84"/>
  <c r="C48" i="84"/>
  <c r="C46" i="84"/>
  <c r="C45" i="84"/>
  <c r="C43" i="84"/>
  <c r="C41" i="84"/>
  <c r="C39" i="84"/>
  <c r="C36" i="84"/>
  <c r="C35" i="84"/>
  <c r="C34" i="84"/>
  <c r="H32" i="84"/>
  <c r="G32" i="84"/>
  <c r="E32" i="84"/>
  <c r="D32" i="84"/>
  <c r="C32" i="84"/>
  <c r="C30" i="84"/>
  <c r="C29" i="84"/>
  <c r="H27" i="84"/>
  <c r="G27" i="84"/>
  <c r="E27" i="84"/>
  <c r="D27" i="84"/>
  <c r="C27" i="84"/>
  <c r="C25" i="84"/>
  <c r="C23" i="84"/>
  <c r="C21" i="84"/>
  <c r="C19" i="84"/>
  <c r="C16" i="84"/>
  <c r="C15" i="84"/>
  <c r="C14" i="84"/>
  <c r="H12" i="84"/>
  <c r="G12" i="84"/>
  <c r="E12" i="84"/>
  <c r="D12" i="84"/>
  <c r="C12" i="84"/>
  <c r="C10" i="84"/>
  <c r="C9" i="84"/>
  <c r="G7" i="84"/>
  <c r="H7" i="84"/>
  <c r="E7" i="84"/>
  <c r="C7" i="84"/>
  <c r="A3" i="84"/>
  <c r="A2" i="84"/>
  <c r="A234" i="83"/>
  <c r="A215" i="83"/>
  <c r="A214" i="83"/>
  <c r="A213" i="83"/>
  <c r="A212" i="83"/>
  <c r="A211" i="83"/>
  <c r="A210" i="83"/>
  <c r="A209" i="83"/>
  <c r="C202" i="83"/>
  <c r="C200" i="83"/>
  <c r="C199" i="83"/>
  <c r="C198" i="83"/>
  <c r="C197" i="83"/>
  <c r="C201" i="83" s="1"/>
  <c r="C191" i="83"/>
  <c r="C189" i="83"/>
  <c r="C187" i="83"/>
  <c r="C186" i="83"/>
  <c r="C185" i="83"/>
  <c r="C184" i="83"/>
  <c r="C183" i="83"/>
  <c r="C182" i="83"/>
  <c r="C181" i="83"/>
  <c r="C180" i="83"/>
  <c r="C179" i="83"/>
  <c r="C178" i="83"/>
  <c r="C177" i="83"/>
  <c r="C176" i="83"/>
  <c r="C175" i="83"/>
  <c r="C174" i="83"/>
  <c r="C173" i="83"/>
  <c r="C172" i="83"/>
  <c r="C171" i="83"/>
  <c r="C170" i="83"/>
  <c r="C169" i="83"/>
  <c r="C168" i="83"/>
  <c r="C166" i="83"/>
  <c r="C165" i="83"/>
  <c r="C164" i="83"/>
  <c r="C163" i="83"/>
  <c r="C162" i="83"/>
  <c r="C161" i="83"/>
  <c r="C160" i="83"/>
  <c r="C159" i="83"/>
  <c r="C158" i="83"/>
  <c r="C156" i="83"/>
  <c r="D146" i="83"/>
  <c r="C138" i="83"/>
  <c r="C135" i="83"/>
  <c r="D124" i="83"/>
  <c r="C126" i="83"/>
  <c r="C125" i="83"/>
  <c r="D103" i="83"/>
  <c r="C104" i="83"/>
  <c r="C101" i="83"/>
  <c r="C100" i="83"/>
  <c r="C99" i="83"/>
  <c r="C97" i="83"/>
  <c r="C96" i="83"/>
  <c r="C95" i="83"/>
  <c r="G93" i="83"/>
  <c r="E93" i="83"/>
  <c r="C93" i="83"/>
  <c r="C91" i="83"/>
  <c r="C90" i="83"/>
  <c r="G88" i="83"/>
  <c r="E88" i="83"/>
  <c r="C88" i="83"/>
  <c r="D65" i="83"/>
  <c r="C66" i="83"/>
  <c r="C63" i="83"/>
  <c r="C61" i="83"/>
  <c r="C59" i="83"/>
  <c r="C58" i="83"/>
  <c r="C57" i="83"/>
  <c r="H55" i="83"/>
  <c r="G55" i="83"/>
  <c r="E55" i="83"/>
  <c r="D55" i="83"/>
  <c r="C55" i="83"/>
  <c r="C53" i="83"/>
  <c r="C52" i="83"/>
  <c r="C51" i="83"/>
  <c r="H49" i="83"/>
  <c r="C49" i="83"/>
  <c r="C47" i="83"/>
  <c r="C46" i="83"/>
  <c r="C44" i="83"/>
  <c r="C42" i="83"/>
  <c r="C40" i="83"/>
  <c r="C37" i="83"/>
  <c r="C36" i="83"/>
  <c r="C35" i="83"/>
  <c r="H33" i="83"/>
  <c r="C33" i="83"/>
  <c r="C31" i="83"/>
  <c r="C30" i="83"/>
  <c r="H28" i="83"/>
  <c r="C28" i="83"/>
  <c r="C26" i="83"/>
  <c r="C24" i="83"/>
  <c r="C22" i="83"/>
  <c r="C20" i="83"/>
  <c r="C17" i="83"/>
  <c r="C16" i="83"/>
  <c r="C15" i="83"/>
  <c r="G13" i="83"/>
  <c r="E13" i="83"/>
  <c r="C13" i="83"/>
  <c r="C11" i="83"/>
  <c r="C10" i="83"/>
  <c r="G8" i="83"/>
  <c r="E8" i="83"/>
  <c r="C8" i="83"/>
  <c r="A3" i="83"/>
  <c r="A2" i="83"/>
  <c r="A205" i="82"/>
  <c r="A190" i="82"/>
  <c r="A189" i="82"/>
  <c r="A188" i="82"/>
  <c r="A187" i="82"/>
  <c r="A186" i="82"/>
  <c r="A185" i="82"/>
  <c r="A184" i="82"/>
  <c r="C176" i="82"/>
  <c r="C173" i="82"/>
  <c r="H172" i="82"/>
  <c r="C171" i="82"/>
  <c r="C170" i="82"/>
  <c r="H169" i="82"/>
  <c r="G169" i="82"/>
  <c r="E169" i="82"/>
  <c r="D169" i="82"/>
  <c r="C169" i="82"/>
  <c r="C168" i="82"/>
  <c r="C167" i="82"/>
  <c r="C172" i="82" s="1"/>
  <c r="H166" i="82"/>
  <c r="E166" i="82"/>
  <c r="C166" i="82"/>
  <c r="C160" i="82"/>
  <c r="C158" i="82"/>
  <c r="C157" i="82"/>
  <c r="C155" i="82"/>
  <c r="C154" i="82"/>
  <c r="C153" i="82"/>
  <c r="C152" i="82"/>
  <c r="C151" i="82"/>
  <c r="C150" i="82"/>
  <c r="C149" i="82"/>
  <c r="C148" i="82"/>
  <c r="C147" i="82"/>
  <c r="C146" i="82"/>
  <c r="C145" i="82"/>
  <c r="C144" i="82"/>
  <c r="C143" i="82"/>
  <c r="C142" i="82"/>
  <c r="C141" i="82"/>
  <c r="C140" i="82"/>
  <c r="C139" i="82"/>
  <c r="C138" i="82"/>
  <c r="C137" i="82"/>
  <c r="D104" i="82"/>
  <c r="C136" i="82"/>
  <c r="C134" i="82"/>
  <c r="C133" i="82"/>
  <c r="C132" i="82"/>
  <c r="C131" i="82"/>
  <c r="C130" i="82"/>
  <c r="C129" i="82"/>
  <c r="C128" i="82"/>
  <c r="C127" i="82"/>
  <c r="C126" i="82"/>
  <c r="C124" i="82"/>
  <c r="D114" i="82"/>
  <c r="D113" i="82"/>
  <c r="D110" i="82"/>
  <c r="D109" i="82"/>
  <c r="D112" i="82"/>
  <c r="C106" i="82"/>
  <c r="C103" i="82"/>
  <c r="D92" i="82"/>
  <c r="C93" i="82"/>
  <c r="D71" i="82"/>
  <c r="C72" i="82"/>
  <c r="C69" i="82"/>
  <c r="C67" i="82"/>
  <c r="C65" i="82"/>
  <c r="C64" i="82"/>
  <c r="C63" i="82"/>
  <c r="C61" i="82"/>
  <c r="C59" i="82"/>
  <c r="C58" i="82"/>
  <c r="C57" i="82"/>
  <c r="H55" i="82"/>
  <c r="G55" i="82"/>
  <c r="E55" i="82"/>
  <c r="D55" i="82"/>
  <c r="C55" i="82"/>
  <c r="C53" i="82"/>
  <c r="C52" i="82"/>
  <c r="C50" i="82"/>
  <c r="C49" i="82"/>
  <c r="C48" i="82"/>
  <c r="C46" i="82"/>
  <c r="C45" i="82"/>
  <c r="C43" i="82"/>
  <c r="C41" i="82"/>
  <c r="C39" i="82"/>
  <c r="C36" i="82"/>
  <c r="C35" i="82"/>
  <c r="C34" i="82"/>
  <c r="C32" i="82"/>
  <c r="C30" i="82"/>
  <c r="C29" i="82"/>
  <c r="C27" i="82"/>
  <c r="C25" i="82"/>
  <c r="C23" i="82"/>
  <c r="C21" i="82"/>
  <c r="C19" i="82"/>
  <c r="C16" i="82"/>
  <c r="C15" i="82"/>
  <c r="C14" i="82"/>
  <c r="H12" i="82"/>
  <c r="E12" i="82"/>
  <c r="C12" i="82"/>
  <c r="C10" i="82"/>
  <c r="C9" i="82"/>
  <c r="H7" i="82"/>
  <c r="E7" i="82"/>
  <c r="C7" i="82"/>
  <c r="A3" i="82"/>
  <c r="A2" i="82"/>
  <c r="A199" i="81"/>
  <c r="A184" i="81"/>
  <c r="A183" i="81"/>
  <c r="A182" i="81"/>
  <c r="A181" i="81"/>
  <c r="A180" i="81"/>
  <c r="A179" i="81"/>
  <c r="A178" i="81"/>
  <c r="C170" i="81"/>
  <c r="C166" i="81"/>
  <c r="C165" i="81"/>
  <c r="C164" i="81"/>
  <c r="C163" i="81"/>
  <c r="C162" i="81"/>
  <c r="C167" i="81" s="1"/>
  <c r="H161" i="81"/>
  <c r="G161" i="81"/>
  <c r="E161" i="81"/>
  <c r="D161" i="81"/>
  <c r="C161" i="81"/>
  <c r="C155" i="81"/>
  <c r="C153" i="81"/>
  <c r="C152" i="81"/>
  <c r="C150" i="81"/>
  <c r="C149" i="81"/>
  <c r="C148" i="81"/>
  <c r="C147" i="81"/>
  <c r="C146" i="81"/>
  <c r="C145" i="81"/>
  <c r="C144" i="81"/>
  <c r="C143" i="81"/>
  <c r="C142" i="81"/>
  <c r="C141" i="81"/>
  <c r="C140" i="81"/>
  <c r="C139" i="81"/>
  <c r="C138" i="81"/>
  <c r="C137" i="81"/>
  <c r="C136" i="81"/>
  <c r="C135" i="81"/>
  <c r="C134" i="81"/>
  <c r="C133" i="81"/>
  <c r="C132" i="81"/>
  <c r="C131" i="81"/>
  <c r="C129" i="81"/>
  <c r="C128" i="81"/>
  <c r="C127" i="81"/>
  <c r="C126" i="81"/>
  <c r="C125" i="81"/>
  <c r="C124" i="81"/>
  <c r="C123" i="81"/>
  <c r="D99" i="81"/>
  <c r="C122" i="81"/>
  <c r="C121" i="81"/>
  <c r="C119" i="81"/>
  <c r="D109" i="81"/>
  <c r="D108" i="81"/>
  <c r="D107" i="81"/>
  <c r="D105" i="81"/>
  <c r="D104" i="81"/>
  <c r="D103" i="81"/>
  <c r="D106" i="81"/>
  <c r="C101" i="81"/>
  <c r="C98" i="81"/>
  <c r="C89" i="81"/>
  <c r="D85" i="81"/>
  <c r="C86" i="81"/>
  <c r="D64" i="81"/>
  <c r="C65" i="81"/>
  <c r="C62" i="81"/>
  <c r="C60" i="81"/>
  <c r="C58" i="81"/>
  <c r="C57" i="81"/>
  <c r="C56" i="81"/>
  <c r="H54" i="81"/>
  <c r="G54" i="81"/>
  <c r="D54" i="81"/>
  <c r="C54" i="81"/>
  <c r="C52" i="81"/>
  <c r="C51" i="81"/>
  <c r="C50" i="81"/>
  <c r="G48" i="81"/>
  <c r="H48" i="81"/>
  <c r="E48" i="81"/>
  <c r="C48" i="81"/>
  <c r="C46" i="81"/>
  <c r="C45" i="81"/>
  <c r="C43" i="81"/>
  <c r="C41" i="81"/>
  <c r="C39" i="81"/>
  <c r="C36" i="81"/>
  <c r="C35" i="81"/>
  <c r="C34" i="81"/>
  <c r="G32" i="81"/>
  <c r="H32" i="81"/>
  <c r="E32" i="81"/>
  <c r="C32" i="81"/>
  <c r="C30" i="81"/>
  <c r="C29" i="81"/>
  <c r="G27" i="81"/>
  <c r="H27" i="81"/>
  <c r="E27" i="81"/>
  <c r="C27" i="81"/>
  <c r="C25" i="81"/>
  <c r="C23" i="81"/>
  <c r="C21" i="81"/>
  <c r="C19" i="81"/>
  <c r="C16" i="81"/>
  <c r="C15" i="81"/>
  <c r="C14" i="81"/>
  <c r="H12" i="81"/>
  <c r="G12" i="81"/>
  <c r="D12" i="81"/>
  <c r="C12" i="81"/>
  <c r="C10" i="81"/>
  <c r="C9" i="81"/>
  <c r="H7" i="81"/>
  <c r="G7" i="81"/>
  <c r="D7" i="81"/>
  <c r="C7" i="81"/>
  <c r="A3" i="81"/>
  <c r="A2" i="81"/>
  <c r="A224" i="80"/>
  <c r="A209" i="80"/>
  <c r="A208" i="80"/>
  <c r="A207" i="80"/>
  <c r="A206" i="80"/>
  <c r="A205" i="80"/>
  <c r="A204" i="80"/>
  <c r="A203" i="80"/>
  <c r="C195" i="80"/>
  <c r="H192" i="80"/>
  <c r="G192" i="80"/>
  <c r="E192" i="80"/>
  <c r="D192" i="80"/>
  <c r="C192" i="80"/>
  <c r="C191" i="80"/>
  <c r="C190" i="80"/>
  <c r="G189" i="80"/>
  <c r="H189" i="80"/>
  <c r="E189" i="80"/>
  <c r="C189" i="80"/>
  <c r="C188" i="80"/>
  <c r="C187" i="80"/>
  <c r="H186" i="80"/>
  <c r="G186" i="80"/>
  <c r="E186" i="80"/>
  <c r="D186" i="80"/>
  <c r="C186" i="80"/>
  <c r="C154" i="80" s="1"/>
  <c r="C180" i="80"/>
  <c r="C178" i="80"/>
  <c r="C177" i="80"/>
  <c r="C175" i="80"/>
  <c r="C174" i="80"/>
  <c r="C173" i="80"/>
  <c r="C172" i="80"/>
  <c r="C171" i="80"/>
  <c r="C170" i="80"/>
  <c r="C169" i="80"/>
  <c r="C168" i="80"/>
  <c r="C167" i="80"/>
  <c r="C166" i="80"/>
  <c r="C165" i="80"/>
  <c r="C164" i="80"/>
  <c r="C163" i="80"/>
  <c r="C162" i="80"/>
  <c r="C161" i="80"/>
  <c r="C160" i="80"/>
  <c r="C159" i="80"/>
  <c r="C158" i="80"/>
  <c r="C157" i="80"/>
  <c r="C156" i="80"/>
  <c r="C153" i="80"/>
  <c r="C152" i="80"/>
  <c r="C151" i="80"/>
  <c r="C150" i="80"/>
  <c r="C149" i="80"/>
  <c r="C148" i="80"/>
  <c r="C147" i="80"/>
  <c r="C146" i="80"/>
  <c r="C144" i="80"/>
  <c r="C126" i="80"/>
  <c r="C123" i="80"/>
  <c r="D112" i="80"/>
  <c r="C114" i="80"/>
  <c r="D71" i="80"/>
  <c r="C72" i="80"/>
  <c r="C69" i="80"/>
  <c r="C67" i="80"/>
  <c r="C65" i="80"/>
  <c r="C64" i="80"/>
  <c r="C63" i="80"/>
  <c r="H61" i="80"/>
  <c r="G61" i="80"/>
  <c r="E61" i="80"/>
  <c r="D61" i="80"/>
  <c r="C61" i="80"/>
  <c r="C59" i="80"/>
  <c r="C58" i="80"/>
  <c r="C57" i="80"/>
  <c r="H55" i="80"/>
  <c r="E55" i="80"/>
  <c r="C55" i="80"/>
  <c r="C53" i="80"/>
  <c r="C52" i="80"/>
  <c r="C50" i="80"/>
  <c r="C49" i="80"/>
  <c r="H48" i="80"/>
  <c r="G48" i="80"/>
  <c r="E48" i="80"/>
  <c r="D48" i="80"/>
  <c r="C48" i="80"/>
  <c r="C46" i="80"/>
  <c r="C45" i="80"/>
  <c r="C43" i="80"/>
  <c r="C41" i="80"/>
  <c r="C39" i="80"/>
  <c r="C36" i="80"/>
  <c r="C35" i="80"/>
  <c r="C34" i="80"/>
  <c r="H32" i="80"/>
  <c r="G32" i="80"/>
  <c r="E32" i="80"/>
  <c r="D32" i="80"/>
  <c r="C32" i="80"/>
  <c r="C30" i="80"/>
  <c r="C29" i="80"/>
  <c r="H27" i="80"/>
  <c r="G27" i="80"/>
  <c r="D27" i="80"/>
  <c r="C27" i="80"/>
  <c r="C25" i="80"/>
  <c r="C23" i="80"/>
  <c r="C21" i="80"/>
  <c r="C19" i="80"/>
  <c r="C16" i="80"/>
  <c r="C15" i="80"/>
  <c r="C14" i="80"/>
  <c r="G12" i="80"/>
  <c r="H12" i="80"/>
  <c r="E12" i="80"/>
  <c r="C12" i="80"/>
  <c r="C10" i="80"/>
  <c r="C9" i="80"/>
  <c r="G7" i="80"/>
  <c r="H7" i="80"/>
  <c r="E7" i="80"/>
  <c r="C7" i="80"/>
  <c r="A3" i="80"/>
  <c r="A2" i="80"/>
  <c r="A200" i="79"/>
  <c r="A185" i="79"/>
  <c r="A184" i="79"/>
  <c r="A183" i="79"/>
  <c r="A182" i="79"/>
  <c r="A181" i="79"/>
  <c r="A180" i="79"/>
  <c r="A179" i="79"/>
  <c r="C172" i="79"/>
  <c r="C170" i="79"/>
  <c r="C169" i="79"/>
  <c r="C168" i="79"/>
  <c r="C167" i="79"/>
  <c r="C166" i="79"/>
  <c r="C171" i="79" s="1"/>
  <c r="C165" i="79"/>
  <c r="C159" i="79"/>
  <c r="C157" i="79"/>
  <c r="C156" i="79"/>
  <c r="C154" i="79"/>
  <c r="C153" i="79"/>
  <c r="C152" i="79"/>
  <c r="C151" i="79"/>
  <c r="C150" i="79"/>
  <c r="C149" i="79"/>
  <c r="C148" i="79"/>
  <c r="C147" i="79"/>
  <c r="C146" i="79"/>
  <c r="C145" i="79"/>
  <c r="C144" i="79"/>
  <c r="C143" i="79"/>
  <c r="C142" i="79"/>
  <c r="C141" i="79"/>
  <c r="C140" i="79"/>
  <c r="C139" i="79"/>
  <c r="C138" i="79"/>
  <c r="C137" i="79"/>
  <c r="C136" i="79"/>
  <c r="C134" i="79"/>
  <c r="C133" i="79"/>
  <c r="C132" i="79"/>
  <c r="C131" i="79"/>
  <c r="C130" i="79"/>
  <c r="C129" i="79"/>
  <c r="C128" i="79"/>
  <c r="C127" i="79"/>
  <c r="C126" i="79"/>
  <c r="C124" i="79"/>
  <c r="D111" i="79"/>
  <c r="C106" i="79"/>
  <c r="C103" i="79"/>
  <c r="D92" i="79"/>
  <c r="C94" i="79"/>
  <c r="D71" i="79"/>
  <c r="C72" i="79"/>
  <c r="C69" i="79"/>
  <c r="C67" i="79"/>
  <c r="C65" i="79"/>
  <c r="C64" i="79"/>
  <c r="C63" i="79"/>
  <c r="C61" i="79"/>
  <c r="C59" i="79"/>
  <c r="C58" i="79"/>
  <c r="C57" i="79"/>
  <c r="C55" i="79"/>
  <c r="C53" i="79"/>
  <c r="C52" i="79"/>
  <c r="C50" i="79"/>
  <c r="C49" i="79"/>
  <c r="C48" i="79"/>
  <c r="C46" i="79"/>
  <c r="C45" i="79"/>
  <c r="C43" i="79"/>
  <c r="C41" i="79"/>
  <c r="C39" i="79"/>
  <c r="C36" i="79"/>
  <c r="C35" i="79"/>
  <c r="C34" i="79"/>
  <c r="C32" i="79"/>
  <c r="C30" i="79"/>
  <c r="C29" i="79"/>
  <c r="C27" i="79"/>
  <c r="C25" i="79"/>
  <c r="C23" i="79"/>
  <c r="C21" i="79"/>
  <c r="C19" i="79"/>
  <c r="C16" i="79"/>
  <c r="C15" i="79"/>
  <c r="C14" i="79"/>
  <c r="C12" i="79"/>
  <c r="C10" i="79"/>
  <c r="C9" i="79"/>
  <c r="C7" i="79"/>
  <c r="A3" i="79"/>
  <c r="A2" i="79"/>
  <c r="A218" i="78"/>
  <c r="A199" i="78"/>
  <c r="A198" i="78"/>
  <c r="A197" i="78"/>
  <c r="A196" i="78"/>
  <c r="A195" i="78"/>
  <c r="A194" i="78"/>
  <c r="A193" i="78"/>
  <c r="C185" i="78"/>
  <c r="C181" i="78"/>
  <c r="C180" i="78"/>
  <c r="H179" i="78"/>
  <c r="G179" i="78"/>
  <c r="D179" i="78"/>
  <c r="C179" i="78"/>
  <c r="C178" i="78"/>
  <c r="C177" i="78"/>
  <c r="C182" i="78" s="1"/>
  <c r="C176" i="78"/>
  <c r="C170" i="78"/>
  <c r="C168" i="78"/>
  <c r="C167" i="78"/>
  <c r="C165" i="78"/>
  <c r="C164" i="78"/>
  <c r="C163" i="78"/>
  <c r="C162" i="78"/>
  <c r="C161" i="78"/>
  <c r="C160" i="78"/>
  <c r="C159" i="78"/>
  <c r="C158" i="78"/>
  <c r="C157" i="78"/>
  <c r="C156" i="78"/>
  <c r="C155" i="78"/>
  <c r="C154" i="78"/>
  <c r="C153" i="78"/>
  <c r="C152" i="78"/>
  <c r="C151" i="78"/>
  <c r="C150" i="78"/>
  <c r="C149" i="78"/>
  <c r="C148" i="78"/>
  <c r="C147" i="78"/>
  <c r="C146" i="78"/>
  <c r="C144" i="78"/>
  <c r="C143" i="78"/>
  <c r="C142" i="78"/>
  <c r="C141" i="78"/>
  <c r="C140" i="78"/>
  <c r="C139" i="78"/>
  <c r="C138" i="78"/>
  <c r="C137" i="78"/>
  <c r="D114" i="78"/>
  <c r="C136" i="78"/>
  <c r="C134" i="78"/>
  <c r="D124" i="78"/>
  <c r="D122" i="78"/>
  <c r="D120" i="78"/>
  <c r="D118" i="78"/>
  <c r="D123" i="78"/>
  <c r="C116" i="78"/>
  <c r="C113" i="78"/>
  <c r="D102" i="78"/>
  <c r="C104" i="78"/>
  <c r="D71" i="78"/>
  <c r="C72" i="78"/>
  <c r="C69" i="78"/>
  <c r="C67" i="78"/>
  <c r="C65" i="78"/>
  <c r="C64" i="78"/>
  <c r="C63" i="78"/>
  <c r="H61" i="78"/>
  <c r="G61" i="78"/>
  <c r="E61" i="78"/>
  <c r="D61" i="78"/>
  <c r="C61" i="78"/>
  <c r="C59" i="78"/>
  <c r="C58" i="78"/>
  <c r="C57" i="78"/>
  <c r="C55" i="78"/>
  <c r="C53" i="78"/>
  <c r="C52" i="78"/>
  <c r="C50" i="78"/>
  <c r="C49" i="78"/>
  <c r="G48" i="78"/>
  <c r="H48" i="78"/>
  <c r="E48" i="78"/>
  <c r="C48" i="78"/>
  <c r="C46" i="78"/>
  <c r="C45" i="78"/>
  <c r="C43" i="78"/>
  <c r="C41" i="78"/>
  <c r="C39" i="78"/>
  <c r="C36" i="78"/>
  <c r="C35" i="78"/>
  <c r="C34" i="78"/>
  <c r="G32" i="78"/>
  <c r="H32" i="78"/>
  <c r="E32" i="78"/>
  <c r="C32" i="78"/>
  <c r="C30" i="78"/>
  <c r="C29" i="78"/>
  <c r="G27" i="78"/>
  <c r="H27" i="78"/>
  <c r="E27" i="78"/>
  <c r="C27" i="78"/>
  <c r="C25" i="78"/>
  <c r="C23" i="78"/>
  <c r="C21" i="78"/>
  <c r="C19" i="78"/>
  <c r="C16" i="78"/>
  <c r="C15" i="78"/>
  <c r="C14" i="78"/>
  <c r="H12" i="78"/>
  <c r="G12" i="78"/>
  <c r="D12" i="78"/>
  <c r="C12" i="78"/>
  <c r="C10" i="78"/>
  <c r="C9" i="78"/>
  <c r="H7" i="78"/>
  <c r="G7" i="78"/>
  <c r="E7" i="78"/>
  <c r="D7" i="78"/>
  <c r="C7" i="78"/>
  <c r="A3" i="78"/>
  <c r="A2" i="78"/>
  <c r="A225" i="77"/>
  <c r="A209" i="77"/>
  <c r="A208" i="77"/>
  <c r="A207" i="77"/>
  <c r="A206" i="77"/>
  <c r="A205" i="77"/>
  <c r="A204" i="77"/>
  <c r="A203" i="77"/>
  <c r="C195" i="77"/>
  <c r="C192" i="77"/>
  <c r="C191" i="77"/>
  <c r="C190" i="77"/>
  <c r="G189" i="77"/>
  <c r="H189" i="77"/>
  <c r="E189" i="77"/>
  <c r="C189" i="77"/>
  <c r="C188" i="77"/>
  <c r="C187" i="77"/>
  <c r="H186" i="77"/>
  <c r="G186" i="77"/>
  <c r="E186" i="77"/>
  <c r="D186" i="77"/>
  <c r="C186" i="77"/>
  <c r="C154" i="77" s="1"/>
  <c r="C180" i="77"/>
  <c r="C178" i="77"/>
  <c r="C177" i="77"/>
  <c r="C175" i="77"/>
  <c r="C174" i="77"/>
  <c r="C173" i="77"/>
  <c r="C172" i="77"/>
  <c r="C171" i="77"/>
  <c r="C170" i="77"/>
  <c r="C169" i="77"/>
  <c r="C168" i="77"/>
  <c r="C167" i="77"/>
  <c r="C166" i="77"/>
  <c r="C165" i="77"/>
  <c r="C164" i="77"/>
  <c r="C163" i="77"/>
  <c r="C162" i="77"/>
  <c r="C161" i="77"/>
  <c r="C160" i="77"/>
  <c r="C159" i="77"/>
  <c r="C158" i="77"/>
  <c r="C157" i="77"/>
  <c r="C156" i="77"/>
  <c r="C153" i="77"/>
  <c r="C152" i="77"/>
  <c r="C151" i="77"/>
  <c r="C150" i="77"/>
  <c r="C149" i="77"/>
  <c r="C148" i="77"/>
  <c r="C147" i="77"/>
  <c r="C146" i="77"/>
  <c r="C144" i="77"/>
  <c r="D134" i="77"/>
  <c r="D133" i="77"/>
  <c r="D132" i="77"/>
  <c r="D130" i="77"/>
  <c r="D129" i="77"/>
  <c r="D128" i="77"/>
  <c r="D131" i="77"/>
  <c r="C126" i="77"/>
  <c r="D124" i="77"/>
  <c r="C123" i="77"/>
  <c r="C114" i="77"/>
  <c r="D112" i="77"/>
  <c r="D71" i="77"/>
  <c r="C72" i="77"/>
  <c r="C69" i="77"/>
  <c r="C67" i="77"/>
  <c r="C65" i="77"/>
  <c r="C64" i="77"/>
  <c r="C63" i="77"/>
  <c r="G61" i="77"/>
  <c r="C61" i="77"/>
  <c r="C59" i="77"/>
  <c r="C58" i="77"/>
  <c r="C57" i="77"/>
  <c r="G55" i="77"/>
  <c r="H55" i="77"/>
  <c r="C55" i="77"/>
  <c r="C53" i="77"/>
  <c r="C52" i="77"/>
  <c r="C50" i="77"/>
  <c r="C49" i="77"/>
  <c r="G48" i="77"/>
  <c r="C48" i="77"/>
  <c r="C46" i="77"/>
  <c r="C45" i="77"/>
  <c r="C43" i="77"/>
  <c r="C41" i="77"/>
  <c r="C39" i="77"/>
  <c r="C36" i="77"/>
  <c r="C35" i="77"/>
  <c r="C34" i="77"/>
  <c r="G32" i="77"/>
  <c r="C32" i="77"/>
  <c r="C30" i="77"/>
  <c r="C29" i="77"/>
  <c r="G27" i="77"/>
  <c r="C27" i="77"/>
  <c r="C25" i="77"/>
  <c r="C23" i="77"/>
  <c r="C21" i="77"/>
  <c r="C19" i="77"/>
  <c r="C16" i="77"/>
  <c r="C15" i="77"/>
  <c r="C14" i="77"/>
  <c r="H12" i="77"/>
  <c r="G12" i="77"/>
  <c r="E12" i="77"/>
  <c r="D12" i="77"/>
  <c r="C12" i="77"/>
  <c r="C10" i="77"/>
  <c r="C9" i="77"/>
  <c r="H7" i="77"/>
  <c r="G7" i="77"/>
  <c r="E7" i="77"/>
  <c r="D7" i="77"/>
  <c r="C7" i="77"/>
  <c r="A3" i="77"/>
  <c r="A2" i="77"/>
  <c r="A219" i="76"/>
  <c r="A203" i="76"/>
  <c r="A202" i="76"/>
  <c r="A201" i="76"/>
  <c r="A200" i="76"/>
  <c r="A199" i="76"/>
  <c r="A198" i="76"/>
  <c r="A197" i="76"/>
  <c r="C188" i="76"/>
  <c r="C185" i="76"/>
  <c r="C184" i="76"/>
  <c r="C183" i="76"/>
  <c r="G182" i="76"/>
  <c r="C182" i="76"/>
  <c r="C181" i="76"/>
  <c r="C180" i="76"/>
  <c r="H179" i="76"/>
  <c r="G179" i="76"/>
  <c r="E179" i="76"/>
  <c r="D179" i="76"/>
  <c r="C179" i="76"/>
  <c r="C173" i="76"/>
  <c r="C171" i="76"/>
  <c r="C170" i="76"/>
  <c r="C168" i="76"/>
  <c r="C167" i="76"/>
  <c r="C166" i="76"/>
  <c r="C165" i="76"/>
  <c r="C164" i="76"/>
  <c r="C163" i="76"/>
  <c r="C162" i="76"/>
  <c r="C161" i="76"/>
  <c r="C160" i="76"/>
  <c r="C159" i="76"/>
  <c r="C158" i="76"/>
  <c r="C157" i="76"/>
  <c r="C156" i="76"/>
  <c r="C155" i="76"/>
  <c r="C154" i="76"/>
  <c r="C153" i="76"/>
  <c r="C152" i="76"/>
  <c r="C151" i="76"/>
  <c r="C150" i="76"/>
  <c r="C149" i="76"/>
  <c r="C147" i="76"/>
  <c r="C146" i="76"/>
  <c r="C145" i="76"/>
  <c r="C144" i="76"/>
  <c r="C143" i="76"/>
  <c r="C142" i="76"/>
  <c r="C141" i="76"/>
  <c r="C140" i="76"/>
  <c r="C139" i="76"/>
  <c r="C137" i="76"/>
  <c r="D125" i="76"/>
  <c r="D121" i="76"/>
  <c r="D126" i="76"/>
  <c r="C119" i="76"/>
  <c r="C116" i="76"/>
  <c r="D105" i="76"/>
  <c r="C107" i="76"/>
  <c r="C106" i="76"/>
  <c r="D64" i="76"/>
  <c r="C65" i="76"/>
  <c r="C62" i="76"/>
  <c r="C60" i="76"/>
  <c r="C58" i="76"/>
  <c r="C57" i="76"/>
  <c r="C56" i="76"/>
  <c r="G54" i="76"/>
  <c r="C54" i="76"/>
  <c r="C52" i="76"/>
  <c r="C51" i="76"/>
  <c r="C50" i="76"/>
  <c r="G48" i="76"/>
  <c r="H48" i="76"/>
  <c r="C48" i="76"/>
  <c r="C46" i="76"/>
  <c r="C45" i="76"/>
  <c r="C43" i="76"/>
  <c r="C41" i="76"/>
  <c r="C39" i="76"/>
  <c r="C36" i="76"/>
  <c r="C35" i="76"/>
  <c r="C34" i="76"/>
  <c r="G32" i="76"/>
  <c r="H32" i="76"/>
  <c r="C32" i="76"/>
  <c r="C30" i="76"/>
  <c r="C29" i="76"/>
  <c r="G27" i="76"/>
  <c r="H27" i="76"/>
  <c r="C27" i="76"/>
  <c r="C25" i="76"/>
  <c r="C23" i="76"/>
  <c r="C21" i="76"/>
  <c r="C19" i="76"/>
  <c r="C16" i="76"/>
  <c r="C15" i="76"/>
  <c r="C14" i="76"/>
  <c r="G12" i="76"/>
  <c r="C12" i="76"/>
  <c r="C10" i="76"/>
  <c r="C9" i="76"/>
  <c r="G7" i="76"/>
  <c r="C7" i="76"/>
  <c r="A3" i="76"/>
  <c r="A2" i="76"/>
  <c r="A191" i="75"/>
  <c r="A176" i="75"/>
  <c r="A175" i="75"/>
  <c r="A174" i="75"/>
  <c r="A173" i="75"/>
  <c r="A172" i="75"/>
  <c r="A171" i="75"/>
  <c r="A170" i="75"/>
  <c r="C163" i="75"/>
  <c r="C162" i="75"/>
  <c r="C161" i="75"/>
  <c r="C160" i="75"/>
  <c r="C159" i="75"/>
  <c r="C158" i="75"/>
  <c r="C152" i="75"/>
  <c r="C150" i="75"/>
  <c r="C149" i="75"/>
  <c r="C147" i="75"/>
  <c r="C146" i="75"/>
  <c r="C145" i="75"/>
  <c r="C144" i="75"/>
  <c r="C143" i="75"/>
  <c r="C142" i="75"/>
  <c r="C141" i="75"/>
  <c r="C140" i="75"/>
  <c r="C139" i="75"/>
  <c r="C138" i="75"/>
  <c r="C137" i="75"/>
  <c r="C136" i="75"/>
  <c r="C135" i="75"/>
  <c r="C134" i="75"/>
  <c r="C133" i="75"/>
  <c r="C132" i="75"/>
  <c r="C131" i="75"/>
  <c r="C130" i="75"/>
  <c r="C129" i="75"/>
  <c r="C127" i="75"/>
  <c r="C126" i="75"/>
  <c r="C125" i="75"/>
  <c r="C124" i="75"/>
  <c r="C123" i="75"/>
  <c r="C122" i="75"/>
  <c r="C121" i="75"/>
  <c r="C120" i="75"/>
  <c r="C119" i="75"/>
  <c r="C117" i="75"/>
  <c r="D106" i="75"/>
  <c r="D105" i="75"/>
  <c r="D102" i="75"/>
  <c r="D101" i="75"/>
  <c r="D107" i="75"/>
  <c r="C99" i="75"/>
  <c r="D97" i="75"/>
  <c r="C96" i="75"/>
  <c r="C87" i="75"/>
  <c r="D85" i="75"/>
  <c r="C86" i="75"/>
  <c r="C65" i="75"/>
  <c r="D64" i="75"/>
  <c r="C62" i="75"/>
  <c r="C60" i="75"/>
  <c r="C58" i="75"/>
  <c r="C57" i="75"/>
  <c r="C56" i="75"/>
  <c r="G54" i="75"/>
  <c r="H54" i="75"/>
  <c r="C54" i="75"/>
  <c r="C52" i="75"/>
  <c r="C51" i="75"/>
  <c r="C50" i="75"/>
  <c r="H48" i="75"/>
  <c r="G48" i="75"/>
  <c r="E48" i="75"/>
  <c r="D48" i="75"/>
  <c r="C48" i="75"/>
  <c r="C46" i="75"/>
  <c r="C45" i="75"/>
  <c r="C43" i="75"/>
  <c r="C41" i="75"/>
  <c r="C39" i="75"/>
  <c r="C36" i="75"/>
  <c r="C35" i="75"/>
  <c r="C34" i="75"/>
  <c r="H32" i="75"/>
  <c r="G32" i="75"/>
  <c r="E32" i="75"/>
  <c r="D32" i="75"/>
  <c r="C32" i="75"/>
  <c r="C30" i="75"/>
  <c r="C29" i="75"/>
  <c r="H27" i="75"/>
  <c r="G27" i="75"/>
  <c r="E27" i="75"/>
  <c r="D27" i="75"/>
  <c r="C27" i="75"/>
  <c r="C25" i="75"/>
  <c r="C23" i="75"/>
  <c r="C21" i="75"/>
  <c r="C19" i="75"/>
  <c r="C16" i="75"/>
  <c r="C15" i="75"/>
  <c r="C14" i="75"/>
  <c r="G12" i="75"/>
  <c r="H12" i="75"/>
  <c r="C12" i="75"/>
  <c r="C10" i="75"/>
  <c r="C9" i="75"/>
  <c r="G7" i="75"/>
  <c r="H7" i="75"/>
  <c r="C7" i="75"/>
  <c r="A3" i="75"/>
  <c r="A2" i="75"/>
  <c r="A222" i="74"/>
  <c r="A197" i="74"/>
  <c r="A196" i="74"/>
  <c r="A195" i="74"/>
  <c r="A194" i="74"/>
  <c r="A193" i="74"/>
  <c r="A192" i="74"/>
  <c r="A191" i="74"/>
  <c r="C183" i="74"/>
  <c r="C179" i="74"/>
  <c r="C178" i="74"/>
  <c r="H177" i="74"/>
  <c r="G177" i="74"/>
  <c r="E177" i="74"/>
  <c r="D177" i="74"/>
  <c r="C177" i="74"/>
  <c r="C176" i="74"/>
  <c r="C175" i="74"/>
  <c r="C180" i="74" s="1"/>
  <c r="G174" i="74"/>
  <c r="C174" i="74"/>
  <c r="C168" i="74"/>
  <c r="C166" i="74"/>
  <c r="C165" i="74"/>
  <c r="C163" i="74"/>
  <c r="C162" i="74"/>
  <c r="C161" i="74"/>
  <c r="C160" i="74"/>
  <c r="C159" i="74"/>
  <c r="C158" i="74"/>
  <c r="C157" i="74"/>
  <c r="C156" i="74"/>
  <c r="C155" i="74"/>
  <c r="C154" i="74"/>
  <c r="C153" i="74"/>
  <c r="C152" i="74"/>
  <c r="C151" i="74"/>
  <c r="C150" i="74"/>
  <c r="C149" i="74"/>
  <c r="C148" i="74"/>
  <c r="C147" i="74"/>
  <c r="C146" i="74"/>
  <c r="C145" i="74"/>
  <c r="C144" i="74"/>
  <c r="C142" i="74"/>
  <c r="C141" i="74"/>
  <c r="C140" i="74"/>
  <c r="C139" i="74"/>
  <c r="C138" i="74"/>
  <c r="C137" i="74"/>
  <c r="C136" i="74"/>
  <c r="C135" i="74"/>
  <c r="D112" i="74"/>
  <c r="C134" i="74"/>
  <c r="C132" i="74"/>
  <c r="D122" i="74"/>
  <c r="D121" i="74"/>
  <c r="D120" i="74"/>
  <c r="D118" i="74"/>
  <c r="D117" i="74"/>
  <c r="D116" i="74"/>
  <c r="D119" i="74"/>
  <c r="C114" i="74"/>
  <c r="C111" i="74"/>
  <c r="D100" i="74"/>
  <c r="C102" i="74"/>
  <c r="D64" i="74"/>
  <c r="C65" i="74"/>
  <c r="C62" i="74"/>
  <c r="C60" i="74"/>
  <c r="C58" i="74"/>
  <c r="C57" i="74"/>
  <c r="C56" i="74"/>
  <c r="G54" i="74"/>
  <c r="C54" i="74"/>
  <c r="C52" i="74"/>
  <c r="C51" i="74"/>
  <c r="C50" i="74"/>
  <c r="G48" i="74"/>
  <c r="H48" i="74"/>
  <c r="C48" i="74"/>
  <c r="C46" i="74"/>
  <c r="C45" i="74"/>
  <c r="C43" i="74"/>
  <c r="C41" i="74"/>
  <c r="C39" i="74"/>
  <c r="C36" i="74"/>
  <c r="C35" i="74"/>
  <c r="C34" i="74"/>
  <c r="G32" i="74"/>
  <c r="H32" i="74"/>
  <c r="C32" i="74"/>
  <c r="C30" i="74"/>
  <c r="C29" i="74"/>
  <c r="G27" i="74"/>
  <c r="H27" i="74"/>
  <c r="C27" i="74"/>
  <c r="C25" i="74"/>
  <c r="C23" i="74"/>
  <c r="C21" i="74"/>
  <c r="C19" i="74"/>
  <c r="C16" i="74"/>
  <c r="C15" i="74"/>
  <c r="C14" i="74"/>
  <c r="G12" i="74"/>
  <c r="C12" i="74"/>
  <c r="C10" i="74"/>
  <c r="C9" i="74"/>
  <c r="G7" i="74"/>
  <c r="C7" i="74"/>
  <c r="A3" i="74"/>
  <c r="A2" i="74"/>
  <c r="A226" i="73"/>
  <c r="A207" i="73"/>
  <c r="A206" i="73"/>
  <c r="A205" i="73"/>
  <c r="A204" i="73"/>
  <c r="A203" i="73"/>
  <c r="A202" i="73"/>
  <c r="A201" i="73"/>
  <c r="C191" i="73"/>
  <c r="C188" i="73"/>
  <c r="C187" i="73"/>
  <c r="C186" i="73"/>
  <c r="C185" i="73"/>
  <c r="H184" i="73"/>
  <c r="G184" i="73"/>
  <c r="E184" i="73"/>
  <c r="D184" i="73"/>
  <c r="C184" i="73"/>
  <c r="C183" i="73"/>
  <c r="C182" i="73"/>
  <c r="G181" i="73"/>
  <c r="H181" i="73"/>
  <c r="C181" i="73"/>
  <c r="C149" i="73" s="1"/>
  <c r="C175" i="73"/>
  <c r="C173" i="73"/>
  <c r="C172" i="73"/>
  <c r="C170" i="73"/>
  <c r="C169" i="73"/>
  <c r="C168" i="73"/>
  <c r="C167" i="73"/>
  <c r="C166" i="73"/>
  <c r="C165" i="73"/>
  <c r="C164" i="73"/>
  <c r="C163" i="73"/>
  <c r="C162" i="73"/>
  <c r="C161" i="73"/>
  <c r="C160" i="73"/>
  <c r="C159" i="73"/>
  <c r="C158" i="73"/>
  <c r="C157" i="73"/>
  <c r="C156" i="73"/>
  <c r="C155" i="73"/>
  <c r="C154" i="73"/>
  <c r="C153" i="73"/>
  <c r="C152" i="73"/>
  <c r="C151" i="73"/>
  <c r="C148" i="73"/>
  <c r="C147" i="73"/>
  <c r="C146" i="73"/>
  <c r="C145" i="73"/>
  <c r="C144" i="73"/>
  <c r="C143" i="73"/>
  <c r="C142" i="73"/>
  <c r="C141" i="73"/>
  <c r="C139" i="73"/>
  <c r="D127" i="73"/>
  <c r="C121" i="73"/>
  <c r="C118" i="73"/>
  <c r="C109" i="73"/>
  <c r="C108" i="73"/>
  <c r="D107" i="73"/>
  <c r="D71" i="73"/>
  <c r="C72" i="73"/>
  <c r="C69" i="73"/>
  <c r="C67" i="73"/>
  <c r="C65" i="73"/>
  <c r="C64" i="73"/>
  <c r="C63" i="73"/>
  <c r="H61" i="73"/>
  <c r="G61" i="73"/>
  <c r="E61" i="73"/>
  <c r="D61" i="73"/>
  <c r="C61" i="73"/>
  <c r="C59" i="73"/>
  <c r="C58" i="73"/>
  <c r="C57" i="73"/>
  <c r="H55" i="73"/>
  <c r="G55" i="73"/>
  <c r="E55" i="73"/>
  <c r="D55" i="73"/>
  <c r="C55" i="73"/>
  <c r="C53" i="73"/>
  <c r="C52" i="73"/>
  <c r="C50" i="73"/>
  <c r="C49" i="73"/>
  <c r="H48" i="73"/>
  <c r="G48" i="73"/>
  <c r="E48" i="73"/>
  <c r="D48" i="73"/>
  <c r="C48" i="73"/>
  <c r="C46" i="73"/>
  <c r="C45" i="73"/>
  <c r="C43" i="73"/>
  <c r="C41" i="73"/>
  <c r="C39" i="73"/>
  <c r="C36" i="73"/>
  <c r="C35" i="73"/>
  <c r="C34" i="73"/>
  <c r="H32" i="73"/>
  <c r="G32" i="73"/>
  <c r="E32" i="73"/>
  <c r="D32" i="73"/>
  <c r="C32" i="73"/>
  <c r="C30" i="73"/>
  <c r="C29" i="73"/>
  <c r="H27" i="73"/>
  <c r="G27" i="73"/>
  <c r="E27" i="73"/>
  <c r="D27" i="73"/>
  <c r="C27" i="73"/>
  <c r="C25" i="73"/>
  <c r="C23" i="73"/>
  <c r="C21" i="73"/>
  <c r="C19" i="73"/>
  <c r="C16" i="73"/>
  <c r="C15" i="73"/>
  <c r="C14" i="73"/>
  <c r="G12" i="73"/>
  <c r="H12" i="73"/>
  <c r="C12" i="73"/>
  <c r="C10" i="73"/>
  <c r="C9" i="73"/>
  <c r="G7" i="73"/>
  <c r="H7" i="73"/>
  <c r="C7" i="73"/>
  <c r="A3" i="73"/>
  <c r="A2" i="73"/>
  <c r="A197" i="72"/>
  <c r="A182" i="72"/>
  <c r="A181" i="72"/>
  <c r="A180" i="72"/>
  <c r="A179" i="72"/>
  <c r="A178" i="72"/>
  <c r="A177" i="72"/>
  <c r="A176" i="72"/>
  <c r="C168" i="72"/>
  <c r="C164" i="72"/>
  <c r="C163" i="72"/>
  <c r="H162" i="72"/>
  <c r="G162" i="72"/>
  <c r="E162" i="72"/>
  <c r="D162" i="72"/>
  <c r="C162" i="72"/>
  <c r="C161" i="72"/>
  <c r="C160" i="72"/>
  <c r="C165" i="72" s="1"/>
  <c r="G159" i="72"/>
  <c r="C159" i="72"/>
  <c r="C153" i="72"/>
  <c r="C151" i="72"/>
  <c r="C150" i="72"/>
  <c r="C148" i="72"/>
  <c r="C147" i="72"/>
  <c r="C146" i="72"/>
  <c r="C145" i="72"/>
  <c r="C144" i="72"/>
  <c r="C143" i="72"/>
  <c r="C142" i="72"/>
  <c r="C141" i="72"/>
  <c r="C140" i="72"/>
  <c r="C139" i="72"/>
  <c r="C138" i="72"/>
  <c r="C137" i="72"/>
  <c r="C136" i="72"/>
  <c r="C135" i="72"/>
  <c r="C134" i="72"/>
  <c r="C133" i="72"/>
  <c r="C132" i="72"/>
  <c r="C131" i="72"/>
  <c r="C130" i="72"/>
  <c r="C129" i="72"/>
  <c r="C127" i="72"/>
  <c r="C126" i="72"/>
  <c r="C125" i="72"/>
  <c r="C124" i="72"/>
  <c r="C123" i="72"/>
  <c r="C122" i="72"/>
  <c r="C121" i="72"/>
  <c r="C120" i="72"/>
  <c r="C119" i="72"/>
  <c r="C117" i="72"/>
  <c r="D107" i="72"/>
  <c r="D106" i="72"/>
  <c r="D105" i="72"/>
  <c r="D103" i="72"/>
  <c r="D102" i="72"/>
  <c r="D101" i="72"/>
  <c r="D104" i="72"/>
  <c r="C99" i="72"/>
  <c r="C96" i="72"/>
  <c r="C87" i="72"/>
  <c r="D85" i="72"/>
  <c r="C86" i="72"/>
  <c r="C65" i="72"/>
  <c r="D64" i="72"/>
  <c r="C62" i="72"/>
  <c r="C60" i="72"/>
  <c r="C58" i="72"/>
  <c r="C57" i="72"/>
  <c r="C56" i="72"/>
  <c r="H54" i="72"/>
  <c r="G54" i="72"/>
  <c r="E54" i="72"/>
  <c r="D54" i="72"/>
  <c r="C54" i="72"/>
  <c r="C52" i="72"/>
  <c r="C51" i="72"/>
  <c r="C50" i="72"/>
  <c r="H48" i="72"/>
  <c r="G48" i="72"/>
  <c r="E48" i="72"/>
  <c r="D48" i="72"/>
  <c r="C48" i="72"/>
  <c r="C46" i="72"/>
  <c r="C45" i="72"/>
  <c r="C43" i="72"/>
  <c r="C41" i="72"/>
  <c r="C39" i="72"/>
  <c r="C36" i="72"/>
  <c r="C35" i="72"/>
  <c r="C34" i="72"/>
  <c r="H32" i="72"/>
  <c r="G32" i="72"/>
  <c r="E32" i="72"/>
  <c r="D32" i="72"/>
  <c r="C32" i="72"/>
  <c r="C30" i="72"/>
  <c r="C29" i="72"/>
  <c r="H27" i="72"/>
  <c r="G27" i="72"/>
  <c r="E27" i="72"/>
  <c r="D27" i="72"/>
  <c r="C27" i="72"/>
  <c r="C25" i="72"/>
  <c r="C23" i="72"/>
  <c r="C21" i="72"/>
  <c r="C19" i="72"/>
  <c r="C16" i="72"/>
  <c r="C15" i="72"/>
  <c r="C14" i="72"/>
  <c r="H12" i="72"/>
  <c r="G12" i="72"/>
  <c r="E12" i="72"/>
  <c r="D12" i="72"/>
  <c r="C12" i="72"/>
  <c r="C10" i="72"/>
  <c r="C9" i="72"/>
  <c r="H7" i="72"/>
  <c r="G7" i="72"/>
  <c r="E7" i="72"/>
  <c r="D7" i="72"/>
  <c r="C7" i="72"/>
  <c r="A3" i="72"/>
  <c r="A2" i="72"/>
  <c r="A224" i="71"/>
  <c r="A209" i="71"/>
  <c r="A208" i="71"/>
  <c r="A207" i="71"/>
  <c r="A206" i="71"/>
  <c r="A205" i="71"/>
  <c r="A204" i="71"/>
  <c r="A203" i="71"/>
  <c r="C195" i="71"/>
  <c r="H192" i="71"/>
  <c r="C192" i="71"/>
  <c r="C191" i="71"/>
  <c r="C190" i="71"/>
  <c r="H189" i="71"/>
  <c r="G189" i="71"/>
  <c r="E189" i="71"/>
  <c r="D189" i="71"/>
  <c r="C189" i="71"/>
  <c r="C188" i="71"/>
  <c r="C187" i="71"/>
  <c r="H186" i="71"/>
  <c r="C186" i="71"/>
  <c r="C154" i="71" s="1"/>
  <c r="C180" i="71"/>
  <c r="C178" i="71"/>
  <c r="C177" i="71"/>
  <c r="C175" i="71"/>
  <c r="C174" i="71"/>
  <c r="C173" i="71"/>
  <c r="C172" i="71"/>
  <c r="C171" i="71"/>
  <c r="C170" i="71"/>
  <c r="C169" i="71"/>
  <c r="C168" i="71"/>
  <c r="C167" i="71"/>
  <c r="C166" i="71"/>
  <c r="C165" i="71"/>
  <c r="C164" i="71"/>
  <c r="C163" i="71"/>
  <c r="C162" i="71"/>
  <c r="C161" i="71"/>
  <c r="C160" i="71"/>
  <c r="C159" i="71"/>
  <c r="C158" i="71"/>
  <c r="C157" i="71"/>
  <c r="C156" i="71"/>
  <c r="C153" i="71"/>
  <c r="C152" i="71"/>
  <c r="C151" i="71"/>
  <c r="C150" i="71"/>
  <c r="C149" i="71"/>
  <c r="C148" i="71"/>
  <c r="C147" i="71"/>
  <c r="C146" i="71"/>
  <c r="C144" i="71"/>
  <c r="D134" i="71"/>
  <c r="D130" i="71"/>
  <c r="D132" i="71"/>
  <c r="C126" i="71"/>
  <c r="D123" i="71"/>
  <c r="C123" i="71"/>
  <c r="D112" i="71"/>
  <c r="C114" i="71"/>
  <c r="D71" i="71"/>
  <c r="C72" i="71"/>
  <c r="C69" i="71"/>
  <c r="C67" i="71"/>
  <c r="C65" i="71"/>
  <c r="C64" i="71"/>
  <c r="C63" i="71"/>
  <c r="H61" i="71"/>
  <c r="G61" i="71"/>
  <c r="E61" i="71"/>
  <c r="D61" i="71"/>
  <c r="C61" i="71"/>
  <c r="C59" i="71"/>
  <c r="C58" i="71"/>
  <c r="C57" i="71"/>
  <c r="G55" i="71"/>
  <c r="E55" i="71"/>
  <c r="C55" i="71"/>
  <c r="C53" i="71"/>
  <c r="C52" i="71"/>
  <c r="C50" i="71"/>
  <c r="C49" i="71"/>
  <c r="H48" i="71"/>
  <c r="G48" i="71"/>
  <c r="E48" i="71"/>
  <c r="D48" i="71"/>
  <c r="C48" i="71"/>
  <c r="C46" i="71"/>
  <c r="C45" i="71"/>
  <c r="C43" i="71"/>
  <c r="C41" i="71"/>
  <c r="C39" i="71"/>
  <c r="C36" i="71"/>
  <c r="C35" i="71"/>
  <c r="C34" i="71"/>
  <c r="H32" i="71"/>
  <c r="G32" i="71"/>
  <c r="E32" i="71"/>
  <c r="D32" i="71"/>
  <c r="C32" i="71"/>
  <c r="C30" i="71"/>
  <c r="C29" i="71"/>
  <c r="H27" i="71"/>
  <c r="G27" i="71"/>
  <c r="E27" i="71"/>
  <c r="D27" i="71"/>
  <c r="C27" i="71"/>
  <c r="C25" i="71"/>
  <c r="C23" i="71"/>
  <c r="C21" i="71"/>
  <c r="C19" i="71"/>
  <c r="C16" i="71"/>
  <c r="C15" i="71"/>
  <c r="C14" i="71"/>
  <c r="H12" i="71"/>
  <c r="G12" i="71"/>
  <c r="E12" i="71"/>
  <c r="D12" i="71"/>
  <c r="C12" i="71"/>
  <c r="C10" i="71"/>
  <c r="C9" i="71"/>
  <c r="H7" i="71"/>
  <c r="G7" i="71"/>
  <c r="E7" i="71"/>
  <c r="D7" i="71"/>
  <c r="C7" i="71"/>
  <c r="A3" i="71"/>
  <c r="A2" i="71"/>
  <c r="A199" i="70"/>
  <c r="A181" i="70"/>
  <c r="A180" i="70"/>
  <c r="A179" i="70"/>
  <c r="A178" i="70"/>
  <c r="A177" i="70"/>
  <c r="A176" i="70"/>
  <c r="A175" i="70"/>
  <c r="C167" i="70"/>
  <c r="C164" i="70"/>
  <c r="C163" i="70"/>
  <c r="C162" i="70"/>
  <c r="H161" i="70"/>
  <c r="G161" i="70"/>
  <c r="E161" i="70"/>
  <c r="D161" i="70"/>
  <c r="C161" i="70"/>
  <c r="C160" i="70"/>
  <c r="C159" i="70"/>
  <c r="H158" i="70"/>
  <c r="C158" i="70"/>
  <c r="C126" i="70" s="1"/>
  <c r="C152" i="70"/>
  <c r="C150" i="70"/>
  <c r="C149" i="70"/>
  <c r="C147" i="70"/>
  <c r="C146" i="70"/>
  <c r="C145" i="70"/>
  <c r="C144" i="70"/>
  <c r="C143" i="70"/>
  <c r="C142" i="70"/>
  <c r="C141" i="70"/>
  <c r="C140" i="70"/>
  <c r="C139" i="70"/>
  <c r="C138" i="70"/>
  <c r="C137" i="70"/>
  <c r="C136" i="70"/>
  <c r="C135" i="70"/>
  <c r="C134" i="70"/>
  <c r="C133" i="70"/>
  <c r="C132" i="70"/>
  <c r="C131" i="70"/>
  <c r="C130" i="70"/>
  <c r="C129" i="70"/>
  <c r="C128" i="70"/>
  <c r="C125" i="70"/>
  <c r="C124" i="70"/>
  <c r="C123" i="70"/>
  <c r="C122" i="70"/>
  <c r="C121" i="70"/>
  <c r="C120" i="70"/>
  <c r="C119" i="70"/>
  <c r="C118" i="70"/>
  <c r="C116" i="70"/>
  <c r="D106" i="70"/>
  <c r="D102" i="70"/>
  <c r="D104" i="70"/>
  <c r="C98" i="70"/>
  <c r="C95" i="70"/>
  <c r="D84" i="70"/>
  <c r="C86" i="70"/>
  <c r="C85" i="70"/>
  <c r="C64" i="70"/>
  <c r="C62" i="70"/>
  <c r="C60" i="70"/>
  <c r="C58" i="70"/>
  <c r="C57" i="70"/>
  <c r="C56" i="70"/>
  <c r="H54" i="70"/>
  <c r="G54" i="70"/>
  <c r="E54" i="70"/>
  <c r="D54" i="70"/>
  <c r="C54" i="70"/>
  <c r="C52" i="70"/>
  <c r="C51" i="70"/>
  <c r="C50" i="70"/>
  <c r="H48" i="70"/>
  <c r="G48" i="70"/>
  <c r="E48" i="70"/>
  <c r="D48" i="70"/>
  <c r="C48" i="70"/>
  <c r="C46" i="70"/>
  <c r="C45" i="70"/>
  <c r="C43" i="70"/>
  <c r="C41" i="70"/>
  <c r="C39" i="70"/>
  <c r="C36" i="70"/>
  <c r="C35" i="70"/>
  <c r="C34" i="70"/>
  <c r="H32" i="70"/>
  <c r="G32" i="70"/>
  <c r="E32" i="70"/>
  <c r="D32" i="70"/>
  <c r="C32" i="70"/>
  <c r="C30" i="70"/>
  <c r="C29" i="70"/>
  <c r="H27" i="70"/>
  <c r="G27" i="70"/>
  <c r="E27" i="70"/>
  <c r="D27" i="70"/>
  <c r="C27" i="70"/>
  <c r="C25" i="70"/>
  <c r="C23" i="70"/>
  <c r="C21" i="70"/>
  <c r="C19" i="70"/>
  <c r="C16" i="70"/>
  <c r="C15" i="70"/>
  <c r="C14" i="70"/>
  <c r="G12" i="70"/>
  <c r="E12" i="70"/>
  <c r="C12" i="70"/>
  <c r="C10" i="70"/>
  <c r="C9" i="70"/>
  <c r="G7" i="70"/>
  <c r="H7" i="70"/>
  <c r="E7" i="70"/>
  <c r="C7" i="70"/>
  <c r="A3" i="70"/>
  <c r="A2" i="70"/>
  <c r="A318" i="69"/>
  <c r="A299" i="69"/>
  <c r="A298" i="69"/>
  <c r="A297" i="69"/>
  <c r="A296" i="69"/>
  <c r="A295" i="69"/>
  <c r="A294" i="69"/>
  <c r="A293" i="69"/>
  <c r="C286" i="69"/>
  <c r="C284" i="69"/>
  <c r="C283" i="69"/>
  <c r="C282" i="69"/>
  <c r="C281" i="69"/>
  <c r="C280" i="69"/>
  <c r="C285" i="69" s="1"/>
  <c r="C279" i="69"/>
  <c r="C273" i="69"/>
  <c r="C263" i="69"/>
  <c r="C261" i="69"/>
  <c r="C260" i="69"/>
  <c r="C259" i="69"/>
  <c r="C258" i="69"/>
  <c r="C257" i="69"/>
  <c r="C256" i="69"/>
  <c r="C255" i="69"/>
  <c r="C253" i="69"/>
  <c r="C252" i="69"/>
  <c r="C251" i="69"/>
  <c r="C250" i="69"/>
  <c r="C249" i="69"/>
  <c r="C248" i="69"/>
  <c r="C247" i="69"/>
  <c r="C246" i="69"/>
  <c r="C245" i="69"/>
  <c r="C244" i="69"/>
  <c r="C243" i="69"/>
  <c r="C242" i="69"/>
  <c r="C241" i="69"/>
  <c r="C239" i="69"/>
  <c r="C238" i="69"/>
  <c r="C237" i="69"/>
  <c r="C236" i="69"/>
  <c r="C235" i="69"/>
  <c r="C234" i="69"/>
  <c r="C233" i="69"/>
  <c r="C232" i="69"/>
  <c r="C230" i="69"/>
  <c r="C228" i="69"/>
  <c r="D217" i="69"/>
  <c r="C210" i="69"/>
  <c r="C207" i="69"/>
  <c r="C198" i="69"/>
  <c r="C197" i="69"/>
  <c r="D196" i="69"/>
  <c r="D160" i="69"/>
  <c r="C161" i="69"/>
  <c r="C158" i="69"/>
  <c r="C156" i="69"/>
  <c r="C154" i="69"/>
  <c r="C153" i="69"/>
  <c r="C152" i="69"/>
  <c r="H150" i="69"/>
  <c r="E150" i="69"/>
  <c r="D150" i="69"/>
  <c r="C150" i="69"/>
  <c r="C148" i="69"/>
  <c r="C147" i="69"/>
  <c r="H145" i="69"/>
  <c r="E145" i="69"/>
  <c r="D145" i="69"/>
  <c r="C145" i="69"/>
  <c r="C74" i="69"/>
  <c r="D73" i="69"/>
  <c r="C71" i="69"/>
  <c r="C69" i="69"/>
  <c r="C67" i="69"/>
  <c r="C66" i="69"/>
  <c r="C65" i="69"/>
  <c r="G63" i="69"/>
  <c r="E63" i="69"/>
  <c r="C63" i="69"/>
  <c r="C61" i="69"/>
  <c r="C60" i="69"/>
  <c r="C59" i="69"/>
  <c r="H57" i="69"/>
  <c r="G57" i="69"/>
  <c r="E57" i="69"/>
  <c r="D57" i="69"/>
  <c r="C57" i="69"/>
  <c r="C55" i="69"/>
  <c r="C54" i="69"/>
  <c r="C52" i="69"/>
  <c r="C50" i="69"/>
  <c r="C48" i="69"/>
  <c r="C45" i="69"/>
  <c r="C44" i="69"/>
  <c r="C43" i="69"/>
  <c r="H41" i="69"/>
  <c r="G41" i="69"/>
  <c r="E41" i="69"/>
  <c r="D41" i="69"/>
  <c r="C41" i="69"/>
  <c r="C39" i="69"/>
  <c r="C38" i="69"/>
  <c r="H36" i="69"/>
  <c r="G36" i="69"/>
  <c r="E36" i="69"/>
  <c r="D36" i="69"/>
  <c r="C36" i="69"/>
  <c r="C34" i="69"/>
  <c r="C32" i="69"/>
  <c r="C30" i="69"/>
  <c r="C28" i="69"/>
  <c r="C25" i="69"/>
  <c r="C23" i="69"/>
  <c r="C21" i="69"/>
  <c r="G17" i="69"/>
  <c r="E17" i="69"/>
  <c r="C17" i="69"/>
  <c r="C14" i="69"/>
  <c r="C12" i="69"/>
  <c r="G8" i="69"/>
  <c r="E8" i="69"/>
  <c r="C8" i="69"/>
  <c r="A3" i="69"/>
  <c r="A2" i="69"/>
  <c r="A237" i="68"/>
  <c r="A217" i="68"/>
  <c r="A216" i="68"/>
  <c r="A215" i="68"/>
  <c r="A214" i="68"/>
  <c r="A213" i="68"/>
  <c r="A212" i="68"/>
  <c r="A211" i="68"/>
  <c r="C204" i="68"/>
  <c r="C202" i="68"/>
  <c r="C201" i="68"/>
  <c r="C200" i="68"/>
  <c r="C199" i="68"/>
  <c r="C203" i="68" s="1"/>
  <c r="C193" i="68"/>
  <c r="C191" i="68"/>
  <c r="C189" i="68"/>
  <c r="C188" i="68"/>
  <c r="C187" i="68"/>
  <c r="C186" i="68"/>
  <c r="C185" i="68"/>
  <c r="C184" i="68"/>
  <c r="C183" i="68"/>
  <c r="C182" i="68"/>
  <c r="C181" i="68"/>
  <c r="C180" i="68"/>
  <c r="C179" i="68"/>
  <c r="C178" i="68"/>
  <c r="C177" i="68"/>
  <c r="C176" i="68"/>
  <c r="C175" i="68"/>
  <c r="C174" i="68"/>
  <c r="C173" i="68"/>
  <c r="C172" i="68"/>
  <c r="C171" i="68"/>
  <c r="C170" i="68"/>
  <c r="C168" i="68"/>
  <c r="C167" i="68"/>
  <c r="C166" i="68"/>
  <c r="C165" i="68"/>
  <c r="C164" i="68"/>
  <c r="C163" i="68"/>
  <c r="C162" i="68"/>
  <c r="C161" i="68"/>
  <c r="C160" i="68"/>
  <c r="C158" i="68"/>
  <c r="D147" i="68"/>
  <c r="C140" i="68"/>
  <c r="C137" i="68"/>
  <c r="C128" i="68"/>
  <c r="C127" i="68"/>
  <c r="D126" i="68"/>
  <c r="D104" i="68"/>
  <c r="C105" i="68"/>
  <c r="C102" i="68"/>
  <c r="C100" i="68"/>
  <c r="C98" i="68"/>
  <c r="C97" i="68"/>
  <c r="C96" i="68"/>
  <c r="H94" i="68"/>
  <c r="C94" i="68"/>
  <c r="C92" i="68"/>
  <c r="C91" i="68"/>
  <c r="H89" i="68"/>
  <c r="C89" i="68"/>
  <c r="D65" i="68"/>
  <c r="C66" i="68"/>
  <c r="C63" i="68"/>
  <c r="C61" i="68"/>
  <c r="C59" i="68"/>
  <c r="C58" i="68"/>
  <c r="C57" i="68"/>
  <c r="G55" i="68"/>
  <c r="E55" i="68"/>
  <c r="C55" i="68"/>
  <c r="C53" i="68"/>
  <c r="C52" i="68"/>
  <c r="C51" i="68"/>
  <c r="H49" i="68"/>
  <c r="C49" i="68"/>
  <c r="C47" i="68"/>
  <c r="C46" i="68"/>
  <c r="C44" i="68"/>
  <c r="C42" i="68"/>
  <c r="C40" i="68"/>
  <c r="C37" i="68"/>
  <c r="C36" i="68"/>
  <c r="C35" i="68"/>
  <c r="H33" i="68"/>
  <c r="C33" i="68"/>
  <c r="C31" i="68"/>
  <c r="C30" i="68"/>
  <c r="H28" i="68"/>
  <c r="C28" i="68"/>
  <c r="C26" i="68"/>
  <c r="C24" i="68"/>
  <c r="C22" i="68"/>
  <c r="C20" i="68"/>
  <c r="C17" i="68"/>
  <c r="C16" i="68"/>
  <c r="C15" i="68"/>
  <c r="G13" i="68"/>
  <c r="E13" i="68"/>
  <c r="C13" i="68"/>
  <c r="C11" i="68"/>
  <c r="C10" i="68"/>
  <c r="G8" i="68"/>
  <c r="E8" i="68"/>
  <c r="C8" i="68"/>
  <c r="A3" i="68"/>
  <c r="A2" i="68"/>
  <c r="A228" i="67"/>
  <c r="A209" i="67"/>
  <c r="A208" i="67"/>
  <c r="A207" i="67"/>
  <c r="A206" i="67"/>
  <c r="A205" i="67"/>
  <c r="A204" i="67"/>
  <c r="A203" i="67"/>
  <c r="C195" i="67"/>
  <c r="H192" i="67"/>
  <c r="G192" i="67"/>
  <c r="E192" i="67"/>
  <c r="D192" i="67"/>
  <c r="C192" i="67"/>
  <c r="C191" i="67"/>
  <c r="C190" i="67"/>
  <c r="H189" i="67"/>
  <c r="C189" i="67"/>
  <c r="C188" i="67"/>
  <c r="C187" i="67"/>
  <c r="H186" i="67"/>
  <c r="G186" i="67"/>
  <c r="E186" i="67"/>
  <c r="D186" i="67"/>
  <c r="C186" i="67"/>
  <c r="C180" i="67"/>
  <c r="C178" i="67"/>
  <c r="C177" i="67"/>
  <c r="C175" i="67"/>
  <c r="C174" i="67"/>
  <c r="C173" i="67"/>
  <c r="C172" i="67"/>
  <c r="C171" i="67"/>
  <c r="C170" i="67"/>
  <c r="C169" i="67"/>
  <c r="C168" i="67"/>
  <c r="C167" i="67"/>
  <c r="C166" i="67"/>
  <c r="C165" i="67"/>
  <c r="C164" i="67"/>
  <c r="C163" i="67"/>
  <c r="C162" i="67"/>
  <c r="C161" i="67"/>
  <c r="C160" i="67"/>
  <c r="C159" i="67"/>
  <c r="C158" i="67"/>
  <c r="C157" i="67"/>
  <c r="C156" i="67"/>
  <c r="C154" i="67"/>
  <c r="C153" i="67"/>
  <c r="C152" i="67"/>
  <c r="C151" i="67"/>
  <c r="C150" i="67"/>
  <c r="C149" i="67"/>
  <c r="C148" i="67"/>
  <c r="D124" i="67"/>
  <c r="C147" i="67"/>
  <c r="C146" i="67"/>
  <c r="C144" i="67"/>
  <c r="D134" i="67"/>
  <c r="D133" i="67"/>
  <c r="D132" i="67"/>
  <c r="D130" i="67"/>
  <c r="D129" i="67"/>
  <c r="D128" i="67"/>
  <c r="D131" i="67"/>
  <c r="C126" i="67"/>
  <c r="C123" i="67"/>
  <c r="C114" i="67"/>
  <c r="D112" i="67"/>
  <c r="D71" i="67"/>
  <c r="C72" i="67"/>
  <c r="C69" i="67"/>
  <c r="C67" i="67"/>
  <c r="C65" i="67"/>
  <c r="C64" i="67"/>
  <c r="C63" i="67"/>
  <c r="G61" i="67"/>
  <c r="E61" i="67"/>
  <c r="C61" i="67"/>
  <c r="C59" i="67"/>
  <c r="C58" i="67"/>
  <c r="C57" i="67"/>
  <c r="H55" i="67"/>
  <c r="C55" i="67"/>
  <c r="C53" i="67"/>
  <c r="C52" i="67"/>
  <c r="C50" i="67"/>
  <c r="C49" i="67"/>
  <c r="G48" i="67"/>
  <c r="E48" i="67"/>
  <c r="C48" i="67"/>
  <c r="C46" i="67"/>
  <c r="C45" i="67"/>
  <c r="C43" i="67"/>
  <c r="C41" i="67"/>
  <c r="C39" i="67"/>
  <c r="C36" i="67"/>
  <c r="C35" i="67"/>
  <c r="C34" i="67"/>
  <c r="G32" i="67"/>
  <c r="E32" i="67"/>
  <c r="C32" i="67"/>
  <c r="C30" i="67"/>
  <c r="C29" i="67"/>
  <c r="G27" i="67"/>
  <c r="E27" i="67"/>
  <c r="C27" i="67"/>
  <c r="C25" i="67"/>
  <c r="C23" i="67"/>
  <c r="C21" i="67"/>
  <c r="C19" i="67"/>
  <c r="C16" i="67"/>
  <c r="C15" i="67"/>
  <c r="C14" i="67"/>
  <c r="H12" i="67"/>
  <c r="G12" i="67"/>
  <c r="E12" i="67"/>
  <c r="D12" i="67"/>
  <c r="C12" i="67"/>
  <c r="C10" i="67"/>
  <c r="C9" i="67"/>
  <c r="H7" i="67"/>
  <c r="G7" i="67"/>
  <c r="E7" i="67"/>
  <c r="D7" i="67"/>
  <c r="C7" i="67"/>
  <c r="A3" i="67"/>
  <c r="A2" i="67"/>
  <c r="A216" i="66"/>
  <c r="A200" i="66"/>
  <c r="A199" i="66"/>
  <c r="A198" i="66"/>
  <c r="A197" i="66"/>
  <c r="A196" i="66"/>
  <c r="A195" i="66"/>
  <c r="A194" i="66"/>
  <c r="C186" i="66"/>
  <c r="C182" i="66"/>
  <c r="C181" i="66"/>
  <c r="G180" i="66"/>
  <c r="H180" i="66"/>
  <c r="E180" i="66"/>
  <c r="C180" i="66"/>
  <c r="C179" i="66"/>
  <c r="C183" i="66" s="1"/>
  <c r="G178" i="66"/>
  <c r="H178" i="66"/>
  <c r="E178" i="66"/>
  <c r="C178" i="66"/>
  <c r="C172" i="66"/>
  <c r="C170" i="66"/>
  <c r="C168" i="66"/>
  <c r="C167" i="66"/>
  <c r="C166" i="66"/>
  <c r="C165" i="66"/>
  <c r="C164" i="66"/>
  <c r="C163" i="66"/>
  <c r="C162" i="66"/>
  <c r="C161" i="66"/>
  <c r="C160" i="66"/>
  <c r="C159" i="66"/>
  <c r="C158" i="66"/>
  <c r="C157" i="66"/>
  <c r="C156" i="66"/>
  <c r="C155" i="66"/>
  <c r="C154" i="66"/>
  <c r="C153" i="66"/>
  <c r="C152" i="66"/>
  <c r="C151" i="66"/>
  <c r="C150" i="66"/>
  <c r="C149" i="66"/>
  <c r="C147" i="66"/>
  <c r="C146" i="66"/>
  <c r="C145" i="66"/>
  <c r="C144" i="66"/>
  <c r="C143" i="66"/>
  <c r="C142" i="66"/>
  <c r="C141" i="66"/>
  <c r="C140" i="66"/>
  <c r="C139" i="66"/>
  <c r="C137" i="66"/>
  <c r="D126" i="66"/>
  <c r="C119" i="66"/>
  <c r="C116" i="66"/>
  <c r="C107" i="66"/>
  <c r="C106" i="66"/>
  <c r="D105" i="66"/>
  <c r="D64" i="66"/>
  <c r="C65" i="66"/>
  <c r="C62" i="66"/>
  <c r="C60" i="66"/>
  <c r="C58" i="66"/>
  <c r="C57" i="66"/>
  <c r="C56" i="66"/>
  <c r="G54" i="66"/>
  <c r="E54" i="66"/>
  <c r="C54" i="66"/>
  <c r="C52" i="66"/>
  <c r="C51" i="66"/>
  <c r="C50" i="66"/>
  <c r="H48" i="66"/>
  <c r="C48" i="66"/>
  <c r="C46" i="66"/>
  <c r="C45" i="66"/>
  <c r="C43" i="66"/>
  <c r="C41" i="66"/>
  <c r="C39" i="66"/>
  <c r="C36" i="66"/>
  <c r="C35" i="66"/>
  <c r="C34" i="66"/>
  <c r="H32" i="66"/>
  <c r="C32" i="66"/>
  <c r="C30" i="66"/>
  <c r="C29" i="66"/>
  <c r="H27" i="66"/>
  <c r="C27" i="66"/>
  <c r="C25" i="66"/>
  <c r="C23" i="66"/>
  <c r="C21" i="66"/>
  <c r="C19" i="66"/>
  <c r="C16" i="66"/>
  <c r="C15" i="66"/>
  <c r="C14" i="66"/>
  <c r="G12" i="66"/>
  <c r="E12" i="66"/>
  <c r="C12" i="66"/>
  <c r="C10" i="66"/>
  <c r="C9" i="66"/>
  <c r="G7" i="66"/>
  <c r="E7" i="66"/>
  <c r="C7" i="66"/>
  <c r="A3" i="66"/>
  <c r="A2" i="66"/>
  <c r="A239" i="65"/>
  <c r="A222" i="65"/>
  <c r="A221" i="65"/>
  <c r="A220" i="65"/>
  <c r="A219" i="65"/>
  <c r="A218" i="65"/>
  <c r="A217" i="65"/>
  <c r="A216" i="65"/>
  <c r="C208" i="65"/>
  <c r="H205" i="65"/>
  <c r="G205" i="65"/>
  <c r="E205" i="65"/>
  <c r="D205" i="65"/>
  <c r="C204" i="65"/>
  <c r="C203" i="65"/>
  <c r="H202" i="65"/>
  <c r="C202" i="65"/>
  <c r="C201" i="65"/>
  <c r="C200" i="65"/>
  <c r="C205" i="65" s="1"/>
  <c r="H199" i="65"/>
  <c r="G199" i="65"/>
  <c r="E199" i="65"/>
  <c r="D199" i="65"/>
  <c r="C199" i="65"/>
  <c r="C193" i="65"/>
  <c r="C191" i="65"/>
  <c r="C190" i="65"/>
  <c r="C188" i="65"/>
  <c r="C187" i="65"/>
  <c r="C186" i="65"/>
  <c r="C185" i="65"/>
  <c r="C184" i="65"/>
  <c r="C183" i="65"/>
  <c r="C182" i="65"/>
  <c r="C181" i="65"/>
  <c r="C180" i="65"/>
  <c r="C179" i="65"/>
  <c r="C178" i="65"/>
  <c r="C177" i="65"/>
  <c r="C176" i="65"/>
  <c r="C175" i="65"/>
  <c r="C174" i="65"/>
  <c r="C173" i="65"/>
  <c r="C172" i="65"/>
  <c r="C171" i="65"/>
  <c r="C170" i="65"/>
  <c r="C169" i="65"/>
  <c r="C167" i="65"/>
  <c r="C166" i="65"/>
  <c r="C165" i="65"/>
  <c r="C164" i="65"/>
  <c r="C163" i="65"/>
  <c r="C162" i="65"/>
  <c r="C161" i="65"/>
  <c r="D137" i="65"/>
  <c r="C160" i="65"/>
  <c r="C159" i="65"/>
  <c r="C157" i="65"/>
  <c r="D146" i="65"/>
  <c r="D145" i="65"/>
  <c r="D143" i="65"/>
  <c r="D142" i="65"/>
  <c r="D141" i="65"/>
  <c r="D147" i="65"/>
  <c r="C139" i="65"/>
  <c r="C136" i="65"/>
  <c r="C127" i="65"/>
  <c r="D125" i="65"/>
  <c r="C126" i="65"/>
  <c r="D64" i="65"/>
  <c r="C65" i="65"/>
  <c r="C62" i="65"/>
  <c r="C60" i="65"/>
  <c r="C58" i="65"/>
  <c r="C57" i="65"/>
  <c r="C56" i="65"/>
  <c r="H54" i="65"/>
  <c r="C54" i="65"/>
  <c r="C52" i="65"/>
  <c r="C51" i="65"/>
  <c r="C50" i="65"/>
  <c r="H48" i="65"/>
  <c r="G48" i="65"/>
  <c r="E48" i="65"/>
  <c r="D48" i="65"/>
  <c r="C48" i="65"/>
  <c r="C46" i="65"/>
  <c r="C45" i="65"/>
  <c r="C43" i="65"/>
  <c r="C41" i="65"/>
  <c r="C39" i="65"/>
  <c r="C36" i="65"/>
  <c r="C35" i="65"/>
  <c r="C34" i="65"/>
  <c r="G32" i="65"/>
  <c r="E32" i="65"/>
  <c r="C32" i="65"/>
  <c r="C30" i="65"/>
  <c r="C29" i="65"/>
  <c r="G27" i="65"/>
  <c r="E27" i="65"/>
  <c r="C27" i="65"/>
  <c r="C25" i="65"/>
  <c r="C23" i="65"/>
  <c r="C21" i="65"/>
  <c r="C19" i="65"/>
  <c r="C16" i="65"/>
  <c r="C15" i="65"/>
  <c r="C14" i="65"/>
  <c r="H12" i="65"/>
  <c r="C12" i="65"/>
  <c r="C10" i="65"/>
  <c r="C9" i="65"/>
  <c r="H7" i="65"/>
  <c r="C7" i="65"/>
  <c r="A3" i="65"/>
  <c r="A2" i="65"/>
  <c r="A198" i="64"/>
  <c r="A182" i="64"/>
  <c r="A181" i="64"/>
  <c r="A180" i="64"/>
  <c r="A179" i="64"/>
  <c r="A178" i="64"/>
  <c r="A177" i="64"/>
  <c r="A176" i="64"/>
  <c r="C168" i="64"/>
  <c r="H165" i="64"/>
  <c r="G165" i="64"/>
  <c r="E165" i="64"/>
  <c r="D165" i="64"/>
  <c r="C164" i="64"/>
  <c r="C163" i="64"/>
  <c r="G162" i="64"/>
  <c r="E162" i="64"/>
  <c r="C162" i="64"/>
  <c r="C161" i="64"/>
  <c r="C160" i="64"/>
  <c r="C165" i="64" s="1"/>
  <c r="H159" i="64"/>
  <c r="G159" i="64"/>
  <c r="E159" i="64"/>
  <c r="D159" i="64"/>
  <c r="C159" i="64"/>
  <c r="C153" i="64"/>
  <c r="C151" i="64"/>
  <c r="C150" i="64"/>
  <c r="C148" i="64"/>
  <c r="C147" i="64"/>
  <c r="C146" i="64"/>
  <c r="C145" i="64"/>
  <c r="C144" i="64"/>
  <c r="C143" i="64"/>
  <c r="C142" i="64"/>
  <c r="C141" i="64"/>
  <c r="C140" i="64"/>
  <c r="C139" i="64"/>
  <c r="C138" i="64"/>
  <c r="C137" i="64"/>
  <c r="C136" i="64"/>
  <c r="C135" i="64"/>
  <c r="C134" i="64"/>
  <c r="C133" i="64"/>
  <c r="C132" i="64"/>
  <c r="C131" i="64"/>
  <c r="C130" i="64"/>
  <c r="C129" i="64"/>
  <c r="C127" i="64"/>
  <c r="C126" i="64"/>
  <c r="C125" i="64"/>
  <c r="C124" i="64"/>
  <c r="C123" i="64"/>
  <c r="C122" i="64"/>
  <c r="C121" i="64"/>
  <c r="C120" i="64"/>
  <c r="C119" i="64"/>
  <c r="C117" i="64"/>
  <c r="D107" i="64"/>
  <c r="D106" i="64"/>
  <c r="D105" i="64"/>
  <c r="D103" i="64"/>
  <c r="D102" i="64"/>
  <c r="D101" i="64"/>
  <c r="D104" i="64"/>
  <c r="C99" i="64"/>
  <c r="D97" i="64"/>
  <c r="C96" i="64"/>
  <c r="C87" i="64"/>
  <c r="D85" i="64"/>
  <c r="C86" i="64"/>
  <c r="C65" i="64"/>
  <c r="D64" i="64"/>
  <c r="C62" i="64"/>
  <c r="C60" i="64"/>
  <c r="C58" i="64"/>
  <c r="C57" i="64"/>
  <c r="C56" i="64"/>
  <c r="G54" i="64"/>
  <c r="E54" i="64"/>
  <c r="C54" i="64"/>
  <c r="C52" i="64"/>
  <c r="C51" i="64"/>
  <c r="C50" i="64"/>
  <c r="H48" i="64"/>
  <c r="G48" i="64"/>
  <c r="E48" i="64"/>
  <c r="D48" i="64"/>
  <c r="C48" i="64"/>
  <c r="C46" i="64"/>
  <c r="C45" i="64"/>
  <c r="C43" i="64"/>
  <c r="C41" i="64"/>
  <c r="C39" i="64"/>
  <c r="C36" i="64"/>
  <c r="C35" i="64"/>
  <c r="C34" i="64"/>
  <c r="H32" i="64"/>
  <c r="G32" i="64"/>
  <c r="E32" i="64"/>
  <c r="D32" i="64"/>
  <c r="C32" i="64"/>
  <c r="C30" i="64"/>
  <c r="C29" i="64"/>
  <c r="H27" i="64"/>
  <c r="G27" i="64"/>
  <c r="E27" i="64"/>
  <c r="D27" i="64"/>
  <c r="C27" i="64"/>
  <c r="C25" i="64"/>
  <c r="C23" i="64"/>
  <c r="C21" i="64"/>
  <c r="C19" i="64"/>
  <c r="C16" i="64"/>
  <c r="C15" i="64"/>
  <c r="C14" i="64"/>
  <c r="G12" i="64"/>
  <c r="E12" i="64"/>
  <c r="C12" i="64"/>
  <c r="C10" i="64"/>
  <c r="C9" i="64"/>
  <c r="G7" i="64"/>
  <c r="E7" i="64"/>
  <c r="C7" i="64"/>
  <c r="A3" i="64"/>
  <c r="A2" i="64"/>
  <c r="A198" i="63"/>
  <c r="A182" i="63"/>
  <c r="A181" i="63"/>
  <c r="A180" i="63"/>
  <c r="A179" i="63"/>
  <c r="A178" i="63"/>
  <c r="A177" i="63"/>
  <c r="A176" i="63"/>
  <c r="C168" i="63"/>
  <c r="C164" i="63"/>
  <c r="C163" i="63"/>
  <c r="H162" i="63"/>
  <c r="G162" i="63"/>
  <c r="E162" i="63"/>
  <c r="D162" i="63"/>
  <c r="C162" i="63"/>
  <c r="C161" i="63"/>
  <c r="C160" i="63"/>
  <c r="C165" i="63" s="1"/>
  <c r="H159" i="63"/>
  <c r="C159" i="63"/>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7" i="63"/>
  <c r="C126" i="63"/>
  <c r="C125" i="63"/>
  <c r="C124" i="63"/>
  <c r="C123" i="63"/>
  <c r="C122" i="63"/>
  <c r="C121" i="63"/>
  <c r="C120" i="63"/>
  <c r="C119" i="63"/>
  <c r="C117" i="63"/>
  <c r="D107" i="63"/>
  <c r="D106" i="63"/>
  <c r="D105" i="63"/>
  <c r="D103" i="63"/>
  <c r="D97" i="63" s="1"/>
  <c r="D102" i="63"/>
  <c r="D101" i="63"/>
  <c r="D104" i="63"/>
  <c r="C99" i="63"/>
  <c r="C96" i="63"/>
  <c r="C87" i="63"/>
  <c r="D85" i="63"/>
  <c r="C86" i="63"/>
  <c r="D64" i="63"/>
  <c r="C65" i="63"/>
  <c r="C62" i="63"/>
  <c r="C60" i="63"/>
  <c r="C58" i="63"/>
  <c r="C57" i="63"/>
  <c r="C56" i="63"/>
  <c r="H54" i="63"/>
  <c r="E54" i="63"/>
  <c r="D54" i="63"/>
  <c r="C54" i="63"/>
  <c r="C52" i="63"/>
  <c r="C51" i="63"/>
  <c r="C50" i="63"/>
  <c r="H48" i="63"/>
  <c r="G48" i="63"/>
  <c r="E48" i="63"/>
  <c r="D48" i="63"/>
  <c r="C48" i="63"/>
  <c r="C46" i="63"/>
  <c r="C45" i="63"/>
  <c r="C43" i="63"/>
  <c r="C41" i="63"/>
  <c r="C39" i="63"/>
  <c r="C36" i="63"/>
  <c r="C35" i="63"/>
  <c r="C34" i="63"/>
  <c r="G32" i="63"/>
  <c r="H32" i="63"/>
  <c r="E32" i="63"/>
  <c r="C32" i="63"/>
  <c r="C30" i="63"/>
  <c r="C29" i="63"/>
  <c r="G27" i="63"/>
  <c r="H27" i="63"/>
  <c r="E27" i="63"/>
  <c r="C27" i="63"/>
  <c r="C25" i="63"/>
  <c r="C23" i="63"/>
  <c r="C21" i="63"/>
  <c r="C19" i="63"/>
  <c r="C16" i="63"/>
  <c r="C15" i="63"/>
  <c r="C14" i="63"/>
  <c r="E12" i="63"/>
  <c r="C12" i="63"/>
  <c r="C10" i="63"/>
  <c r="C9" i="63"/>
  <c r="E7" i="63"/>
  <c r="C7" i="63"/>
  <c r="A3" i="63"/>
  <c r="A2" i="63"/>
  <c r="A200" i="62"/>
  <c r="A184" i="62"/>
  <c r="A183" i="62"/>
  <c r="A182" i="62"/>
  <c r="A181" i="62"/>
  <c r="A180" i="62"/>
  <c r="A179" i="62"/>
  <c r="A178" i="62"/>
  <c r="C168" i="62"/>
  <c r="C164" i="62"/>
  <c r="C163" i="62"/>
  <c r="G162" i="62"/>
  <c r="H162" i="62"/>
  <c r="E162" i="62"/>
  <c r="D162" i="62"/>
  <c r="C162" i="62"/>
  <c r="C161" i="62"/>
  <c r="C160" i="62"/>
  <c r="C165" i="62" s="1"/>
  <c r="G159" i="62"/>
  <c r="H159" i="62"/>
  <c r="E159" i="62"/>
  <c r="D159" i="62"/>
  <c r="C159" i="62"/>
  <c r="C153" i="62"/>
  <c r="C151" i="62"/>
  <c r="C150" i="62"/>
  <c r="C148" i="62"/>
  <c r="C147" i="62"/>
  <c r="C146" i="62"/>
  <c r="C145" i="62"/>
  <c r="C144" i="62"/>
  <c r="C143" i="62"/>
  <c r="C142" i="62"/>
  <c r="C141" i="62"/>
  <c r="C140" i="62"/>
  <c r="C139" i="62"/>
  <c r="C138" i="62"/>
  <c r="C137" i="62"/>
  <c r="C136" i="62"/>
  <c r="C135" i="62"/>
  <c r="C134" i="62"/>
  <c r="C133" i="62"/>
  <c r="C132" i="62"/>
  <c r="C131" i="62"/>
  <c r="C130" i="62"/>
  <c r="C129" i="62"/>
  <c r="C127" i="62"/>
  <c r="C126" i="62"/>
  <c r="C125" i="62"/>
  <c r="C124" i="62"/>
  <c r="C123" i="62"/>
  <c r="C122" i="62"/>
  <c r="C121" i="62"/>
  <c r="C120" i="62"/>
  <c r="C119" i="62"/>
  <c r="C117" i="62"/>
  <c r="D106" i="62"/>
  <c r="D102" i="62"/>
  <c r="D105" i="62"/>
  <c r="C99" i="62"/>
  <c r="D97" i="62"/>
  <c r="C96" i="62"/>
  <c r="C87" i="62"/>
  <c r="D85" i="62"/>
  <c r="C86" i="62"/>
  <c r="C65" i="62"/>
  <c r="D64" i="62"/>
  <c r="C62" i="62"/>
  <c r="C60" i="62"/>
  <c r="C58" i="62"/>
  <c r="C57" i="62"/>
  <c r="C56" i="62"/>
  <c r="G54" i="62"/>
  <c r="H54" i="62"/>
  <c r="E54" i="62"/>
  <c r="D54" i="62"/>
  <c r="C54" i="62"/>
  <c r="C52" i="62"/>
  <c r="C51" i="62"/>
  <c r="C50" i="62"/>
  <c r="H48" i="62"/>
  <c r="G48" i="62"/>
  <c r="E48" i="62"/>
  <c r="D48" i="62"/>
  <c r="C48" i="62"/>
  <c r="C46" i="62"/>
  <c r="C45" i="62"/>
  <c r="C43" i="62"/>
  <c r="C41" i="62"/>
  <c r="C39" i="62"/>
  <c r="C36" i="62"/>
  <c r="C35" i="62"/>
  <c r="C34" i="62"/>
  <c r="H32" i="62"/>
  <c r="G32" i="62"/>
  <c r="E32" i="62"/>
  <c r="D32" i="62"/>
  <c r="C32" i="62"/>
  <c r="C30" i="62"/>
  <c r="C29" i="62"/>
  <c r="H27" i="62"/>
  <c r="G27" i="62"/>
  <c r="E27" i="62"/>
  <c r="D27" i="62"/>
  <c r="C27" i="62"/>
  <c r="C25" i="62"/>
  <c r="C23" i="62"/>
  <c r="C21" i="62"/>
  <c r="C19" i="62"/>
  <c r="C16" i="62"/>
  <c r="C15" i="62"/>
  <c r="C14" i="62"/>
  <c r="G12" i="62"/>
  <c r="E12" i="62"/>
  <c r="C12" i="62"/>
  <c r="C10" i="62"/>
  <c r="C9" i="62"/>
  <c r="G7" i="62"/>
  <c r="E7" i="62"/>
  <c r="C7" i="62"/>
  <c r="A3" i="62"/>
  <c r="A2" i="62"/>
  <c r="A307" i="61"/>
  <c r="A288" i="61"/>
  <c r="A287" i="61"/>
  <c r="A286" i="61"/>
  <c r="A285" i="61"/>
  <c r="A284" i="61"/>
  <c r="A283" i="61"/>
  <c r="A282" i="61"/>
  <c r="C275" i="61"/>
  <c r="C273" i="61"/>
  <c r="C272" i="61"/>
  <c r="C271" i="61"/>
  <c r="C270" i="61"/>
  <c r="C269" i="61"/>
  <c r="C274" i="61" s="1"/>
  <c r="C268" i="61"/>
  <c r="C266" i="61"/>
  <c r="C260" i="61"/>
  <c r="C258" i="61"/>
  <c r="C256" i="61"/>
  <c r="C255" i="61"/>
  <c r="C254" i="61"/>
  <c r="C253" i="61"/>
  <c r="C252" i="61"/>
  <c r="C251" i="61"/>
  <c r="C250" i="61"/>
  <c r="C249" i="61"/>
  <c r="C248" i="61"/>
  <c r="C247" i="61"/>
  <c r="C246" i="61"/>
  <c r="C245" i="61"/>
  <c r="C244" i="61"/>
  <c r="C243" i="61"/>
  <c r="C242" i="61"/>
  <c r="C241" i="61"/>
  <c r="C240" i="61"/>
  <c r="C239" i="61"/>
  <c r="C238" i="61"/>
  <c r="C237" i="61"/>
  <c r="C235" i="61"/>
  <c r="C234" i="61"/>
  <c r="C233" i="61"/>
  <c r="C232" i="61"/>
  <c r="C231" i="61"/>
  <c r="C230" i="61"/>
  <c r="C229" i="61"/>
  <c r="C228" i="61"/>
  <c r="D205" i="61"/>
  <c r="C227" i="61"/>
  <c r="C225" i="61"/>
  <c r="D215" i="61"/>
  <c r="D213" i="61"/>
  <c r="D211" i="61"/>
  <c r="D209" i="61"/>
  <c r="D212" i="61"/>
  <c r="C207" i="61"/>
  <c r="C204" i="61"/>
  <c r="D193" i="61"/>
  <c r="C195" i="61"/>
  <c r="C194" i="61"/>
  <c r="D142" i="61"/>
  <c r="C143" i="61"/>
  <c r="C140" i="61"/>
  <c r="C138" i="61"/>
  <c r="C136" i="61"/>
  <c r="C135" i="61"/>
  <c r="C134" i="61"/>
  <c r="H132" i="61"/>
  <c r="G132" i="61"/>
  <c r="D132" i="61"/>
  <c r="C132" i="61"/>
  <c r="C130" i="61"/>
  <c r="C129" i="61"/>
  <c r="H127" i="61"/>
  <c r="G127" i="61"/>
  <c r="D127" i="61"/>
  <c r="C127" i="61"/>
  <c r="D124" i="61"/>
  <c r="D73" i="61"/>
  <c r="C74" i="61"/>
  <c r="C71" i="61"/>
  <c r="C69" i="61"/>
  <c r="C67" i="61"/>
  <c r="C66" i="61"/>
  <c r="C65" i="61"/>
  <c r="H63" i="61"/>
  <c r="G63" i="61"/>
  <c r="E63" i="61"/>
  <c r="D63" i="61"/>
  <c r="C63" i="61"/>
  <c r="C61" i="61"/>
  <c r="C60" i="61"/>
  <c r="C59" i="61"/>
  <c r="E57" i="61"/>
  <c r="C57" i="61"/>
  <c r="C55" i="61"/>
  <c r="C54" i="61"/>
  <c r="C52" i="61"/>
  <c r="C50" i="61"/>
  <c r="C48" i="61"/>
  <c r="C45" i="61"/>
  <c r="C44" i="61"/>
  <c r="C43" i="61"/>
  <c r="E41" i="61"/>
  <c r="C41" i="61"/>
  <c r="C39" i="61"/>
  <c r="C38" i="61"/>
  <c r="E36" i="61"/>
  <c r="C36" i="61"/>
  <c r="C34" i="61"/>
  <c r="C32" i="61"/>
  <c r="C30" i="61"/>
  <c r="C28" i="61"/>
  <c r="C25" i="61"/>
  <c r="C23" i="61"/>
  <c r="C21" i="61"/>
  <c r="H17" i="61"/>
  <c r="E17" i="61"/>
  <c r="C17" i="61"/>
  <c r="C14" i="61"/>
  <c r="C12" i="61"/>
  <c r="H8" i="61"/>
  <c r="E8" i="61"/>
  <c r="C8" i="61"/>
  <c r="A3" i="61"/>
  <c r="A2" i="61"/>
  <c r="A197" i="60"/>
  <c r="A182" i="60"/>
  <c r="A181" i="60"/>
  <c r="A180" i="60"/>
  <c r="A179" i="60"/>
  <c r="A178" i="60"/>
  <c r="A177" i="60"/>
  <c r="A176" i="60"/>
  <c r="C168" i="60"/>
  <c r="C164" i="60"/>
  <c r="C163" i="60"/>
  <c r="C162" i="60"/>
  <c r="C161" i="60"/>
  <c r="C160" i="60"/>
  <c r="C165" i="60" s="1"/>
  <c r="C159" i="60"/>
  <c r="C153" i="60"/>
  <c r="C151" i="60"/>
  <c r="C150" i="60"/>
  <c r="C148" i="60"/>
  <c r="C147" i="60"/>
  <c r="C146" i="60"/>
  <c r="C145" i="60"/>
  <c r="C144" i="60"/>
  <c r="C143" i="60"/>
  <c r="C142" i="60"/>
  <c r="C141" i="60"/>
  <c r="C140" i="60"/>
  <c r="C139" i="60"/>
  <c r="C138" i="60"/>
  <c r="C137" i="60"/>
  <c r="C136" i="60"/>
  <c r="C135" i="60"/>
  <c r="C134" i="60"/>
  <c r="C133" i="60"/>
  <c r="C132" i="60"/>
  <c r="C131" i="60"/>
  <c r="C130" i="60"/>
  <c r="C129" i="60"/>
  <c r="C127" i="60"/>
  <c r="C126" i="60"/>
  <c r="C125" i="60"/>
  <c r="C124" i="60"/>
  <c r="C123" i="60"/>
  <c r="C122" i="60"/>
  <c r="C121" i="60"/>
  <c r="C120" i="60"/>
  <c r="C119" i="60"/>
  <c r="C117" i="60"/>
  <c r="D105" i="60"/>
  <c r="D101" i="60"/>
  <c r="D104" i="60"/>
  <c r="C99" i="60"/>
  <c r="C96" i="60"/>
  <c r="D85" i="60"/>
  <c r="C87" i="60"/>
  <c r="C86" i="60"/>
  <c r="D64" i="60"/>
  <c r="C65" i="60"/>
  <c r="C62" i="60"/>
  <c r="C60" i="60"/>
  <c r="C58" i="60"/>
  <c r="C57" i="60"/>
  <c r="C56" i="60"/>
  <c r="C54" i="60"/>
  <c r="C52" i="60"/>
  <c r="C51" i="60"/>
  <c r="C50" i="60"/>
  <c r="C48" i="60"/>
  <c r="C46" i="60"/>
  <c r="C45" i="60"/>
  <c r="C43" i="60"/>
  <c r="C41" i="60"/>
  <c r="C39" i="60"/>
  <c r="C36" i="60"/>
  <c r="C35" i="60"/>
  <c r="C34" i="60"/>
  <c r="C32" i="60"/>
  <c r="C30" i="60"/>
  <c r="C29" i="60"/>
  <c r="C27" i="60"/>
  <c r="C25" i="60"/>
  <c r="C23" i="60"/>
  <c r="C21" i="60"/>
  <c r="C19" i="60"/>
  <c r="C16" i="60"/>
  <c r="C15" i="60"/>
  <c r="C14" i="60"/>
  <c r="C12" i="60"/>
  <c r="C10" i="60"/>
  <c r="C9" i="60"/>
  <c r="C7" i="60"/>
  <c r="A3" i="60"/>
  <c r="A2" i="60"/>
  <c r="A211" i="59"/>
  <c r="A196" i="59"/>
  <c r="A195" i="59"/>
  <c r="A194" i="59"/>
  <c r="A193" i="59"/>
  <c r="A192" i="59"/>
  <c r="A191" i="59"/>
  <c r="A190" i="59"/>
  <c r="C182" i="59"/>
  <c r="C178" i="59"/>
  <c r="C177" i="59"/>
  <c r="G176" i="59"/>
  <c r="E176" i="59"/>
  <c r="C176" i="59"/>
  <c r="C175" i="59"/>
  <c r="C174" i="59"/>
  <c r="C179" i="59" s="1"/>
  <c r="H173" i="59"/>
  <c r="G173" i="59"/>
  <c r="E173" i="59"/>
  <c r="D173" i="59"/>
  <c r="C173" i="59"/>
  <c r="C167" i="59"/>
  <c r="C165" i="59"/>
  <c r="C164" i="59"/>
  <c r="C162" i="59"/>
  <c r="C161" i="59"/>
  <c r="C160" i="59"/>
  <c r="C159" i="59"/>
  <c r="C158" i="59"/>
  <c r="C157" i="59"/>
  <c r="C156" i="59"/>
  <c r="C155" i="59"/>
  <c r="C154" i="59"/>
  <c r="C153" i="59"/>
  <c r="C152" i="59"/>
  <c r="C151" i="59"/>
  <c r="C150" i="59"/>
  <c r="C149" i="59"/>
  <c r="C148" i="59"/>
  <c r="C147" i="59"/>
  <c r="C146" i="59"/>
  <c r="C145" i="59"/>
  <c r="C144" i="59"/>
  <c r="C143" i="59"/>
  <c r="C141" i="59"/>
  <c r="C140" i="59"/>
  <c r="C139" i="59"/>
  <c r="C138" i="59"/>
  <c r="C137" i="59"/>
  <c r="C136" i="59"/>
  <c r="C135" i="59"/>
  <c r="C134" i="59"/>
  <c r="C133" i="59"/>
  <c r="C131" i="59"/>
  <c r="D121" i="59"/>
  <c r="D120" i="59"/>
  <c r="D119" i="59"/>
  <c r="D117" i="59"/>
  <c r="D116" i="59"/>
  <c r="D115" i="59"/>
  <c r="D118" i="59"/>
  <c r="C113" i="59"/>
  <c r="D111" i="59"/>
  <c r="C110" i="59"/>
  <c r="C101" i="59"/>
  <c r="C98" i="59"/>
  <c r="D97" i="59"/>
  <c r="D71" i="59"/>
  <c r="C72" i="59"/>
  <c r="C69" i="59"/>
  <c r="C67" i="59"/>
  <c r="C65" i="59"/>
  <c r="C64" i="59"/>
  <c r="C63" i="59"/>
  <c r="E61" i="59"/>
  <c r="C61" i="59"/>
  <c r="C59" i="59"/>
  <c r="C58" i="59"/>
  <c r="C57" i="59"/>
  <c r="G55" i="59"/>
  <c r="E55" i="59"/>
  <c r="C55" i="59"/>
  <c r="C53" i="59"/>
  <c r="C52" i="59"/>
  <c r="C50" i="59"/>
  <c r="C49" i="59"/>
  <c r="E48" i="59"/>
  <c r="C48" i="59"/>
  <c r="C46" i="59"/>
  <c r="C45" i="59"/>
  <c r="C43" i="59"/>
  <c r="C41" i="59"/>
  <c r="C39" i="59"/>
  <c r="C36" i="59"/>
  <c r="C35" i="59"/>
  <c r="C34" i="59"/>
  <c r="E32" i="59"/>
  <c r="C32" i="59"/>
  <c r="C30" i="59"/>
  <c r="C29" i="59"/>
  <c r="E27" i="59"/>
  <c r="C27" i="59"/>
  <c r="C25" i="59"/>
  <c r="C23" i="59"/>
  <c r="C21" i="59"/>
  <c r="C19" i="59"/>
  <c r="C16" i="59"/>
  <c r="C15" i="59"/>
  <c r="C14" i="59"/>
  <c r="H12" i="59"/>
  <c r="G12" i="59"/>
  <c r="E12" i="59"/>
  <c r="D12" i="59"/>
  <c r="C12" i="59"/>
  <c r="C10" i="59"/>
  <c r="C9" i="59"/>
  <c r="H7" i="59"/>
  <c r="E7" i="59"/>
  <c r="C7" i="59"/>
  <c r="A3" i="59"/>
  <c r="A2" i="59"/>
  <c r="A197" i="58"/>
  <c r="A182" i="58"/>
  <c r="A181" i="58"/>
  <c r="A180" i="58"/>
  <c r="A179" i="58"/>
  <c r="A178" i="58"/>
  <c r="A177" i="58"/>
  <c r="A176" i="58"/>
  <c r="C168" i="58"/>
  <c r="C164" i="58"/>
  <c r="C163" i="58"/>
  <c r="E162" i="58"/>
  <c r="C162" i="58"/>
  <c r="C161" i="58"/>
  <c r="C160" i="58"/>
  <c r="C165" i="58" s="1"/>
  <c r="H159" i="58"/>
  <c r="G159" i="58"/>
  <c r="E159" i="58"/>
  <c r="D159" i="58"/>
  <c r="C159" i="58"/>
  <c r="C153" i="58"/>
  <c r="C151" i="58"/>
  <c r="C150" i="58"/>
  <c r="C148" i="58"/>
  <c r="C147" i="58"/>
  <c r="C146" i="58"/>
  <c r="C145" i="58"/>
  <c r="C144" i="58"/>
  <c r="C143" i="58"/>
  <c r="C142" i="58"/>
  <c r="C141" i="58"/>
  <c r="C140" i="58"/>
  <c r="C139" i="58"/>
  <c r="C138" i="58"/>
  <c r="C137" i="58"/>
  <c r="C136" i="58"/>
  <c r="C135" i="58"/>
  <c r="C134" i="58"/>
  <c r="C133" i="58"/>
  <c r="C132" i="58"/>
  <c r="C131" i="58"/>
  <c r="C130" i="58"/>
  <c r="C129" i="58"/>
  <c r="C127" i="58"/>
  <c r="C126" i="58"/>
  <c r="C125" i="58"/>
  <c r="C124" i="58"/>
  <c r="C123" i="58"/>
  <c r="C122" i="58"/>
  <c r="C121" i="58"/>
  <c r="D97" i="58"/>
  <c r="C120" i="58"/>
  <c r="C119" i="58"/>
  <c r="C117" i="58"/>
  <c r="D105" i="58"/>
  <c r="D101" i="58"/>
  <c r="D104" i="58"/>
  <c r="C99" i="58"/>
  <c r="C96" i="58"/>
  <c r="C87" i="58"/>
  <c r="C86" i="58"/>
  <c r="D64" i="58"/>
  <c r="C65" i="58"/>
  <c r="C62" i="58"/>
  <c r="C60" i="58"/>
  <c r="C58" i="58"/>
  <c r="C57" i="58"/>
  <c r="C56" i="58"/>
  <c r="H54" i="58"/>
  <c r="G54" i="58"/>
  <c r="E54" i="58"/>
  <c r="D54" i="58"/>
  <c r="C54" i="58"/>
  <c r="C52" i="58"/>
  <c r="C51" i="58"/>
  <c r="C50" i="58"/>
  <c r="G48" i="58"/>
  <c r="E48" i="58"/>
  <c r="C48" i="58"/>
  <c r="C46" i="58"/>
  <c r="C45" i="58"/>
  <c r="C43" i="58"/>
  <c r="C41" i="58"/>
  <c r="C39" i="58"/>
  <c r="C36" i="58"/>
  <c r="C35" i="58"/>
  <c r="C34" i="58"/>
  <c r="G32" i="58"/>
  <c r="E32" i="58"/>
  <c r="C32" i="58"/>
  <c r="C30" i="58"/>
  <c r="C29" i="58"/>
  <c r="G27" i="58"/>
  <c r="E27" i="58"/>
  <c r="C27" i="58"/>
  <c r="C25" i="58"/>
  <c r="C23" i="58"/>
  <c r="C21" i="58"/>
  <c r="C19" i="58"/>
  <c r="C16" i="58"/>
  <c r="C15" i="58"/>
  <c r="C14" i="58"/>
  <c r="H12" i="58"/>
  <c r="G12" i="58"/>
  <c r="E12" i="58"/>
  <c r="D12" i="58"/>
  <c r="C12" i="58"/>
  <c r="C10" i="58"/>
  <c r="C9" i="58"/>
  <c r="H7" i="58"/>
  <c r="G7" i="58"/>
  <c r="E7" i="58"/>
  <c r="D7" i="58"/>
  <c r="C7" i="58"/>
  <c r="A3" i="58"/>
  <c r="A2" i="58"/>
  <c r="A250" i="57"/>
  <c r="A231" i="57"/>
  <c r="A230" i="57"/>
  <c r="A229" i="57"/>
  <c r="A228" i="57"/>
  <c r="A227" i="57"/>
  <c r="A226" i="57"/>
  <c r="A225" i="57"/>
  <c r="C218" i="57"/>
  <c r="C217" i="57"/>
  <c r="C216" i="57"/>
  <c r="C215" i="57"/>
  <c r="C213" i="57"/>
  <c r="C207" i="57"/>
  <c r="C205" i="57"/>
  <c r="C203" i="57"/>
  <c r="C202" i="57"/>
  <c r="C201" i="57"/>
  <c r="C200" i="57"/>
  <c r="C199" i="57"/>
  <c r="C198" i="57"/>
  <c r="C197" i="57"/>
  <c r="C196" i="57"/>
  <c r="C195" i="57"/>
  <c r="C194" i="57"/>
  <c r="C193" i="57"/>
  <c r="C192" i="57"/>
  <c r="C191" i="57"/>
  <c r="C190" i="57"/>
  <c r="C189" i="57"/>
  <c r="C188" i="57"/>
  <c r="C187" i="57"/>
  <c r="C186" i="57"/>
  <c r="C185" i="57"/>
  <c r="C184" i="57"/>
  <c r="C182" i="57"/>
  <c r="C181" i="57"/>
  <c r="C180" i="57"/>
  <c r="C179" i="57"/>
  <c r="C178" i="57"/>
  <c r="C177" i="57"/>
  <c r="C176" i="57"/>
  <c r="C175" i="57"/>
  <c r="C174" i="57"/>
  <c r="C172" i="57"/>
  <c r="D162" i="57"/>
  <c r="D160" i="57"/>
  <c r="D158" i="57"/>
  <c r="D156" i="57"/>
  <c r="D161" i="57"/>
  <c r="C154" i="57"/>
  <c r="C151" i="57"/>
  <c r="D140" i="57"/>
  <c r="C142" i="57"/>
  <c r="C141" i="57"/>
  <c r="D111" i="57"/>
  <c r="C112" i="57"/>
  <c r="C109" i="57"/>
  <c r="C107" i="57"/>
  <c r="C105" i="57"/>
  <c r="C104" i="57"/>
  <c r="C103" i="57"/>
  <c r="G101" i="57"/>
  <c r="C101" i="57"/>
  <c r="C99" i="57"/>
  <c r="C98" i="57"/>
  <c r="G96" i="57"/>
  <c r="C96" i="57"/>
  <c r="D65" i="57"/>
  <c r="C66" i="57"/>
  <c r="C63" i="57"/>
  <c r="C61" i="57"/>
  <c r="C59" i="57"/>
  <c r="C58" i="57"/>
  <c r="C57" i="57"/>
  <c r="H55" i="57"/>
  <c r="G55" i="57"/>
  <c r="E55" i="57"/>
  <c r="D55" i="57"/>
  <c r="C55" i="57"/>
  <c r="C53" i="57"/>
  <c r="C52" i="57"/>
  <c r="C51" i="57"/>
  <c r="H49" i="57"/>
  <c r="G49" i="57"/>
  <c r="E49" i="57"/>
  <c r="D49" i="57"/>
  <c r="C49" i="57"/>
  <c r="C47" i="57"/>
  <c r="C46" i="57"/>
  <c r="C44" i="57"/>
  <c r="C42" i="57"/>
  <c r="C40" i="57"/>
  <c r="C37" i="57"/>
  <c r="C36" i="57"/>
  <c r="C35" i="57"/>
  <c r="H33" i="57"/>
  <c r="E33" i="57"/>
  <c r="C33" i="57"/>
  <c r="C31" i="57"/>
  <c r="C30" i="57"/>
  <c r="G28" i="57"/>
  <c r="H28" i="57"/>
  <c r="E28" i="57"/>
  <c r="C28" i="57"/>
  <c r="C26" i="57"/>
  <c r="C24" i="57"/>
  <c r="C22" i="57"/>
  <c r="C20" i="57"/>
  <c r="C17" i="57"/>
  <c r="C16" i="57"/>
  <c r="C15" i="57"/>
  <c r="H13" i="57"/>
  <c r="E13" i="57"/>
  <c r="D13" i="57"/>
  <c r="C13" i="57"/>
  <c r="C11" i="57"/>
  <c r="C10" i="57"/>
  <c r="H8" i="57"/>
  <c r="G8" i="57"/>
  <c r="E8" i="57"/>
  <c r="D8" i="57"/>
  <c r="C8" i="57"/>
  <c r="A3" i="57"/>
  <c r="A2" i="57"/>
  <c r="A204" i="56"/>
  <c r="A189" i="56"/>
  <c r="A188" i="56"/>
  <c r="A187" i="56"/>
  <c r="A186" i="56"/>
  <c r="A185" i="56"/>
  <c r="A184" i="56"/>
  <c r="A183" i="56"/>
  <c r="C175" i="56"/>
  <c r="C171" i="56"/>
  <c r="C170" i="56"/>
  <c r="H169" i="56"/>
  <c r="G169" i="56"/>
  <c r="E169" i="56"/>
  <c r="D169" i="56"/>
  <c r="C169" i="56"/>
  <c r="C168" i="56"/>
  <c r="C167" i="56"/>
  <c r="C172" i="56" s="1"/>
  <c r="G166" i="56"/>
  <c r="H166" i="56"/>
  <c r="E166" i="56"/>
  <c r="C166" i="56"/>
  <c r="C160" i="56"/>
  <c r="C158" i="56"/>
  <c r="C157" i="56"/>
  <c r="C155" i="56"/>
  <c r="C154" i="56"/>
  <c r="C153" i="56"/>
  <c r="C152" i="56"/>
  <c r="C151" i="56"/>
  <c r="C150" i="56"/>
  <c r="C149" i="56"/>
  <c r="C148" i="56"/>
  <c r="C147" i="56"/>
  <c r="C146" i="56"/>
  <c r="C145" i="56"/>
  <c r="C144" i="56"/>
  <c r="C143" i="56"/>
  <c r="C142" i="56"/>
  <c r="C141" i="56"/>
  <c r="C140" i="56"/>
  <c r="C139" i="56"/>
  <c r="C138" i="56"/>
  <c r="C137" i="56"/>
  <c r="C136" i="56"/>
  <c r="C134" i="56"/>
  <c r="C133" i="56"/>
  <c r="C132" i="56"/>
  <c r="C131" i="56"/>
  <c r="C130" i="56"/>
  <c r="C129" i="56"/>
  <c r="C128" i="56"/>
  <c r="C127" i="56"/>
  <c r="C126" i="56"/>
  <c r="C124" i="56"/>
  <c r="D110" i="56"/>
  <c r="D112" i="56"/>
  <c r="C106" i="56"/>
  <c r="D104" i="56"/>
  <c r="C103" i="56"/>
  <c r="C94" i="56"/>
  <c r="D92" i="56"/>
  <c r="C93" i="56"/>
  <c r="D71" i="56"/>
  <c r="C72" i="56"/>
  <c r="C69" i="56"/>
  <c r="C67" i="56"/>
  <c r="C65" i="56"/>
  <c r="C64" i="56"/>
  <c r="C63" i="56"/>
  <c r="E61" i="56"/>
  <c r="C61" i="56"/>
  <c r="C59" i="56"/>
  <c r="C58" i="56"/>
  <c r="C57" i="56"/>
  <c r="H55" i="56"/>
  <c r="G55" i="56"/>
  <c r="E55" i="56"/>
  <c r="D55" i="56"/>
  <c r="C55" i="56"/>
  <c r="C53" i="56"/>
  <c r="C52" i="56"/>
  <c r="C50" i="56"/>
  <c r="C49" i="56"/>
  <c r="E48" i="56"/>
  <c r="C48" i="56"/>
  <c r="C46" i="56"/>
  <c r="C45" i="56"/>
  <c r="C43" i="56"/>
  <c r="C41" i="56"/>
  <c r="C39" i="56"/>
  <c r="C36" i="56"/>
  <c r="C35" i="56"/>
  <c r="C34" i="56"/>
  <c r="E32" i="56"/>
  <c r="C32" i="56"/>
  <c r="C30" i="56"/>
  <c r="C29" i="56"/>
  <c r="E27" i="56"/>
  <c r="C27" i="56"/>
  <c r="C25" i="56"/>
  <c r="C23" i="56"/>
  <c r="C21" i="56"/>
  <c r="C19" i="56"/>
  <c r="C16" i="56"/>
  <c r="C15" i="56"/>
  <c r="C14" i="56"/>
  <c r="C12" i="56"/>
  <c r="C10" i="56"/>
  <c r="C9" i="56"/>
  <c r="C7" i="56"/>
  <c r="A3" i="56"/>
  <c r="A2" i="56"/>
  <c r="A207" i="55"/>
  <c r="A192" i="55"/>
  <c r="A191" i="55"/>
  <c r="A190" i="55"/>
  <c r="A189" i="55"/>
  <c r="A188" i="55"/>
  <c r="A187" i="55"/>
  <c r="A186" i="55"/>
  <c r="C178" i="55"/>
  <c r="H175" i="55"/>
  <c r="G175" i="55"/>
  <c r="E175" i="55"/>
  <c r="D175" i="55"/>
  <c r="C174" i="55"/>
  <c r="C173" i="55"/>
  <c r="G172" i="55"/>
  <c r="E172" i="55"/>
  <c r="C172" i="55"/>
  <c r="C171" i="55"/>
  <c r="C170" i="55"/>
  <c r="C175" i="55" s="1"/>
  <c r="H169" i="55"/>
  <c r="G169" i="55"/>
  <c r="E169" i="55"/>
  <c r="D169" i="55"/>
  <c r="C169" i="55"/>
  <c r="C163" i="55"/>
  <c r="C161" i="55"/>
  <c r="C160" i="55"/>
  <c r="C158" i="55"/>
  <c r="C157" i="55"/>
  <c r="C156" i="55"/>
  <c r="C155" i="55"/>
  <c r="C154" i="55"/>
  <c r="C153" i="55"/>
  <c r="C152" i="55"/>
  <c r="C151" i="55"/>
  <c r="C150" i="55"/>
  <c r="C149" i="55"/>
  <c r="C148" i="55"/>
  <c r="C147" i="55"/>
  <c r="C146" i="55"/>
  <c r="C145" i="55"/>
  <c r="C144" i="55"/>
  <c r="C143" i="55"/>
  <c r="C142" i="55"/>
  <c r="C141" i="55"/>
  <c r="C140" i="55"/>
  <c r="D107" i="55"/>
  <c r="C139" i="55"/>
  <c r="C137" i="55"/>
  <c r="C136" i="55"/>
  <c r="C135" i="55"/>
  <c r="C134" i="55"/>
  <c r="C133" i="55"/>
  <c r="C132" i="55"/>
  <c r="C131" i="55"/>
  <c r="C130" i="55"/>
  <c r="C129" i="55"/>
  <c r="C127" i="55"/>
  <c r="D117" i="55"/>
  <c r="D116" i="55"/>
  <c r="D115" i="55"/>
  <c r="D113" i="55"/>
  <c r="D112" i="55"/>
  <c r="D111" i="55"/>
  <c r="D114" i="55"/>
  <c r="C109" i="55"/>
  <c r="C106" i="55"/>
  <c r="C97" i="55"/>
  <c r="D95" i="55"/>
  <c r="C96" i="55"/>
  <c r="D64" i="55"/>
  <c r="C65" i="55"/>
  <c r="C62" i="55"/>
  <c r="C60" i="55"/>
  <c r="C58" i="55"/>
  <c r="C57" i="55"/>
  <c r="C56" i="55"/>
  <c r="H54" i="55"/>
  <c r="G54" i="55"/>
  <c r="E54" i="55"/>
  <c r="D54" i="55"/>
  <c r="C54" i="55"/>
  <c r="C52" i="55"/>
  <c r="C51" i="55"/>
  <c r="C50" i="55"/>
  <c r="C48" i="55"/>
  <c r="C46" i="55"/>
  <c r="C45" i="55"/>
  <c r="C43" i="55"/>
  <c r="C41" i="55"/>
  <c r="C39" i="55"/>
  <c r="C36" i="55"/>
  <c r="C35" i="55"/>
  <c r="C34" i="55"/>
  <c r="C32" i="55"/>
  <c r="C30" i="55"/>
  <c r="C29" i="55"/>
  <c r="C27" i="55"/>
  <c r="C25" i="55"/>
  <c r="C23" i="55"/>
  <c r="C21" i="55"/>
  <c r="C19" i="55"/>
  <c r="C16" i="55"/>
  <c r="C15" i="55"/>
  <c r="C14" i="55"/>
  <c r="H12" i="55"/>
  <c r="E12" i="55"/>
  <c r="C12" i="55"/>
  <c r="C10" i="55"/>
  <c r="C9" i="55"/>
  <c r="H7" i="55"/>
  <c r="E7" i="55"/>
  <c r="C7" i="55"/>
  <c r="A3" i="55"/>
  <c r="A2" i="55"/>
  <c r="A204" i="54"/>
  <c r="A189" i="54"/>
  <c r="A188" i="54"/>
  <c r="A187" i="54"/>
  <c r="A186" i="54"/>
  <c r="A185" i="54"/>
  <c r="A184" i="54"/>
  <c r="A183" i="54"/>
  <c r="C175" i="54"/>
  <c r="C171" i="54"/>
  <c r="C170" i="54"/>
  <c r="C169" i="54"/>
  <c r="C168" i="54"/>
  <c r="C167" i="54"/>
  <c r="C172" i="54" s="1"/>
  <c r="H166" i="54"/>
  <c r="G166" i="54"/>
  <c r="E166" i="54"/>
  <c r="D166" i="54"/>
  <c r="C166" i="54"/>
  <c r="C160" i="54"/>
  <c r="C158" i="54"/>
  <c r="C157" i="54"/>
  <c r="C155" i="54"/>
  <c r="C154" i="54"/>
  <c r="C153" i="54"/>
  <c r="C152" i="54"/>
  <c r="C151" i="54"/>
  <c r="C150" i="54"/>
  <c r="C149" i="54"/>
  <c r="C148" i="54"/>
  <c r="C147" i="54"/>
  <c r="C146" i="54"/>
  <c r="C145" i="54"/>
  <c r="C144" i="54"/>
  <c r="C143" i="54"/>
  <c r="C142" i="54"/>
  <c r="C141" i="54"/>
  <c r="C140" i="54"/>
  <c r="C139" i="54"/>
  <c r="C138" i="54"/>
  <c r="C137" i="54"/>
  <c r="C136" i="54"/>
  <c r="C134" i="54"/>
  <c r="C133" i="54"/>
  <c r="C132" i="54"/>
  <c r="C131" i="54"/>
  <c r="C130" i="54"/>
  <c r="C129" i="54"/>
  <c r="C128" i="54"/>
  <c r="D104" i="54"/>
  <c r="C127" i="54"/>
  <c r="C126" i="54"/>
  <c r="C124" i="54"/>
  <c r="D113" i="54"/>
  <c r="D112" i="54"/>
  <c r="D109" i="54"/>
  <c r="D108" i="54"/>
  <c r="D111" i="54"/>
  <c r="C106" i="54"/>
  <c r="C103" i="54"/>
  <c r="C94" i="54"/>
  <c r="C93" i="54"/>
  <c r="D71" i="54"/>
  <c r="C72" i="54"/>
  <c r="C69" i="54"/>
  <c r="C67" i="54"/>
  <c r="C65" i="54"/>
  <c r="C64" i="54"/>
  <c r="C63" i="54"/>
  <c r="C61" i="54"/>
  <c r="C59" i="54"/>
  <c r="C58" i="54"/>
  <c r="C57" i="54"/>
  <c r="H55" i="54"/>
  <c r="G55" i="54"/>
  <c r="E55" i="54"/>
  <c r="D55" i="54"/>
  <c r="C55" i="54"/>
  <c r="C53" i="54"/>
  <c r="C52" i="54"/>
  <c r="C50" i="54"/>
  <c r="C49" i="54"/>
  <c r="C48" i="54"/>
  <c r="C46" i="54"/>
  <c r="C45" i="54"/>
  <c r="C43" i="54"/>
  <c r="C41" i="54"/>
  <c r="C39" i="54"/>
  <c r="C36" i="54"/>
  <c r="C35" i="54"/>
  <c r="C34" i="54"/>
  <c r="C32" i="54"/>
  <c r="C30" i="54"/>
  <c r="C29" i="54"/>
  <c r="C27" i="54"/>
  <c r="C25" i="54"/>
  <c r="C23" i="54"/>
  <c r="C21" i="54"/>
  <c r="C19" i="54"/>
  <c r="C16" i="54"/>
  <c r="C15" i="54"/>
  <c r="C14" i="54"/>
  <c r="H12" i="54"/>
  <c r="E12" i="54"/>
  <c r="C12" i="54"/>
  <c r="C10" i="54"/>
  <c r="C9" i="54"/>
  <c r="H7" i="54"/>
  <c r="E7" i="54"/>
  <c r="C7" i="54"/>
  <c r="A3" i="54"/>
  <c r="A2" i="54"/>
  <c r="A311" i="53"/>
  <c r="A287" i="53"/>
  <c r="A286" i="53"/>
  <c r="A285" i="53"/>
  <c r="A284" i="53"/>
  <c r="A283" i="53"/>
  <c r="A282" i="53"/>
  <c r="A281" i="53"/>
  <c r="C275" i="53"/>
  <c r="C274" i="53"/>
  <c r="C273" i="53"/>
  <c r="C272" i="53"/>
  <c r="C271" i="53"/>
  <c r="C270" i="53"/>
  <c r="C264" i="53"/>
  <c r="C261" i="53"/>
  <c r="C259" i="53"/>
  <c r="C258" i="53"/>
  <c r="C257" i="53"/>
  <c r="C256" i="53"/>
  <c r="C255" i="53"/>
  <c r="C254" i="53"/>
  <c r="C253" i="53"/>
  <c r="C252" i="53"/>
  <c r="C251" i="53"/>
  <c r="C250" i="53"/>
  <c r="C249" i="53"/>
  <c r="C248" i="53"/>
  <c r="C247" i="53"/>
  <c r="C246" i="53"/>
  <c r="C245" i="53"/>
  <c r="C244" i="53"/>
  <c r="C243" i="53"/>
  <c r="C242" i="53"/>
  <c r="C241" i="53"/>
  <c r="D208" i="53"/>
  <c r="C240" i="53"/>
  <c r="C238" i="53"/>
  <c r="C237" i="53"/>
  <c r="C236" i="53"/>
  <c r="C235" i="53"/>
  <c r="C234" i="53"/>
  <c r="C233" i="53"/>
  <c r="C232" i="53"/>
  <c r="C231" i="53"/>
  <c r="C230" i="53"/>
  <c r="C228" i="53"/>
  <c r="D217" i="53"/>
  <c r="D213" i="53"/>
  <c r="D216" i="53"/>
  <c r="C210" i="53"/>
  <c r="C207" i="53"/>
  <c r="D196" i="53"/>
  <c r="C198" i="53"/>
  <c r="C197" i="53"/>
  <c r="D145" i="53"/>
  <c r="C146" i="53"/>
  <c r="C143" i="53"/>
  <c r="C141" i="53"/>
  <c r="C139" i="53"/>
  <c r="C138" i="53"/>
  <c r="C137" i="53"/>
  <c r="H135" i="53"/>
  <c r="G135" i="53"/>
  <c r="E135" i="53"/>
  <c r="D135" i="53"/>
  <c r="C135" i="53"/>
  <c r="C133" i="53"/>
  <c r="C132" i="53"/>
  <c r="H130" i="53"/>
  <c r="G130" i="53"/>
  <c r="E130" i="53"/>
  <c r="D130" i="53"/>
  <c r="C130" i="53"/>
  <c r="D77" i="53"/>
  <c r="C78" i="53"/>
  <c r="C75" i="53"/>
  <c r="C73" i="53"/>
  <c r="C71" i="53"/>
  <c r="C70" i="53"/>
  <c r="C69" i="53"/>
  <c r="G67" i="53"/>
  <c r="H67" i="53"/>
  <c r="E67" i="53"/>
  <c r="D67" i="53"/>
  <c r="C67" i="53"/>
  <c r="C65" i="53"/>
  <c r="C64" i="53"/>
  <c r="C63" i="53"/>
  <c r="C61" i="53"/>
  <c r="C59" i="53"/>
  <c r="C58" i="53"/>
  <c r="C56" i="53"/>
  <c r="C54" i="53"/>
  <c r="C52" i="53"/>
  <c r="C49" i="53"/>
  <c r="C48" i="53"/>
  <c r="C47" i="53"/>
  <c r="C45" i="53"/>
  <c r="C43" i="53"/>
  <c r="C42" i="53"/>
  <c r="C40" i="53"/>
  <c r="C38" i="53"/>
  <c r="C36" i="53"/>
  <c r="C34" i="53"/>
  <c r="C32" i="53"/>
  <c r="H26" i="53"/>
  <c r="G26" i="53"/>
  <c r="E26" i="53"/>
  <c r="D26" i="53"/>
  <c r="C26" i="53"/>
  <c r="C22" i="53"/>
  <c r="H19" i="53"/>
  <c r="G19" i="53"/>
  <c r="E19" i="53"/>
  <c r="D19" i="53"/>
  <c r="C19" i="53"/>
  <c r="C17" i="53"/>
  <c r="C16" i="53"/>
  <c r="C15" i="53"/>
  <c r="H13" i="53"/>
  <c r="E13" i="53"/>
  <c r="C13" i="53"/>
  <c r="C11" i="53"/>
  <c r="C10" i="53"/>
  <c r="H8" i="53"/>
  <c r="E8" i="53"/>
  <c r="C8" i="53"/>
  <c r="A3" i="53"/>
  <c r="A2" i="53"/>
  <c r="A206" i="52"/>
  <c r="A191" i="52"/>
  <c r="A190" i="52"/>
  <c r="A189" i="52"/>
  <c r="A188" i="52"/>
  <c r="A187" i="52"/>
  <c r="A186" i="52"/>
  <c r="A185" i="52"/>
  <c r="C176" i="52"/>
  <c r="C172" i="52"/>
  <c r="C171" i="52"/>
  <c r="C170" i="52"/>
  <c r="C169" i="52"/>
  <c r="C168" i="52"/>
  <c r="C173" i="52" s="1"/>
  <c r="H167" i="52"/>
  <c r="G167" i="52"/>
  <c r="E167" i="52"/>
  <c r="D167" i="52"/>
  <c r="C167" i="52"/>
  <c r="C161" i="52"/>
  <c r="C159" i="52"/>
  <c r="C158" i="52"/>
  <c r="C156" i="52"/>
  <c r="C155" i="52"/>
  <c r="C154" i="52"/>
  <c r="C153" i="52"/>
  <c r="C152" i="52"/>
  <c r="C151" i="52"/>
  <c r="C150" i="52"/>
  <c r="C149" i="52"/>
  <c r="C148" i="52"/>
  <c r="C147" i="52"/>
  <c r="C146" i="52"/>
  <c r="C145" i="52"/>
  <c r="C144" i="52"/>
  <c r="C143" i="52"/>
  <c r="C142" i="52"/>
  <c r="C141" i="52"/>
  <c r="C140" i="52"/>
  <c r="C139" i="52"/>
  <c r="C137" i="52"/>
  <c r="C136" i="52"/>
  <c r="C135" i="52"/>
  <c r="C134" i="52"/>
  <c r="C133" i="52"/>
  <c r="C132" i="52"/>
  <c r="C131" i="52"/>
  <c r="D107" i="52"/>
  <c r="C130" i="52"/>
  <c r="C129" i="52"/>
  <c r="C127" i="52"/>
  <c r="D117" i="52"/>
  <c r="D116" i="52"/>
  <c r="D115" i="52"/>
  <c r="D113" i="52"/>
  <c r="D112" i="52"/>
  <c r="D111" i="52"/>
  <c r="D114" i="52"/>
  <c r="C109" i="52"/>
  <c r="C106" i="52"/>
  <c r="C97" i="52"/>
  <c r="D95" i="52"/>
  <c r="C65" i="52"/>
  <c r="D64" i="52"/>
  <c r="C62" i="52"/>
  <c r="C60" i="52"/>
  <c r="C58" i="52"/>
  <c r="C57" i="52"/>
  <c r="C56" i="52"/>
  <c r="H54" i="52"/>
  <c r="G54" i="52"/>
  <c r="E54" i="52"/>
  <c r="D54" i="52"/>
  <c r="C54" i="52"/>
  <c r="C52" i="52"/>
  <c r="C51" i="52"/>
  <c r="C50" i="52"/>
  <c r="H48" i="52"/>
  <c r="G48" i="52"/>
  <c r="E48" i="52"/>
  <c r="D48" i="52"/>
  <c r="C48" i="52"/>
  <c r="C46" i="52"/>
  <c r="C45" i="52"/>
  <c r="C43" i="52"/>
  <c r="C41" i="52"/>
  <c r="C39" i="52"/>
  <c r="C36" i="52"/>
  <c r="C35" i="52"/>
  <c r="C34" i="52"/>
  <c r="H32" i="52"/>
  <c r="G32" i="52"/>
  <c r="E32" i="52"/>
  <c r="D32" i="52"/>
  <c r="C32" i="52"/>
  <c r="C30" i="52"/>
  <c r="C29" i="52"/>
  <c r="H27" i="52"/>
  <c r="G27" i="52"/>
  <c r="D27" i="52"/>
  <c r="C27" i="52"/>
  <c r="C25" i="52"/>
  <c r="C23" i="52"/>
  <c r="C21" i="52"/>
  <c r="C19" i="52"/>
  <c r="C16" i="52"/>
  <c r="C15" i="52"/>
  <c r="C14" i="52"/>
  <c r="G12" i="52"/>
  <c r="H12" i="52"/>
  <c r="E12" i="52"/>
  <c r="C12" i="52"/>
  <c r="C10" i="52"/>
  <c r="C9" i="52"/>
  <c r="G7" i="52"/>
  <c r="H7" i="52"/>
  <c r="E7" i="52"/>
  <c r="C7" i="52"/>
  <c r="A3" i="52"/>
  <c r="A2" i="52"/>
  <c r="A210" i="51"/>
  <c r="A193" i="51"/>
  <c r="A192" i="51"/>
  <c r="A191" i="51"/>
  <c r="A190" i="51"/>
  <c r="A189" i="51"/>
  <c r="A188" i="51"/>
  <c r="A187" i="51"/>
  <c r="C179" i="51"/>
  <c r="C176" i="51"/>
  <c r="H175" i="51"/>
  <c r="G175" i="51"/>
  <c r="D175" i="51"/>
  <c r="C174" i="51"/>
  <c r="C173" i="51"/>
  <c r="C172" i="51"/>
  <c r="C171" i="51"/>
  <c r="C170" i="51"/>
  <c r="C175" i="51" s="1"/>
  <c r="H169" i="51"/>
  <c r="G169" i="51"/>
  <c r="D169" i="51"/>
  <c r="C169" i="51"/>
  <c r="C163" i="51"/>
  <c r="C161" i="51"/>
  <c r="C160" i="51"/>
  <c r="C158" i="51"/>
  <c r="C157" i="51"/>
  <c r="C156" i="51"/>
  <c r="C155" i="51"/>
  <c r="C154" i="51"/>
  <c r="C153" i="51"/>
  <c r="C152" i="51"/>
  <c r="C151" i="51"/>
  <c r="C150" i="51"/>
  <c r="C149" i="51"/>
  <c r="C148" i="51"/>
  <c r="C147" i="51"/>
  <c r="C146" i="51"/>
  <c r="C145" i="51"/>
  <c r="C144" i="51"/>
  <c r="C143" i="51"/>
  <c r="C142" i="51"/>
  <c r="C141" i="51"/>
  <c r="C140" i="51"/>
  <c r="C139" i="51"/>
  <c r="C137" i="51"/>
  <c r="C136" i="51"/>
  <c r="C135" i="51"/>
  <c r="C134" i="51"/>
  <c r="C133" i="51"/>
  <c r="C132" i="51"/>
  <c r="C131" i="51"/>
  <c r="C130" i="51"/>
  <c r="C129" i="51"/>
  <c r="C127" i="51"/>
  <c r="D117" i="51"/>
  <c r="D115" i="51"/>
  <c r="D113" i="51"/>
  <c r="D111" i="51"/>
  <c r="D114" i="51"/>
  <c r="C109" i="51"/>
  <c r="C106" i="51"/>
  <c r="D95" i="51"/>
  <c r="C97" i="51"/>
  <c r="C96" i="51"/>
  <c r="C65" i="51"/>
  <c r="C62" i="51"/>
  <c r="C60" i="51"/>
  <c r="C58" i="51"/>
  <c r="C57" i="51"/>
  <c r="C56" i="51"/>
  <c r="H54" i="51"/>
  <c r="G54" i="51"/>
  <c r="D54" i="51"/>
  <c r="C54" i="51"/>
  <c r="C52" i="51"/>
  <c r="C51" i="51"/>
  <c r="C50" i="51"/>
  <c r="H48" i="51"/>
  <c r="G48" i="51"/>
  <c r="E48" i="51"/>
  <c r="D48" i="51"/>
  <c r="C48" i="51"/>
  <c r="C46" i="51"/>
  <c r="C45" i="51"/>
  <c r="C43" i="51"/>
  <c r="C41" i="51"/>
  <c r="C39" i="51"/>
  <c r="C36" i="51"/>
  <c r="C35" i="51"/>
  <c r="C34" i="51"/>
  <c r="G32" i="51"/>
  <c r="H32" i="51"/>
  <c r="E32" i="51"/>
  <c r="C32" i="51"/>
  <c r="C30" i="51"/>
  <c r="C29" i="51"/>
  <c r="G27" i="51"/>
  <c r="H27" i="51"/>
  <c r="E27" i="51"/>
  <c r="C27" i="51"/>
  <c r="C25" i="51"/>
  <c r="C23" i="51"/>
  <c r="C21" i="51"/>
  <c r="C19" i="51"/>
  <c r="C16" i="51"/>
  <c r="C15" i="51"/>
  <c r="C14" i="51"/>
  <c r="H12" i="51"/>
  <c r="G12" i="51"/>
  <c r="D12" i="51"/>
  <c r="C12" i="51"/>
  <c r="C10" i="51"/>
  <c r="C9" i="51"/>
  <c r="H7" i="51"/>
  <c r="G7" i="51"/>
  <c r="D7" i="51"/>
  <c r="C7" i="51"/>
  <c r="A3" i="51"/>
  <c r="A2" i="51"/>
  <c r="A203" i="50"/>
  <c r="A190" i="50"/>
  <c r="A189" i="50"/>
  <c r="A188" i="50"/>
  <c r="A187" i="50"/>
  <c r="A186" i="50"/>
  <c r="A185" i="50"/>
  <c r="A184" i="50"/>
  <c r="C175" i="50"/>
  <c r="C172" i="50"/>
  <c r="C171" i="50"/>
  <c r="C170" i="50"/>
  <c r="H169" i="50"/>
  <c r="G169" i="50"/>
  <c r="E169" i="50"/>
  <c r="D169" i="50"/>
  <c r="C169" i="50"/>
  <c r="C168" i="50"/>
  <c r="C167" i="50"/>
  <c r="G166" i="50"/>
  <c r="H166" i="50"/>
  <c r="E166" i="50"/>
  <c r="C166" i="50"/>
  <c r="C134" i="50" s="1"/>
  <c r="C160" i="50"/>
  <c r="C158" i="50"/>
  <c r="C157" i="50"/>
  <c r="C155" i="50"/>
  <c r="C154" i="50"/>
  <c r="C153" i="50"/>
  <c r="C152" i="50"/>
  <c r="C151" i="50"/>
  <c r="C150" i="50"/>
  <c r="C149" i="50"/>
  <c r="C148" i="50"/>
  <c r="C147" i="50"/>
  <c r="C146" i="50"/>
  <c r="C145" i="50"/>
  <c r="C144" i="50"/>
  <c r="C143" i="50"/>
  <c r="C142" i="50"/>
  <c r="C141" i="50"/>
  <c r="C140" i="50"/>
  <c r="C139" i="50"/>
  <c r="C138" i="50"/>
  <c r="C137" i="50"/>
  <c r="C136" i="50"/>
  <c r="C133" i="50"/>
  <c r="C132" i="50"/>
  <c r="C131" i="50"/>
  <c r="C130" i="50"/>
  <c r="C129" i="50"/>
  <c r="C128" i="50"/>
  <c r="C127" i="50"/>
  <c r="C126" i="50"/>
  <c r="C124" i="50"/>
  <c r="D111" i="50"/>
  <c r="C106" i="50"/>
  <c r="C103" i="50"/>
  <c r="D92" i="50"/>
  <c r="C94" i="50"/>
  <c r="D71" i="50"/>
  <c r="C72" i="50"/>
  <c r="C69" i="50"/>
  <c r="C67" i="50"/>
  <c r="C65" i="50"/>
  <c r="C64" i="50"/>
  <c r="C63" i="50"/>
  <c r="H61" i="50"/>
  <c r="G61" i="50"/>
  <c r="E61" i="50"/>
  <c r="D61" i="50"/>
  <c r="C61" i="50"/>
  <c r="C59" i="50"/>
  <c r="C58" i="50"/>
  <c r="C57" i="50"/>
  <c r="H55" i="50"/>
  <c r="E55" i="50"/>
  <c r="C55" i="50"/>
  <c r="C53" i="50"/>
  <c r="C52" i="50"/>
  <c r="C50" i="50"/>
  <c r="C49" i="50"/>
  <c r="H48" i="50"/>
  <c r="G48" i="50"/>
  <c r="E48" i="50"/>
  <c r="D48" i="50"/>
  <c r="C48" i="50"/>
  <c r="C46" i="50"/>
  <c r="C45" i="50"/>
  <c r="C43" i="50"/>
  <c r="C41" i="50"/>
  <c r="C39" i="50"/>
  <c r="C36" i="50"/>
  <c r="C35" i="50"/>
  <c r="C34" i="50"/>
  <c r="H32" i="50"/>
  <c r="G32" i="50"/>
  <c r="E32" i="50"/>
  <c r="D32" i="50"/>
  <c r="C32" i="50"/>
  <c r="C30" i="50"/>
  <c r="C29" i="50"/>
  <c r="H27" i="50"/>
  <c r="G27" i="50"/>
  <c r="E27" i="50"/>
  <c r="D27" i="50"/>
  <c r="C27" i="50"/>
  <c r="C25" i="50"/>
  <c r="C23" i="50"/>
  <c r="C21" i="50"/>
  <c r="C19" i="50"/>
  <c r="C16" i="50"/>
  <c r="C15" i="50"/>
  <c r="C14" i="50"/>
  <c r="H12" i="50"/>
  <c r="G12" i="50"/>
  <c r="E12" i="50"/>
  <c r="D12" i="50"/>
  <c r="C12" i="50"/>
  <c r="C10" i="50"/>
  <c r="C9" i="50"/>
  <c r="H7" i="50"/>
  <c r="G7" i="50"/>
  <c r="E7" i="50"/>
  <c r="D7" i="50"/>
  <c r="C7" i="50"/>
  <c r="A3" i="50"/>
  <c r="A2" i="50"/>
  <c r="A294" i="49"/>
  <c r="A275" i="49"/>
  <c r="A274" i="49"/>
  <c r="A273" i="49"/>
  <c r="A272" i="49"/>
  <c r="A271" i="49"/>
  <c r="A270" i="49"/>
  <c r="A269" i="49"/>
  <c r="C262" i="49"/>
  <c r="C260" i="49"/>
  <c r="C259" i="49"/>
  <c r="C258" i="49"/>
  <c r="C257" i="49"/>
  <c r="C261" i="49" s="1"/>
  <c r="C251" i="49"/>
  <c r="C249" i="49"/>
  <c r="C247" i="49"/>
  <c r="C246" i="49"/>
  <c r="C245" i="49"/>
  <c r="C244" i="49"/>
  <c r="C243" i="49"/>
  <c r="C242" i="49"/>
  <c r="C241" i="49"/>
  <c r="C240" i="49"/>
  <c r="C239" i="49"/>
  <c r="C238" i="49"/>
  <c r="C237" i="49"/>
  <c r="C236" i="49"/>
  <c r="C235" i="49"/>
  <c r="C234" i="49"/>
  <c r="C233" i="49"/>
  <c r="C232" i="49"/>
  <c r="C231" i="49"/>
  <c r="C230" i="49"/>
  <c r="C229" i="49"/>
  <c r="C228" i="49"/>
  <c r="C226" i="49"/>
  <c r="C225" i="49"/>
  <c r="C224" i="49"/>
  <c r="C223" i="49"/>
  <c r="C222" i="49"/>
  <c r="C221" i="49"/>
  <c r="C220" i="49"/>
  <c r="C219" i="49"/>
  <c r="C218" i="49"/>
  <c r="C216" i="49"/>
  <c r="D203" i="49"/>
  <c r="C198" i="49"/>
  <c r="C195" i="49"/>
  <c r="C186" i="49"/>
  <c r="C185" i="49"/>
  <c r="D184" i="49"/>
  <c r="D133" i="49"/>
  <c r="C134" i="49"/>
  <c r="C131" i="49"/>
  <c r="C129" i="49"/>
  <c r="C127" i="49"/>
  <c r="C126" i="49"/>
  <c r="C125" i="49"/>
  <c r="H123" i="49"/>
  <c r="E123" i="49"/>
  <c r="C123" i="49"/>
  <c r="C121" i="49"/>
  <c r="C120" i="49"/>
  <c r="H118" i="49"/>
  <c r="E118" i="49"/>
  <c r="C118" i="49"/>
  <c r="D65" i="49"/>
  <c r="C66" i="49"/>
  <c r="C63" i="49"/>
  <c r="C61" i="49"/>
  <c r="C59" i="49"/>
  <c r="C58" i="49"/>
  <c r="C57" i="49"/>
  <c r="H55" i="49"/>
  <c r="E55" i="49"/>
  <c r="C55" i="49"/>
  <c r="C53" i="49"/>
  <c r="C52" i="49"/>
  <c r="C51" i="49"/>
  <c r="C49" i="49"/>
  <c r="C47" i="49"/>
  <c r="C46" i="49"/>
  <c r="C44" i="49"/>
  <c r="C42" i="49"/>
  <c r="C40" i="49"/>
  <c r="C37" i="49"/>
  <c r="C36" i="49"/>
  <c r="C35" i="49"/>
  <c r="C33" i="49"/>
  <c r="C31" i="49"/>
  <c r="C30" i="49"/>
  <c r="C28" i="49"/>
  <c r="C26" i="49"/>
  <c r="C24" i="49"/>
  <c r="C22" i="49"/>
  <c r="C20" i="49"/>
  <c r="C17" i="49"/>
  <c r="C16" i="49"/>
  <c r="C15" i="49"/>
  <c r="H13" i="49"/>
  <c r="E13" i="49"/>
  <c r="C13" i="49"/>
  <c r="C11" i="49"/>
  <c r="C10" i="49"/>
  <c r="H8" i="49"/>
  <c r="E8" i="49"/>
  <c r="C8" i="49"/>
  <c r="A3" i="49"/>
  <c r="A2" i="49"/>
  <c r="A207" i="48"/>
  <c r="A191" i="48"/>
  <c r="A190" i="48"/>
  <c r="A189" i="48"/>
  <c r="A188" i="48"/>
  <c r="A187" i="48"/>
  <c r="A186" i="48"/>
  <c r="A185" i="48"/>
  <c r="C177" i="48"/>
  <c r="C174" i="48"/>
  <c r="C173" i="48"/>
  <c r="C172" i="48"/>
  <c r="C171" i="48"/>
  <c r="H170" i="48"/>
  <c r="G170" i="48"/>
  <c r="E170" i="48"/>
  <c r="D170" i="48"/>
  <c r="C170" i="48"/>
  <c r="C169" i="48"/>
  <c r="C168" i="48"/>
  <c r="C167" i="48"/>
  <c r="C161" i="48"/>
  <c r="C159" i="48"/>
  <c r="C158" i="48"/>
  <c r="C156" i="48"/>
  <c r="C155" i="48"/>
  <c r="C154" i="48"/>
  <c r="C153" i="48"/>
  <c r="C152" i="48"/>
  <c r="C151" i="48"/>
  <c r="C150" i="48"/>
  <c r="C149" i="48"/>
  <c r="C148" i="48"/>
  <c r="C147" i="48"/>
  <c r="C146" i="48"/>
  <c r="C145" i="48"/>
  <c r="C144" i="48"/>
  <c r="C143" i="48"/>
  <c r="C142" i="48"/>
  <c r="C141" i="48"/>
  <c r="C140" i="48"/>
  <c r="C139" i="48"/>
  <c r="C138" i="48"/>
  <c r="C137" i="48"/>
  <c r="C135" i="48"/>
  <c r="C134" i="48"/>
  <c r="C133" i="48"/>
  <c r="C132" i="48"/>
  <c r="C131" i="48"/>
  <c r="C130" i="48"/>
  <c r="C129" i="48"/>
  <c r="C128" i="48"/>
  <c r="C127" i="48"/>
  <c r="C125" i="48"/>
  <c r="D115" i="48"/>
  <c r="D111" i="48"/>
  <c r="D114" i="48"/>
  <c r="C107" i="48"/>
  <c r="C104" i="48"/>
  <c r="D93" i="48"/>
  <c r="C95" i="48"/>
  <c r="C73" i="48"/>
  <c r="D72" i="48"/>
  <c r="C70" i="48"/>
  <c r="C68" i="48"/>
  <c r="C66" i="48"/>
  <c r="C65" i="48"/>
  <c r="C64" i="48"/>
  <c r="H62" i="48"/>
  <c r="G62" i="48"/>
  <c r="E62" i="48"/>
  <c r="D62" i="48"/>
  <c r="C62" i="48"/>
  <c r="C60" i="48"/>
  <c r="C59" i="48"/>
  <c r="C58" i="48"/>
  <c r="H56" i="48"/>
  <c r="G56" i="48"/>
  <c r="D56" i="48"/>
  <c r="C56" i="48"/>
  <c r="C54" i="48"/>
  <c r="C53" i="48"/>
  <c r="C51" i="48"/>
  <c r="C50" i="48"/>
  <c r="G49" i="48"/>
  <c r="H49" i="48"/>
  <c r="E49" i="48"/>
  <c r="C49" i="48"/>
  <c r="C47" i="48"/>
  <c r="C46" i="48"/>
  <c r="C44" i="48"/>
  <c r="C42" i="48"/>
  <c r="C40" i="48"/>
  <c r="C37" i="48"/>
  <c r="C36" i="48"/>
  <c r="C35" i="48"/>
  <c r="G33" i="48"/>
  <c r="H33" i="48"/>
  <c r="E33" i="48"/>
  <c r="C33" i="48"/>
  <c r="C31" i="48"/>
  <c r="C30" i="48"/>
  <c r="G28" i="48"/>
  <c r="H28" i="48"/>
  <c r="E28" i="48"/>
  <c r="C28" i="48"/>
  <c r="C26" i="48"/>
  <c r="C24" i="48"/>
  <c r="C22" i="48"/>
  <c r="C20" i="48"/>
  <c r="C17" i="48"/>
  <c r="C16" i="48"/>
  <c r="C15" i="48"/>
  <c r="C13" i="48"/>
  <c r="C11" i="48"/>
  <c r="C10" i="48"/>
  <c r="C8" i="48"/>
  <c r="A3" i="48"/>
  <c r="A2" i="48"/>
  <c r="A207" i="47"/>
  <c r="A192" i="47"/>
  <c r="A191" i="47"/>
  <c r="A190" i="47"/>
  <c r="A189" i="47"/>
  <c r="A188" i="47"/>
  <c r="A187" i="47"/>
  <c r="A186" i="47"/>
  <c r="C176" i="47"/>
  <c r="C173" i="47"/>
  <c r="G172" i="47"/>
  <c r="E172" i="47"/>
  <c r="C172" i="47"/>
  <c r="C171" i="47"/>
  <c r="C170" i="47"/>
  <c r="H169" i="47"/>
  <c r="G169" i="47"/>
  <c r="E169" i="47"/>
  <c r="D169" i="47"/>
  <c r="C169" i="47"/>
  <c r="C168" i="47"/>
  <c r="C167" i="47"/>
  <c r="G166" i="47"/>
  <c r="H166" i="47"/>
  <c r="E166" i="47"/>
  <c r="C166" i="47"/>
  <c r="C160" i="47"/>
  <c r="C158" i="47"/>
  <c r="C157" i="47"/>
  <c r="C155" i="47"/>
  <c r="C154" i="47"/>
  <c r="C153" i="47"/>
  <c r="C152" i="47"/>
  <c r="C151" i="47"/>
  <c r="C150" i="47"/>
  <c r="C149" i="47"/>
  <c r="C148" i="47"/>
  <c r="C147" i="47"/>
  <c r="C146" i="47"/>
  <c r="C145" i="47"/>
  <c r="C144" i="47"/>
  <c r="C143" i="47"/>
  <c r="C142" i="47"/>
  <c r="C141" i="47"/>
  <c r="C140" i="47"/>
  <c r="C139" i="47"/>
  <c r="C138" i="47"/>
  <c r="C137" i="47"/>
  <c r="C136" i="47"/>
  <c r="C133" i="47"/>
  <c r="C132" i="47"/>
  <c r="C131" i="47"/>
  <c r="C130" i="47"/>
  <c r="C129" i="47"/>
  <c r="C128" i="47"/>
  <c r="C127" i="47"/>
  <c r="C134" i="47" s="1"/>
  <c r="C126" i="47"/>
  <c r="C124" i="47"/>
  <c r="D111" i="47"/>
  <c r="C106" i="47"/>
  <c r="C103" i="47"/>
  <c r="D92" i="47"/>
  <c r="C94" i="47"/>
  <c r="D71" i="47"/>
  <c r="C72" i="47"/>
  <c r="C69" i="47"/>
  <c r="C67" i="47"/>
  <c r="C65" i="47"/>
  <c r="C64" i="47"/>
  <c r="C63" i="47"/>
  <c r="H61" i="47"/>
  <c r="G61" i="47"/>
  <c r="E61" i="47"/>
  <c r="D61" i="47"/>
  <c r="C61" i="47"/>
  <c r="C59" i="47"/>
  <c r="C58" i="47"/>
  <c r="C57" i="47"/>
  <c r="H55" i="47"/>
  <c r="G55" i="47"/>
  <c r="E55" i="47"/>
  <c r="D55" i="47"/>
  <c r="C55" i="47"/>
  <c r="C53" i="47"/>
  <c r="C52" i="47"/>
  <c r="C50" i="47"/>
  <c r="C49" i="47"/>
  <c r="H48" i="47"/>
  <c r="G48" i="47"/>
  <c r="E48" i="47"/>
  <c r="D48" i="47"/>
  <c r="C48" i="47"/>
  <c r="C46" i="47"/>
  <c r="C45" i="47"/>
  <c r="C43" i="47"/>
  <c r="C41" i="47"/>
  <c r="C39" i="47"/>
  <c r="C36" i="47"/>
  <c r="C35" i="47"/>
  <c r="C34" i="47"/>
  <c r="H32" i="47"/>
  <c r="G32" i="47"/>
  <c r="E32" i="47"/>
  <c r="D32" i="47"/>
  <c r="C32" i="47"/>
  <c r="C30" i="47"/>
  <c r="C29" i="47"/>
  <c r="H27" i="47"/>
  <c r="G27" i="47"/>
  <c r="E27" i="47"/>
  <c r="D27" i="47"/>
  <c r="C27" i="47"/>
  <c r="C25" i="47"/>
  <c r="C23" i="47"/>
  <c r="C21" i="47"/>
  <c r="C19" i="47"/>
  <c r="C16" i="47"/>
  <c r="C15" i="47"/>
  <c r="C14" i="47"/>
  <c r="G12" i="47"/>
  <c r="H12" i="47"/>
  <c r="C12" i="47"/>
  <c r="C10" i="47"/>
  <c r="C9" i="47"/>
  <c r="G7" i="47"/>
  <c r="H7" i="47"/>
  <c r="C7" i="47"/>
  <c r="A3" i="47"/>
  <c r="A2" i="47"/>
  <c r="A244" i="46"/>
  <c r="A225" i="46"/>
  <c r="A224" i="46"/>
  <c r="A223" i="46"/>
  <c r="A222" i="46"/>
  <c r="A221" i="46"/>
  <c r="A220" i="46"/>
  <c r="A219" i="46"/>
  <c r="C210" i="46"/>
  <c r="C207" i="46"/>
  <c r="C205" i="46"/>
  <c r="C204" i="46"/>
  <c r="G203" i="46"/>
  <c r="C203" i="46"/>
  <c r="C202" i="46"/>
  <c r="C201" i="46"/>
  <c r="C206" i="46" s="1"/>
  <c r="C200" i="46"/>
  <c r="C194" i="46"/>
  <c r="C192" i="46"/>
  <c r="C191" i="46"/>
  <c r="C189" i="46"/>
  <c r="C188" i="46"/>
  <c r="C187" i="46"/>
  <c r="C186" i="46"/>
  <c r="C185" i="46"/>
  <c r="C184" i="46"/>
  <c r="C183" i="46"/>
  <c r="C182" i="46"/>
  <c r="C181" i="46"/>
  <c r="C180" i="46"/>
  <c r="C179" i="46"/>
  <c r="C178" i="46"/>
  <c r="C177" i="46"/>
  <c r="C176" i="46"/>
  <c r="C175" i="46"/>
  <c r="C174" i="46"/>
  <c r="C173" i="46"/>
  <c r="C172" i="46"/>
  <c r="C171" i="46"/>
  <c r="C170" i="46"/>
  <c r="C167" i="46"/>
  <c r="C166" i="46"/>
  <c r="C165" i="46"/>
  <c r="C164" i="46"/>
  <c r="C163" i="46"/>
  <c r="C162" i="46"/>
  <c r="C161" i="46"/>
  <c r="C168" i="46" s="1"/>
  <c r="C160" i="46"/>
  <c r="C158" i="46"/>
  <c r="D146" i="46"/>
  <c r="D142" i="46"/>
  <c r="D147" i="46"/>
  <c r="C140" i="46"/>
  <c r="C137" i="46"/>
  <c r="D126" i="46"/>
  <c r="C128" i="46"/>
  <c r="C127" i="46"/>
  <c r="D65" i="46"/>
  <c r="C66" i="46"/>
  <c r="C63" i="46"/>
  <c r="C61" i="46"/>
  <c r="C59" i="46"/>
  <c r="C58" i="46"/>
  <c r="C57" i="46"/>
  <c r="G55" i="46"/>
  <c r="C55" i="46"/>
  <c r="C53" i="46"/>
  <c r="C52" i="46"/>
  <c r="C51" i="46"/>
  <c r="H49" i="46"/>
  <c r="G49" i="46"/>
  <c r="E49" i="46"/>
  <c r="D49" i="46"/>
  <c r="C49" i="46"/>
  <c r="C47" i="46"/>
  <c r="C46" i="46"/>
  <c r="C44" i="46"/>
  <c r="C42" i="46"/>
  <c r="C40" i="46"/>
  <c r="C37" i="46"/>
  <c r="C36" i="46"/>
  <c r="C35" i="46"/>
  <c r="G33" i="46"/>
  <c r="H33" i="46"/>
  <c r="E33" i="46"/>
  <c r="C33" i="46"/>
  <c r="C31" i="46"/>
  <c r="C30" i="46"/>
  <c r="G28" i="46"/>
  <c r="H28" i="46"/>
  <c r="E28" i="46"/>
  <c r="C28" i="46"/>
  <c r="C26" i="46"/>
  <c r="C24" i="46"/>
  <c r="C22" i="46"/>
  <c r="C20" i="46"/>
  <c r="C17" i="46"/>
  <c r="C16" i="46"/>
  <c r="C15" i="46"/>
  <c r="G13" i="46"/>
  <c r="C13" i="46"/>
  <c r="C11" i="46"/>
  <c r="C10" i="46"/>
  <c r="G8" i="46"/>
  <c r="C8" i="46"/>
  <c r="A3" i="46"/>
  <c r="A2" i="46"/>
  <c r="A196" i="45"/>
  <c r="A182" i="45"/>
  <c r="A181" i="45"/>
  <c r="A180" i="45"/>
  <c r="A179" i="45"/>
  <c r="A178" i="45"/>
  <c r="A177" i="45"/>
  <c r="A176" i="45"/>
  <c r="C168" i="45"/>
  <c r="H165" i="45"/>
  <c r="G165" i="45"/>
  <c r="E165" i="45"/>
  <c r="D165" i="45"/>
  <c r="C164" i="45"/>
  <c r="C163" i="45"/>
  <c r="G162" i="45"/>
  <c r="H162" i="45"/>
  <c r="C162" i="45"/>
  <c r="C161" i="45"/>
  <c r="C160" i="45"/>
  <c r="C165" i="45" s="1"/>
  <c r="H159" i="45"/>
  <c r="G159" i="45"/>
  <c r="E159" i="45"/>
  <c r="D159" i="45"/>
  <c r="C159" i="45"/>
  <c r="C153" i="45"/>
  <c r="C151" i="45"/>
  <c r="C150" i="45"/>
  <c r="C148" i="45"/>
  <c r="C147" i="45"/>
  <c r="C146" i="45"/>
  <c r="C145" i="45"/>
  <c r="C144" i="45"/>
  <c r="C143" i="45"/>
  <c r="C142" i="45"/>
  <c r="C141" i="45"/>
  <c r="C140" i="45"/>
  <c r="C139" i="45"/>
  <c r="C138" i="45"/>
  <c r="C137" i="45"/>
  <c r="C136" i="45"/>
  <c r="C135" i="45"/>
  <c r="C134" i="45"/>
  <c r="C133" i="45"/>
  <c r="C132" i="45"/>
  <c r="C131" i="45"/>
  <c r="C130" i="45"/>
  <c r="C129" i="45"/>
  <c r="C127" i="45"/>
  <c r="C126" i="45"/>
  <c r="C125" i="45"/>
  <c r="C124" i="45"/>
  <c r="C123" i="45"/>
  <c r="C122" i="45"/>
  <c r="C121" i="45"/>
  <c r="C120" i="45"/>
  <c r="C119" i="45"/>
  <c r="C117" i="45"/>
  <c r="D107" i="45"/>
  <c r="D106" i="45"/>
  <c r="D105" i="45"/>
  <c r="D103" i="45"/>
  <c r="D102" i="45"/>
  <c r="D101" i="45"/>
  <c r="D104" i="45"/>
  <c r="C99" i="45"/>
  <c r="D97" i="45"/>
  <c r="C96" i="45"/>
  <c r="C87" i="45"/>
  <c r="D85" i="45"/>
  <c r="C86" i="45"/>
  <c r="C65" i="45"/>
  <c r="D64" i="45"/>
  <c r="C62" i="45"/>
  <c r="C60" i="45"/>
  <c r="C58" i="45"/>
  <c r="C57" i="45"/>
  <c r="C56" i="45"/>
  <c r="G54" i="45"/>
  <c r="H54" i="45"/>
  <c r="C54" i="45"/>
  <c r="C52" i="45"/>
  <c r="C51" i="45"/>
  <c r="C50" i="45"/>
  <c r="H48" i="45"/>
  <c r="G48" i="45"/>
  <c r="E48" i="45"/>
  <c r="D48" i="45"/>
  <c r="C48" i="45"/>
  <c r="C46" i="45"/>
  <c r="C45" i="45"/>
  <c r="C43" i="45"/>
  <c r="C41" i="45"/>
  <c r="C39" i="45"/>
  <c r="C36" i="45"/>
  <c r="C35" i="45"/>
  <c r="C34" i="45"/>
  <c r="H32" i="45"/>
  <c r="G32" i="45"/>
  <c r="E32" i="45"/>
  <c r="D32" i="45"/>
  <c r="C32" i="45"/>
  <c r="C30" i="45"/>
  <c r="C29" i="45"/>
  <c r="H27" i="45"/>
  <c r="G27" i="45"/>
  <c r="E27" i="45"/>
  <c r="D27" i="45"/>
  <c r="C27" i="45"/>
  <c r="C25" i="45"/>
  <c r="C23" i="45"/>
  <c r="C21" i="45"/>
  <c r="C19" i="45"/>
  <c r="C16" i="45"/>
  <c r="C15" i="45"/>
  <c r="C14" i="45"/>
  <c r="H12" i="45"/>
  <c r="C12" i="45"/>
  <c r="C10" i="45"/>
  <c r="C9" i="45"/>
  <c r="H7" i="45"/>
  <c r="C7" i="45"/>
  <c r="A3" i="45"/>
  <c r="A2" i="45"/>
  <c r="A205" i="44"/>
  <c r="A189" i="44"/>
  <c r="A188" i="44"/>
  <c r="A187" i="44"/>
  <c r="A186" i="44"/>
  <c r="A185" i="44"/>
  <c r="A184" i="44"/>
  <c r="A183" i="44"/>
  <c r="C175" i="44"/>
  <c r="G172" i="44"/>
  <c r="E172" i="44"/>
  <c r="C171" i="44"/>
  <c r="C170" i="44"/>
  <c r="H169" i="44"/>
  <c r="G169" i="44"/>
  <c r="E169" i="44"/>
  <c r="D169" i="44"/>
  <c r="C169" i="44"/>
  <c r="C168" i="44"/>
  <c r="C167" i="44"/>
  <c r="C172" i="44" s="1"/>
  <c r="G166" i="44"/>
  <c r="E166" i="44"/>
  <c r="C166" i="44"/>
  <c r="C160" i="44"/>
  <c r="C158" i="44"/>
  <c r="C157" i="44"/>
  <c r="C155" i="44"/>
  <c r="C154" i="44"/>
  <c r="C153" i="44"/>
  <c r="C152" i="44"/>
  <c r="C151" i="44"/>
  <c r="C150" i="44"/>
  <c r="C149" i="44"/>
  <c r="C148" i="44"/>
  <c r="C147" i="44"/>
  <c r="C146" i="44"/>
  <c r="C145" i="44"/>
  <c r="C144" i="44"/>
  <c r="C143" i="44"/>
  <c r="C142" i="44"/>
  <c r="C141" i="44"/>
  <c r="C140" i="44"/>
  <c r="C139" i="44"/>
  <c r="C138" i="44"/>
  <c r="C137" i="44"/>
  <c r="C136" i="44"/>
  <c r="C134" i="44"/>
  <c r="C133" i="44"/>
  <c r="C132" i="44"/>
  <c r="C131" i="44"/>
  <c r="C130" i="44"/>
  <c r="C129" i="44"/>
  <c r="C128" i="44"/>
  <c r="C127" i="44"/>
  <c r="C126" i="44"/>
  <c r="C124" i="44"/>
  <c r="D114" i="44"/>
  <c r="D113" i="44"/>
  <c r="D112" i="44"/>
  <c r="D110" i="44"/>
  <c r="D109" i="44"/>
  <c r="D108" i="44"/>
  <c r="D111" i="44"/>
  <c r="C106" i="44"/>
  <c r="D104" i="44"/>
  <c r="C103" i="44"/>
  <c r="C94" i="44"/>
  <c r="D92" i="44"/>
  <c r="D71" i="44"/>
  <c r="C72" i="44"/>
  <c r="C69" i="44"/>
  <c r="C67" i="44"/>
  <c r="C65" i="44"/>
  <c r="C64" i="44"/>
  <c r="C63" i="44"/>
  <c r="H61" i="44"/>
  <c r="C61" i="44"/>
  <c r="C59" i="44"/>
  <c r="C58" i="44"/>
  <c r="C57" i="44"/>
  <c r="H55" i="44"/>
  <c r="G55" i="44"/>
  <c r="E55" i="44"/>
  <c r="D55" i="44"/>
  <c r="C55" i="44"/>
  <c r="C53" i="44"/>
  <c r="C52" i="44"/>
  <c r="C50" i="44"/>
  <c r="C49" i="44"/>
  <c r="H48" i="44"/>
  <c r="C48" i="44"/>
  <c r="C46" i="44"/>
  <c r="C45" i="44"/>
  <c r="C43" i="44"/>
  <c r="C41" i="44"/>
  <c r="C39" i="44"/>
  <c r="C36" i="44"/>
  <c r="C35" i="44"/>
  <c r="C34" i="44"/>
  <c r="H32" i="44"/>
  <c r="C32" i="44"/>
  <c r="C30" i="44"/>
  <c r="C29" i="44"/>
  <c r="H27" i="44"/>
  <c r="C27" i="44"/>
  <c r="C25" i="44"/>
  <c r="C23" i="44"/>
  <c r="C21" i="44"/>
  <c r="C19" i="44"/>
  <c r="C16" i="44"/>
  <c r="C15" i="44"/>
  <c r="C14" i="44"/>
  <c r="G12" i="44"/>
  <c r="E12" i="44"/>
  <c r="C12" i="44"/>
  <c r="C10" i="44"/>
  <c r="C9" i="44"/>
  <c r="G7" i="44"/>
  <c r="E7" i="44"/>
  <c r="C7" i="44"/>
  <c r="A3" i="44"/>
  <c r="A2" i="44"/>
  <c r="A213" i="43"/>
  <c r="A195" i="43"/>
  <c r="A194" i="43"/>
  <c r="A193" i="43"/>
  <c r="A192" i="43"/>
  <c r="A191" i="43"/>
  <c r="A190" i="43"/>
  <c r="A189" i="43"/>
  <c r="C178" i="43"/>
  <c r="C174" i="43"/>
  <c r="C173" i="43"/>
  <c r="H172" i="43"/>
  <c r="C172" i="43"/>
  <c r="C171" i="43"/>
  <c r="C170" i="43"/>
  <c r="C175" i="43" s="1"/>
  <c r="H169" i="43"/>
  <c r="G169" i="43"/>
  <c r="E169" i="43"/>
  <c r="D169" i="43"/>
  <c r="C169" i="43"/>
  <c r="C163" i="43"/>
  <c r="C161" i="43"/>
  <c r="C160" i="43"/>
  <c r="C158" i="43"/>
  <c r="C157" i="43"/>
  <c r="C156" i="43"/>
  <c r="C155" i="43"/>
  <c r="C154" i="43"/>
  <c r="C153" i="43"/>
  <c r="C152" i="43"/>
  <c r="C151" i="43"/>
  <c r="C150" i="43"/>
  <c r="C149" i="43"/>
  <c r="C148" i="43"/>
  <c r="C147" i="43"/>
  <c r="C146" i="43"/>
  <c r="C145" i="43"/>
  <c r="C144" i="43"/>
  <c r="C143" i="43"/>
  <c r="C142" i="43"/>
  <c r="C141" i="43"/>
  <c r="C140" i="43"/>
  <c r="C139" i="43"/>
  <c r="C137" i="43"/>
  <c r="C136" i="43"/>
  <c r="C135" i="43"/>
  <c r="C134" i="43"/>
  <c r="C133" i="43"/>
  <c r="C132" i="43"/>
  <c r="C131" i="43"/>
  <c r="D107" i="43"/>
  <c r="C130" i="43"/>
  <c r="C129" i="43"/>
  <c r="C127" i="43"/>
  <c r="D117" i="43"/>
  <c r="D116" i="43"/>
  <c r="D115" i="43"/>
  <c r="D113" i="43"/>
  <c r="D112" i="43"/>
  <c r="D111" i="43"/>
  <c r="D114" i="43"/>
  <c r="C109" i="43"/>
  <c r="C106" i="43"/>
  <c r="C97" i="43"/>
  <c r="D95" i="43"/>
  <c r="C96" i="43"/>
  <c r="D63" i="43"/>
  <c r="C64" i="43"/>
  <c r="C62" i="43"/>
  <c r="C60" i="43"/>
  <c r="C58" i="43"/>
  <c r="C57" i="43"/>
  <c r="C56" i="43"/>
  <c r="G54" i="43"/>
  <c r="H54" i="43"/>
  <c r="E54" i="43"/>
  <c r="C54" i="43"/>
  <c r="C52" i="43"/>
  <c r="C51" i="43"/>
  <c r="C50" i="43"/>
  <c r="H48" i="43"/>
  <c r="C48" i="43"/>
  <c r="C46" i="43"/>
  <c r="C45" i="43"/>
  <c r="C43" i="43"/>
  <c r="C41" i="43"/>
  <c r="C39" i="43"/>
  <c r="C36" i="43"/>
  <c r="C35" i="43"/>
  <c r="C34" i="43"/>
  <c r="H32" i="43"/>
  <c r="C32" i="43"/>
  <c r="C30" i="43"/>
  <c r="C29" i="43"/>
  <c r="H27" i="43"/>
  <c r="C27" i="43"/>
  <c r="C25" i="43"/>
  <c r="C23" i="43"/>
  <c r="C21" i="43"/>
  <c r="C19" i="43"/>
  <c r="C16" i="43"/>
  <c r="C15" i="43"/>
  <c r="C14" i="43"/>
  <c r="G12" i="43"/>
  <c r="E12" i="43"/>
  <c r="C12" i="43"/>
  <c r="C10" i="43"/>
  <c r="C9" i="43"/>
  <c r="G7" i="43"/>
  <c r="E7" i="43"/>
  <c r="C7" i="43"/>
  <c r="A3" i="43"/>
  <c r="A2" i="43"/>
  <c r="A193" i="42"/>
  <c r="A180" i="42"/>
  <c r="A179" i="42"/>
  <c r="A178" i="42"/>
  <c r="A177" i="42"/>
  <c r="A176" i="42"/>
  <c r="A175" i="42"/>
  <c r="A174" i="42"/>
  <c r="C166" i="42"/>
  <c r="C163" i="42"/>
  <c r="C162" i="42"/>
  <c r="C161" i="42"/>
  <c r="H160" i="42"/>
  <c r="C160" i="42"/>
  <c r="C159" i="42"/>
  <c r="C158" i="42"/>
  <c r="H157" i="42"/>
  <c r="G157" i="42"/>
  <c r="E157" i="42"/>
  <c r="D157" i="42"/>
  <c r="C157" i="42"/>
  <c r="C151" i="42"/>
  <c r="C149" i="42"/>
  <c r="C148" i="42"/>
  <c r="C146" i="42"/>
  <c r="C145" i="42"/>
  <c r="C144" i="42"/>
  <c r="C143" i="42"/>
  <c r="C142" i="42"/>
  <c r="C141" i="42"/>
  <c r="C140" i="42"/>
  <c r="C139" i="42"/>
  <c r="C138" i="42"/>
  <c r="C137" i="42"/>
  <c r="C136" i="42"/>
  <c r="C135" i="42"/>
  <c r="C134" i="42"/>
  <c r="C133" i="42"/>
  <c r="C132" i="42"/>
  <c r="C131" i="42"/>
  <c r="C130" i="42"/>
  <c r="C129" i="42"/>
  <c r="C127" i="42"/>
  <c r="C126" i="42"/>
  <c r="C125" i="42"/>
  <c r="C124" i="42"/>
  <c r="C123" i="42"/>
  <c r="C122" i="42"/>
  <c r="C121" i="42"/>
  <c r="D97" i="42"/>
  <c r="C120" i="42"/>
  <c r="C119" i="42"/>
  <c r="C117" i="42"/>
  <c r="D106" i="42"/>
  <c r="D105" i="42"/>
  <c r="D103" i="42"/>
  <c r="D102" i="42"/>
  <c r="D101" i="42"/>
  <c r="D107" i="42"/>
  <c r="C99" i="42"/>
  <c r="C96" i="42"/>
  <c r="C87" i="42"/>
  <c r="D85" i="42"/>
  <c r="D64" i="42"/>
  <c r="C65" i="42"/>
  <c r="C62" i="42"/>
  <c r="C60" i="42"/>
  <c r="C58" i="42"/>
  <c r="C57" i="42"/>
  <c r="C56" i="42"/>
  <c r="G54" i="42"/>
  <c r="E54" i="42"/>
  <c r="C54" i="42"/>
  <c r="C52" i="42"/>
  <c r="C51" i="42"/>
  <c r="C50" i="42"/>
  <c r="H48" i="42"/>
  <c r="C48" i="42"/>
  <c r="C46" i="42"/>
  <c r="C45" i="42"/>
  <c r="C43" i="42"/>
  <c r="C41" i="42"/>
  <c r="C39" i="42"/>
  <c r="C36" i="42"/>
  <c r="C35" i="42"/>
  <c r="C34" i="42"/>
  <c r="H32" i="42"/>
  <c r="C32" i="42"/>
  <c r="C30" i="42"/>
  <c r="C29" i="42"/>
  <c r="H27" i="42"/>
  <c r="C27" i="42"/>
  <c r="C25" i="42"/>
  <c r="C23" i="42"/>
  <c r="C21" i="42"/>
  <c r="C19" i="42"/>
  <c r="C16" i="42"/>
  <c r="C15" i="42"/>
  <c r="C14" i="42"/>
  <c r="G12" i="42"/>
  <c r="E12" i="42"/>
  <c r="C12" i="42"/>
  <c r="C10" i="42"/>
  <c r="C9" i="42"/>
  <c r="G7" i="42"/>
  <c r="E7" i="42"/>
  <c r="C7" i="42"/>
  <c r="A3" i="42"/>
  <c r="A2" i="42"/>
  <c r="X1" i="42"/>
  <c r="A205" i="41"/>
  <c r="A190" i="41"/>
  <c r="A189" i="41"/>
  <c r="A188" i="41"/>
  <c r="A187" i="41"/>
  <c r="A186" i="41"/>
  <c r="A185" i="41"/>
  <c r="A184" i="41"/>
  <c r="C176" i="41"/>
  <c r="C172" i="41"/>
  <c r="C171" i="41"/>
  <c r="H170" i="41"/>
  <c r="G170" i="41"/>
  <c r="E170" i="41"/>
  <c r="D170" i="41"/>
  <c r="C170" i="41"/>
  <c r="C169" i="41"/>
  <c r="C168" i="41"/>
  <c r="C173" i="41" s="1"/>
  <c r="G167" i="41"/>
  <c r="E167" i="41"/>
  <c r="C167" i="41"/>
  <c r="C161" i="41"/>
  <c r="C159" i="41"/>
  <c r="C158" i="41"/>
  <c r="C156" i="41"/>
  <c r="C155" i="41"/>
  <c r="C154" i="41"/>
  <c r="C153" i="41"/>
  <c r="C152" i="41"/>
  <c r="C151" i="41"/>
  <c r="C150" i="41"/>
  <c r="C149" i="41"/>
  <c r="C148" i="41"/>
  <c r="C147" i="41"/>
  <c r="C146" i="41"/>
  <c r="C145" i="41"/>
  <c r="C144" i="41"/>
  <c r="C143" i="41"/>
  <c r="C142" i="41"/>
  <c r="C141" i="41"/>
  <c r="C140" i="41"/>
  <c r="C139" i="41"/>
  <c r="C138" i="41"/>
  <c r="C137" i="41"/>
  <c r="C135" i="41"/>
  <c r="C134" i="41"/>
  <c r="C133" i="41"/>
  <c r="C132" i="41"/>
  <c r="C131" i="41"/>
  <c r="C130" i="41"/>
  <c r="C129" i="41"/>
  <c r="C128" i="41"/>
  <c r="C127" i="41"/>
  <c r="C125" i="41"/>
  <c r="D115" i="41"/>
  <c r="D114" i="41"/>
  <c r="D111" i="41"/>
  <c r="D110" i="41"/>
  <c r="D112" i="41"/>
  <c r="C107" i="41"/>
  <c r="D105" i="41"/>
  <c r="C104" i="41"/>
  <c r="C95" i="41"/>
  <c r="D93" i="41"/>
  <c r="D72" i="41"/>
  <c r="C73" i="41"/>
  <c r="C70" i="41"/>
  <c r="C68" i="41"/>
  <c r="C66" i="41"/>
  <c r="C65" i="41"/>
  <c r="C64" i="41"/>
  <c r="H62" i="41"/>
  <c r="C62" i="41"/>
  <c r="C60" i="41"/>
  <c r="C59" i="41"/>
  <c r="C58" i="41"/>
  <c r="H56" i="41"/>
  <c r="G56" i="41"/>
  <c r="E56" i="41"/>
  <c r="D56" i="41"/>
  <c r="C56" i="41"/>
  <c r="C54" i="41"/>
  <c r="C53" i="41"/>
  <c r="C50" i="41"/>
  <c r="C49" i="41"/>
  <c r="H48" i="41"/>
  <c r="C48" i="41"/>
  <c r="C46" i="41"/>
  <c r="C45" i="41"/>
  <c r="C43" i="41"/>
  <c r="C41" i="41"/>
  <c r="C39" i="41"/>
  <c r="C36" i="41"/>
  <c r="C35" i="41"/>
  <c r="C34" i="41"/>
  <c r="H32" i="41"/>
  <c r="C32" i="41"/>
  <c r="C30" i="41"/>
  <c r="C29" i="41"/>
  <c r="H27" i="41"/>
  <c r="C27" i="41"/>
  <c r="C25" i="41"/>
  <c r="C23" i="41"/>
  <c r="C21" i="41"/>
  <c r="C19" i="41"/>
  <c r="C16" i="41"/>
  <c r="C15" i="41"/>
  <c r="C14" i="41"/>
  <c r="G12" i="41"/>
  <c r="E12" i="41"/>
  <c r="C12" i="41"/>
  <c r="C10" i="41"/>
  <c r="C9" i="41"/>
  <c r="G7" i="41"/>
  <c r="E7" i="41"/>
  <c r="C7" i="41"/>
  <c r="A3" i="41"/>
  <c r="A2" i="41"/>
  <c r="A197" i="40"/>
  <c r="A182" i="40"/>
  <c r="A181" i="40"/>
  <c r="A180" i="40"/>
  <c r="A179" i="40"/>
  <c r="A178" i="40"/>
  <c r="A177" i="40"/>
  <c r="A176" i="40"/>
  <c r="C168" i="40"/>
  <c r="C164" i="40"/>
  <c r="C163" i="40"/>
  <c r="H162" i="40"/>
  <c r="C162" i="40"/>
  <c r="C161" i="40"/>
  <c r="C160" i="40"/>
  <c r="C165" i="40" s="1"/>
  <c r="H159" i="40"/>
  <c r="G159" i="40"/>
  <c r="E159" i="40"/>
  <c r="D159" i="40"/>
  <c r="C159" i="40"/>
  <c r="C153" i="40"/>
  <c r="C151" i="40"/>
  <c r="C150" i="40"/>
  <c r="C148" i="40"/>
  <c r="C147" i="40"/>
  <c r="C146" i="40"/>
  <c r="C145" i="40"/>
  <c r="C144" i="40"/>
  <c r="C143" i="40"/>
  <c r="C142" i="40"/>
  <c r="C141" i="40"/>
  <c r="C140" i="40"/>
  <c r="C139" i="40"/>
  <c r="C138" i="40"/>
  <c r="C137" i="40"/>
  <c r="C136" i="40"/>
  <c r="C135" i="40"/>
  <c r="C134" i="40"/>
  <c r="C133" i="40"/>
  <c r="C132" i="40"/>
  <c r="C131" i="40"/>
  <c r="C130" i="40"/>
  <c r="C129" i="40"/>
  <c r="C127" i="40"/>
  <c r="C126" i="40"/>
  <c r="C125" i="40"/>
  <c r="C124" i="40"/>
  <c r="C123" i="40"/>
  <c r="C122" i="40"/>
  <c r="C121" i="40"/>
  <c r="D97" i="40"/>
  <c r="C120" i="40"/>
  <c r="C119" i="40"/>
  <c r="C117" i="40"/>
  <c r="D107" i="40"/>
  <c r="D106" i="40"/>
  <c r="D105" i="40"/>
  <c r="D103" i="40"/>
  <c r="D102" i="40"/>
  <c r="D101" i="40"/>
  <c r="D104" i="40"/>
  <c r="C99" i="40"/>
  <c r="C96" i="40"/>
  <c r="C87" i="40"/>
  <c r="D85" i="40"/>
  <c r="C86" i="40"/>
  <c r="D64" i="40"/>
  <c r="C65" i="40"/>
  <c r="C62" i="40"/>
  <c r="C60" i="40"/>
  <c r="C58" i="40"/>
  <c r="C57" i="40"/>
  <c r="C56" i="40"/>
  <c r="H54" i="40"/>
  <c r="C54" i="40"/>
  <c r="C52" i="40"/>
  <c r="C51" i="40"/>
  <c r="C50" i="40"/>
  <c r="H48" i="40"/>
  <c r="G48" i="40"/>
  <c r="E48" i="40"/>
  <c r="D48" i="40"/>
  <c r="C48" i="40"/>
  <c r="C46" i="40"/>
  <c r="C45" i="40"/>
  <c r="C43" i="40"/>
  <c r="C41" i="40"/>
  <c r="C39" i="40"/>
  <c r="C36" i="40"/>
  <c r="C35" i="40"/>
  <c r="C34" i="40"/>
  <c r="G32" i="40"/>
  <c r="H32" i="40"/>
  <c r="E32" i="40"/>
  <c r="C32" i="40"/>
  <c r="C30" i="40"/>
  <c r="C29" i="40"/>
  <c r="G27" i="40"/>
  <c r="E27" i="40"/>
  <c r="C27" i="40"/>
  <c r="C25" i="40"/>
  <c r="C23" i="40"/>
  <c r="C21" i="40"/>
  <c r="C19" i="40"/>
  <c r="C16" i="40"/>
  <c r="C15" i="40"/>
  <c r="C14" i="40"/>
  <c r="H12" i="40"/>
  <c r="C12" i="40"/>
  <c r="C10" i="40"/>
  <c r="C9" i="40"/>
  <c r="H7" i="40"/>
  <c r="C7" i="40"/>
  <c r="A3" i="40"/>
  <c r="A2" i="40"/>
  <c r="A205" i="39"/>
  <c r="A190" i="39"/>
  <c r="A189" i="39"/>
  <c r="A188" i="39"/>
  <c r="A187" i="39"/>
  <c r="A186" i="39"/>
  <c r="A185" i="39"/>
  <c r="A184" i="39"/>
  <c r="C176" i="39"/>
  <c r="C173" i="39"/>
  <c r="G172" i="39"/>
  <c r="E172" i="39"/>
  <c r="C172" i="39"/>
  <c r="C171" i="39"/>
  <c r="C170" i="39"/>
  <c r="H169" i="39"/>
  <c r="G169" i="39"/>
  <c r="E169" i="39"/>
  <c r="D169" i="39"/>
  <c r="C169" i="39"/>
  <c r="C168" i="39"/>
  <c r="C167" i="39"/>
  <c r="G166" i="39"/>
  <c r="H166" i="39"/>
  <c r="E166" i="39"/>
  <c r="C166" i="39"/>
  <c r="C160" i="39"/>
  <c r="C158" i="39"/>
  <c r="C157" i="39"/>
  <c r="C155" i="39"/>
  <c r="C154" i="39"/>
  <c r="C153" i="39"/>
  <c r="C152" i="39"/>
  <c r="C151" i="39"/>
  <c r="C150" i="39"/>
  <c r="C149" i="39"/>
  <c r="C148" i="39"/>
  <c r="C147" i="39"/>
  <c r="C146" i="39"/>
  <c r="C145" i="39"/>
  <c r="C144" i="39"/>
  <c r="C143" i="39"/>
  <c r="C142" i="39"/>
  <c r="C141" i="39"/>
  <c r="C140" i="39"/>
  <c r="C139" i="39"/>
  <c r="C138" i="39"/>
  <c r="C137" i="39"/>
  <c r="C136" i="39"/>
  <c r="C133" i="39"/>
  <c r="C132" i="39"/>
  <c r="C131" i="39"/>
  <c r="C130" i="39"/>
  <c r="C129" i="39"/>
  <c r="C128" i="39"/>
  <c r="C127" i="39"/>
  <c r="C134" i="39" s="1"/>
  <c r="C126" i="39"/>
  <c r="C124" i="39"/>
  <c r="D113" i="39"/>
  <c r="C106" i="39"/>
  <c r="C103" i="39"/>
  <c r="D92" i="39"/>
  <c r="C94" i="39"/>
  <c r="D71" i="39"/>
  <c r="C72" i="39"/>
  <c r="C69" i="39"/>
  <c r="C67" i="39"/>
  <c r="C65" i="39"/>
  <c r="C64" i="39"/>
  <c r="C63" i="39"/>
  <c r="H61" i="39"/>
  <c r="G61" i="39"/>
  <c r="E61" i="39"/>
  <c r="D61" i="39"/>
  <c r="C61" i="39"/>
  <c r="C59" i="39"/>
  <c r="C58" i="39"/>
  <c r="C57" i="39"/>
  <c r="H55" i="39"/>
  <c r="G55" i="39"/>
  <c r="E55" i="39"/>
  <c r="D55" i="39"/>
  <c r="C55" i="39"/>
  <c r="C53" i="39"/>
  <c r="C52" i="39"/>
  <c r="C50" i="39"/>
  <c r="C49" i="39"/>
  <c r="H48" i="39"/>
  <c r="G48" i="39"/>
  <c r="E48" i="39"/>
  <c r="D48" i="39"/>
  <c r="C48" i="39"/>
  <c r="C46" i="39"/>
  <c r="C45" i="39"/>
  <c r="C43" i="39"/>
  <c r="C41" i="39"/>
  <c r="C39" i="39"/>
  <c r="C36" i="39"/>
  <c r="C35" i="39"/>
  <c r="C34" i="39"/>
  <c r="H32" i="39"/>
  <c r="G32" i="39"/>
  <c r="E32" i="39"/>
  <c r="D32" i="39"/>
  <c r="C32" i="39"/>
  <c r="C30" i="39"/>
  <c r="C29" i="39"/>
  <c r="H27" i="39"/>
  <c r="G27" i="39"/>
  <c r="E27" i="39"/>
  <c r="D27" i="39"/>
  <c r="C27" i="39"/>
  <c r="C25" i="39"/>
  <c r="C23" i="39"/>
  <c r="C21" i="39"/>
  <c r="C19" i="39"/>
  <c r="C16" i="39"/>
  <c r="C15" i="39"/>
  <c r="C14" i="39"/>
  <c r="G12" i="39"/>
  <c r="E12" i="39"/>
  <c r="C12" i="39"/>
  <c r="C10" i="39"/>
  <c r="C9" i="39"/>
  <c r="G7" i="39"/>
  <c r="H7" i="39"/>
  <c r="E7" i="39"/>
  <c r="C7" i="39"/>
  <c r="A3" i="39"/>
  <c r="A2" i="39"/>
  <c r="A204" i="38"/>
  <c r="A189" i="38"/>
  <c r="A188" i="38"/>
  <c r="A187" i="38"/>
  <c r="A186" i="38"/>
  <c r="A185" i="38"/>
  <c r="A184" i="38"/>
  <c r="A183" i="38"/>
  <c r="C175" i="38"/>
  <c r="H172" i="38"/>
  <c r="C171" i="38"/>
  <c r="C170" i="38"/>
  <c r="H169" i="38"/>
  <c r="G169" i="38"/>
  <c r="E169" i="38"/>
  <c r="D169" i="38"/>
  <c r="C169" i="38"/>
  <c r="C168" i="38"/>
  <c r="C167" i="38"/>
  <c r="C172" i="38" s="1"/>
  <c r="H166" i="38"/>
  <c r="C166" i="38"/>
  <c r="C160" i="38"/>
  <c r="C158" i="38"/>
  <c r="C157" i="38"/>
  <c r="C155" i="38"/>
  <c r="C154" i="38"/>
  <c r="C153" i="38"/>
  <c r="C152" i="38"/>
  <c r="C151" i="38"/>
  <c r="C150" i="38"/>
  <c r="C149" i="38"/>
  <c r="C148" i="38"/>
  <c r="C147" i="38"/>
  <c r="C146" i="38"/>
  <c r="C145" i="38"/>
  <c r="C144" i="38"/>
  <c r="C143" i="38"/>
  <c r="C142" i="38"/>
  <c r="C141" i="38"/>
  <c r="C140" i="38"/>
  <c r="C139" i="38"/>
  <c r="C138" i="38"/>
  <c r="C137" i="38"/>
  <c r="C136" i="38"/>
  <c r="C133" i="38"/>
  <c r="C132" i="38"/>
  <c r="C131" i="38"/>
  <c r="C130" i="38"/>
  <c r="C129" i="38"/>
  <c r="C128" i="38"/>
  <c r="C127" i="38"/>
  <c r="C134" i="38" s="1"/>
  <c r="D104" i="38"/>
  <c r="C126" i="38"/>
  <c r="C124" i="38"/>
  <c r="D114" i="38"/>
  <c r="D112" i="38"/>
  <c r="D110" i="38"/>
  <c r="D108" i="38"/>
  <c r="D111" i="38"/>
  <c r="C106" i="38"/>
  <c r="C103" i="38"/>
  <c r="D92" i="38"/>
  <c r="C94" i="38"/>
  <c r="C72" i="38"/>
  <c r="D71" i="38"/>
  <c r="C69" i="38"/>
  <c r="C67" i="38"/>
  <c r="C65" i="38"/>
  <c r="C64" i="38"/>
  <c r="C63" i="38"/>
  <c r="G61" i="38"/>
  <c r="H61" i="38"/>
  <c r="E61" i="38"/>
  <c r="C61" i="38"/>
  <c r="C59" i="38"/>
  <c r="C58" i="38"/>
  <c r="C57" i="38"/>
  <c r="H55" i="38"/>
  <c r="E55" i="38"/>
  <c r="D55" i="38"/>
  <c r="C55" i="38"/>
  <c r="C53" i="38"/>
  <c r="C52" i="38"/>
  <c r="C50" i="38"/>
  <c r="C49" i="38"/>
  <c r="G48" i="38"/>
  <c r="H48" i="38"/>
  <c r="E48" i="38"/>
  <c r="C48" i="38"/>
  <c r="C46" i="38"/>
  <c r="C45" i="38"/>
  <c r="C43" i="38"/>
  <c r="C41" i="38"/>
  <c r="C39" i="38"/>
  <c r="C36" i="38"/>
  <c r="C35" i="38"/>
  <c r="C34" i="38"/>
  <c r="G32" i="38"/>
  <c r="H32" i="38"/>
  <c r="E32" i="38"/>
  <c r="C32" i="38"/>
  <c r="C30" i="38"/>
  <c r="C29" i="38"/>
  <c r="G27" i="38"/>
  <c r="H27" i="38"/>
  <c r="E27" i="38"/>
  <c r="C27" i="38"/>
  <c r="C25" i="38"/>
  <c r="C23" i="38"/>
  <c r="C21" i="38"/>
  <c r="C19" i="38"/>
  <c r="C16" i="38"/>
  <c r="C15" i="38"/>
  <c r="C14" i="38"/>
  <c r="H12" i="38"/>
  <c r="C12" i="38"/>
  <c r="C10" i="38"/>
  <c r="C9" i="38"/>
  <c r="H7" i="38"/>
  <c r="C7" i="38"/>
  <c r="A3" i="38"/>
  <c r="A2" i="38"/>
  <c r="A222" i="37"/>
  <c r="A207" i="37"/>
  <c r="A206" i="37"/>
  <c r="A205" i="37"/>
  <c r="A204" i="37"/>
  <c r="A203" i="37"/>
  <c r="A202" i="37"/>
  <c r="A201" i="37"/>
  <c r="C193" i="37"/>
  <c r="H190" i="37"/>
  <c r="G190" i="37"/>
  <c r="E190" i="37"/>
  <c r="D190" i="37"/>
  <c r="C189" i="37"/>
  <c r="C190" i="37" s="1"/>
  <c r="H188" i="37"/>
  <c r="G188" i="37"/>
  <c r="E188" i="37"/>
  <c r="D188" i="37"/>
  <c r="C188" i="37"/>
  <c r="C187" i="37"/>
  <c r="H186" i="37"/>
  <c r="G186" i="37"/>
  <c r="E186" i="37"/>
  <c r="D186" i="37"/>
  <c r="C186" i="37"/>
  <c r="C180" i="37"/>
  <c r="C178" i="37"/>
  <c r="C177" i="37"/>
  <c r="C175" i="37"/>
  <c r="C174" i="37"/>
  <c r="C173" i="37"/>
  <c r="C172" i="37"/>
  <c r="C171" i="37"/>
  <c r="C170" i="37"/>
  <c r="C169" i="37"/>
  <c r="C168" i="37"/>
  <c r="C167" i="37"/>
  <c r="C166" i="37"/>
  <c r="C165" i="37"/>
  <c r="C164" i="37"/>
  <c r="C163" i="37"/>
  <c r="C162" i="37"/>
  <c r="C161" i="37"/>
  <c r="C160" i="37"/>
  <c r="C159" i="37"/>
  <c r="C158" i="37"/>
  <c r="C157" i="37"/>
  <c r="C156" i="37"/>
  <c r="C154" i="37"/>
  <c r="C153" i="37"/>
  <c r="C152" i="37"/>
  <c r="C151" i="37"/>
  <c r="C150" i="37"/>
  <c r="C149" i="37"/>
  <c r="C148" i="37"/>
  <c r="C147" i="37"/>
  <c r="C146" i="37"/>
  <c r="C144" i="37"/>
  <c r="D133" i="37"/>
  <c r="D129" i="37"/>
  <c r="D131" i="37"/>
  <c r="C126" i="37"/>
  <c r="D124" i="37"/>
  <c r="C123" i="37"/>
  <c r="C114" i="37"/>
  <c r="D112" i="37"/>
  <c r="D71" i="37"/>
  <c r="C72" i="37"/>
  <c r="C69" i="37"/>
  <c r="C67" i="37"/>
  <c r="C65" i="37"/>
  <c r="C64" i="37"/>
  <c r="C63" i="37"/>
  <c r="H61" i="37"/>
  <c r="C61" i="37"/>
  <c r="C59" i="37"/>
  <c r="C58" i="37"/>
  <c r="C57" i="37"/>
  <c r="H55" i="37"/>
  <c r="G55" i="37"/>
  <c r="E55" i="37"/>
  <c r="D55" i="37"/>
  <c r="C55" i="37"/>
  <c r="C53" i="37"/>
  <c r="C52" i="37"/>
  <c r="C50" i="37"/>
  <c r="C49" i="37"/>
  <c r="H48" i="37"/>
  <c r="C48" i="37"/>
  <c r="C46" i="37"/>
  <c r="C45" i="37"/>
  <c r="C43" i="37"/>
  <c r="C41" i="37"/>
  <c r="C39" i="37"/>
  <c r="C36" i="37"/>
  <c r="C35" i="37"/>
  <c r="C34" i="37"/>
  <c r="H32" i="37"/>
  <c r="C32" i="37"/>
  <c r="C30" i="37"/>
  <c r="C29" i="37"/>
  <c r="H27" i="37"/>
  <c r="C27" i="37"/>
  <c r="C25" i="37"/>
  <c r="C23" i="37"/>
  <c r="C21" i="37"/>
  <c r="C19" i="37"/>
  <c r="C16" i="37"/>
  <c r="C15" i="37"/>
  <c r="C14" i="37"/>
  <c r="G12" i="37"/>
  <c r="E12" i="37"/>
  <c r="C12" i="37"/>
  <c r="C10" i="37"/>
  <c r="C9" i="37"/>
  <c r="G7" i="37"/>
  <c r="E7" i="37"/>
  <c r="C7" i="37"/>
  <c r="A3" i="37"/>
  <c r="A2" i="37"/>
  <c r="A394" i="36"/>
  <c r="A375" i="36"/>
  <c r="A374" i="36"/>
  <c r="A373" i="36"/>
  <c r="A372" i="36"/>
  <c r="A371" i="36"/>
  <c r="A370" i="36"/>
  <c r="A369" i="36"/>
  <c r="C362" i="36"/>
  <c r="C360" i="36"/>
  <c r="C359" i="36"/>
  <c r="C358" i="36"/>
  <c r="C357" i="36"/>
  <c r="C326" i="36" s="1"/>
  <c r="C351" i="36"/>
  <c r="C349" i="36"/>
  <c r="C347" i="36"/>
  <c r="C346" i="36"/>
  <c r="C345" i="36"/>
  <c r="C344" i="36"/>
  <c r="C343" i="36"/>
  <c r="C342" i="36"/>
  <c r="C341" i="36"/>
  <c r="C340" i="36"/>
  <c r="C339" i="36"/>
  <c r="C338" i="36"/>
  <c r="C337" i="36"/>
  <c r="C336" i="36"/>
  <c r="C335" i="36"/>
  <c r="C334" i="36"/>
  <c r="C333" i="36"/>
  <c r="C332" i="36"/>
  <c r="C331" i="36"/>
  <c r="C330" i="36"/>
  <c r="C329" i="36"/>
  <c r="C328" i="36"/>
  <c r="C325" i="36"/>
  <c r="C324" i="36"/>
  <c r="C323" i="36"/>
  <c r="C322" i="36"/>
  <c r="C321" i="36"/>
  <c r="C320" i="36"/>
  <c r="D296" i="36"/>
  <c r="C319" i="36"/>
  <c r="C318" i="36"/>
  <c r="C316" i="36"/>
  <c r="D306" i="36"/>
  <c r="D304" i="36"/>
  <c r="D302" i="36"/>
  <c r="D300" i="36"/>
  <c r="D305" i="36"/>
  <c r="C298" i="36"/>
  <c r="C295" i="36"/>
  <c r="C286" i="36"/>
  <c r="D284" i="36"/>
  <c r="C285" i="36"/>
  <c r="D183" i="36"/>
  <c r="C184" i="36"/>
  <c r="C181" i="36"/>
  <c r="C179" i="36"/>
  <c r="C177" i="36"/>
  <c r="C176" i="36"/>
  <c r="C175" i="36"/>
  <c r="H173" i="36"/>
  <c r="C173" i="36"/>
  <c r="C171" i="36"/>
  <c r="C170" i="36"/>
  <c r="H168" i="36"/>
  <c r="C168" i="36"/>
  <c r="D65" i="36"/>
  <c r="C66" i="36"/>
  <c r="C63" i="36"/>
  <c r="C61" i="36"/>
  <c r="C59" i="36"/>
  <c r="C58" i="36"/>
  <c r="C57" i="36"/>
  <c r="H55" i="36"/>
  <c r="G55" i="36"/>
  <c r="E55" i="36"/>
  <c r="D55" i="36"/>
  <c r="C55" i="36"/>
  <c r="C53" i="36"/>
  <c r="C52" i="36"/>
  <c r="C51" i="36"/>
  <c r="H49" i="36"/>
  <c r="G49" i="36"/>
  <c r="E49" i="36"/>
  <c r="D49" i="36"/>
  <c r="C49" i="36"/>
  <c r="C47" i="36"/>
  <c r="C46" i="36"/>
  <c r="C44" i="36"/>
  <c r="C42" i="36"/>
  <c r="C40" i="36"/>
  <c r="C37" i="36"/>
  <c r="C36" i="36"/>
  <c r="C35" i="36"/>
  <c r="G33" i="36"/>
  <c r="H33" i="36"/>
  <c r="E33" i="36"/>
  <c r="C33" i="36"/>
  <c r="C31" i="36"/>
  <c r="C30" i="36"/>
  <c r="G28" i="36"/>
  <c r="H28" i="36"/>
  <c r="E28" i="36"/>
  <c r="C28" i="36"/>
  <c r="C26" i="36"/>
  <c r="C24" i="36"/>
  <c r="C22" i="36"/>
  <c r="C20" i="36"/>
  <c r="C17" i="36"/>
  <c r="C16" i="36"/>
  <c r="C15" i="36"/>
  <c r="H13" i="36"/>
  <c r="E13" i="36"/>
  <c r="D13" i="36"/>
  <c r="C13" i="36"/>
  <c r="C11" i="36"/>
  <c r="C10" i="36"/>
  <c r="H8" i="36"/>
  <c r="G8" i="36"/>
  <c r="E8" i="36"/>
  <c r="D8" i="36"/>
  <c r="C8" i="36"/>
  <c r="A3" i="36"/>
  <c r="A2" i="36"/>
  <c r="A240" i="35"/>
  <c r="A221" i="35"/>
  <c r="A220" i="35"/>
  <c r="A219" i="35"/>
  <c r="A218" i="35"/>
  <c r="A217" i="35"/>
  <c r="A216" i="35"/>
  <c r="A215" i="35"/>
  <c r="C206" i="35"/>
  <c r="C203" i="35"/>
  <c r="C201" i="35"/>
  <c r="C200" i="35"/>
  <c r="H199" i="35"/>
  <c r="G199" i="35"/>
  <c r="E199" i="35"/>
  <c r="D199" i="35"/>
  <c r="C199" i="35"/>
  <c r="C198" i="35"/>
  <c r="C197" i="35"/>
  <c r="C202" i="35" s="1"/>
  <c r="G196" i="35"/>
  <c r="H196" i="35"/>
  <c r="E196" i="35"/>
  <c r="C196" i="35"/>
  <c r="C190" i="35"/>
  <c r="C188" i="35"/>
  <c r="C187" i="35"/>
  <c r="C185" i="35"/>
  <c r="C184" i="35"/>
  <c r="C183" i="35"/>
  <c r="C182" i="35"/>
  <c r="C181" i="35"/>
  <c r="C180" i="35"/>
  <c r="C179" i="35"/>
  <c r="C178" i="35"/>
  <c r="C177" i="35"/>
  <c r="C176" i="35"/>
  <c r="C175" i="35"/>
  <c r="C174" i="35"/>
  <c r="C173" i="35"/>
  <c r="C172" i="35"/>
  <c r="C171" i="35"/>
  <c r="C170" i="35"/>
  <c r="C169" i="35"/>
  <c r="C168" i="35"/>
  <c r="C167" i="35"/>
  <c r="C166" i="35"/>
  <c r="C164" i="35"/>
  <c r="C163" i="35"/>
  <c r="C162" i="35"/>
  <c r="C161" i="35"/>
  <c r="C160" i="35"/>
  <c r="C159" i="35"/>
  <c r="C158" i="35"/>
  <c r="C157" i="35"/>
  <c r="C156" i="35"/>
  <c r="C154" i="35"/>
  <c r="D143" i="35"/>
  <c r="D142" i="35"/>
  <c r="D139" i="35"/>
  <c r="D138" i="35"/>
  <c r="D141" i="35"/>
  <c r="C136" i="35"/>
  <c r="D134" i="35"/>
  <c r="C133" i="35"/>
  <c r="D122" i="35"/>
  <c r="C124" i="35"/>
  <c r="D71" i="35"/>
  <c r="C72" i="35"/>
  <c r="C69" i="35"/>
  <c r="C67" i="35"/>
  <c r="C65" i="35"/>
  <c r="C64" i="35"/>
  <c r="C63" i="35"/>
  <c r="H61" i="35"/>
  <c r="C61" i="35"/>
  <c r="C59" i="35"/>
  <c r="C58" i="35"/>
  <c r="C57" i="35"/>
  <c r="G55" i="35"/>
  <c r="E55" i="35"/>
  <c r="C55" i="35"/>
  <c r="C53" i="35"/>
  <c r="C52" i="35"/>
  <c r="C50" i="35"/>
  <c r="C49" i="35"/>
  <c r="H48" i="35"/>
  <c r="C48" i="35"/>
  <c r="C46" i="35"/>
  <c r="C45" i="35"/>
  <c r="C43" i="35"/>
  <c r="C41" i="35"/>
  <c r="C39" i="35"/>
  <c r="C36" i="35"/>
  <c r="C35" i="35"/>
  <c r="C34" i="35"/>
  <c r="H32" i="35"/>
  <c r="C32" i="35"/>
  <c r="C30" i="35"/>
  <c r="C29" i="35"/>
  <c r="H27" i="35"/>
  <c r="C27" i="35"/>
  <c r="C25" i="35"/>
  <c r="C23" i="35"/>
  <c r="C21" i="35"/>
  <c r="C19" i="35"/>
  <c r="C16" i="35"/>
  <c r="C15" i="35"/>
  <c r="C14" i="35"/>
  <c r="G12" i="35"/>
  <c r="E12" i="35"/>
  <c r="C12" i="35"/>
  <c r="C10" i="35"/>
  <c r="C9" i="35"/>
  <c r="G7" i="35"/>
  <c r="E7" i="35"/>
  <c r="C7" i="35"/>
  <c r="A3" i="35"/>
  <c r="A2" i="35"/>
  <c r="A194" i="34"/>
  <c r="A179" i="34"/>
  <c r="A178" i="34"/>
  <c r="A177" i="34"/>
  <c r="A176" i="34"/>
  <c r="A175" i="34"/>
  <c r="A174" i="34"/>
  <c r="A173" i="34"/>
  <c r="C166" i="34"/>
  <c r="H165" i="34"/>
  <c r="G165" i="34"/>
  <c r="E165" i="34"/>
  <c r="D165" i="34"/>
  <c r="C165" i="34"/>
  <c r="C164" i="34"/>
  <c r="C163" i="34"/>
  <c r="G162" i="34"/>
  <c r="H162" i="34"/>
  <c r="E162" i="34"/>
  <c r="C162" i="34"/>
  <c r="C161" i="34"/>
  <c r="C160" i="34"/>
  <c r="H159" i="34"/>
  <c r="G159" i="34"/>
  <c r="E159" i="34"/>
  <c r="D159" i="34"/>
  <c r="C159" i="34"/>
  <c r="C153" i="34"/>
  <c r="C151" i="34"/>
  <c r="C150" i="34"/>
  <c r="C148" i="34"/>
  <c r="C147" i="34"/>
  <c r="C146" i="34"/>
  <c r="C145" i="34"/>
  <c r="C144" i="34"/>
  <c r="C143" i="34"/>
  <c r="C142" i="34"/>
  <c r="C141" i="34"/>
  <c r="C140" i="34"/>
  <c r="C139" i="34"/>
  <c r="C138" i="34"/>
  <c r="C137" i="34"/>
  <c r="C136" i="34"/>
  <c r="C135" i="34"/>
  <c r="C134" i="34"/>
  <c r="C133" i="34"/>
  <c r="C132" i="34"/>
  <c r="C131" i="34"/>
  <c r="C130" i="34"/>
  <c r="C129" i="34"/>
  <c r="C126" i="34"/>
  <c r="C125" i="34"/>
  <c r="C124" i="34"/>
  <c r="C123" i="34"/>
  <c r="C122" i="34"/>
  <c r="C121" i="34"/>
  <c r="C120" i="34"/>
  <c r="C127" i="34" s="1"/>
  <c r="C119" i="34"/>
  <c r="C117" i="34"/>
  <c r="D106" i="34"/>
  <c r="C99" i="34"/>
  <c r="C96" i="34"/>
  <c r="C87" i="34"/>
  <c r="C86" i="34"/>
  <c r="D85" i="34"/>
  <c r="D64" i="34"/>
  <c r="C65" i="34"/>
  <c r="C62" i="34"/>
  <c r="C60" i="34"/>
  <c r="C58" i="34"/>
  <c r="C57" i="34"/>
  <c r="C56" i="34"/>
  <c r="G54" i="34"/>
  <c r="E54" i="34"/>
  <c r="C54" i="34"/>
  <c r="C52" i="34"/>
  <c r="C51" i="34"/>
  <c r="C50" i="34"/>
  <c r="H48" i="34"/>
  <c r="C48" i="34"/>
  <c r="C46" i="34"/>
  <c r="C45" i="34"/>
  <c r="C43" i="34"/>
  <c r="C41" i="34"/>
  <c r="C39" i="34"/>
  <c r="C36" i="34"/>
  <c r="C35" i="34"/>
  <c r="C34" i="34"/>
  <c r="H32" i="34"/>
  <c r="C32" i="34"/>
  <c r="C30" i="34"/>
  <c r="C29" i="34"/>
  <c r="H27" i="34"/>
  <c r="C27" i="34"/>
  <c r="C25" i="34"/>
  <c r="C23" i="34"/>
  <c r="C21" i="34"/>
  <c r="C19" i="34"/>
  <c r="C16" i="34"/>
  <c r="C15" i="34"/>
  <c r="C14" i="34"/>
  <c r="G12" i="34"/>
  <c r="E12" i="34"/>
  <c r="C12" i="34"/>
  <c r="C10" i="34"/>
  <c r="C9" i="34"/>
  <c r="G7" i="34"/>
  <c r="E7" i="34"/>
  <c r="C7" i="34"/>
  <c r="A3" i="34"/>
  <c r="A2" i="34"/>
  <c r="A197" i="33"/>
  <c r="A182" i="33"/>
  <c r="A181" i="33"/>
  <c r="A180" i="33"/>
  <c r="A179" i="33"/>
  <c r="A178" i="33"/>
  <c r="A177" i="33"/>
  <c r="A176" i="33"/>
  <c r="C168" i="33"/>
  <c r="C164" i="33"/>
  <c r="C163" i="33"/>
  <c r="H162" i="33"/>
  <c r="C162" i="33"/>
  <c r="C161" i="33"/>
  <c r="C160" i="33"/>
  <c r="C165" i="33" s="1"/>
  <c r="H159" i="33"/>
  <c r="G159" i="33"/>
  <c r="E159" i="33"/>
  <c r="D159" i="33"/>
  <c r="C159" i="33"/>
  <c r="C153" i="33"/>
  <c r="C151" i="33"/>
  <c r="C150" i="33"/>
  <c r="C148" i="33"/>
  <c r="C147" i="33"/>
  <c r="C146" i="33"/>
  <c r="C145" i="33"/>
  <c r="C144" i="33"/>
  <c r="C143" i="33"/>
  <c r="C142" i="33"/>
  <c r="C141" i="33"/>
  <c r="C140" i="33"/>
  <c r="C139" i="33"/>
  <c r="C138" i="33"/>
  <c r="C137" i="33"/>
  <c r="C136" i="33"/>
  <c r="C135" i="33"/>
  <c r="C134" i="33"/>
  <c r="C133" i="33"/>
  <c r="C132" i="33"/>
  <c r="C131" i="33"/>
  <c r="C130" i="33"/>
  <c r="C129" i="33"/>
  <c r="C127" i="33"/>
  <c r="C126" i="33"/>
  <c r="C125" i="33"/>
  <c r="C124" i="33"/>
  <c r="C123" i="33"/>
  <c r="C122" i="33"/>
  <c r="C121" i="33"/>
  <c r="D97" i="33"/>
  <c r="C120" i="33"/>
  <c r="C119" i="33"/>
  <c r="C117" i="33"/>
  <c r="D107" i="33"/>
  <c r="D106" i="33"/>
  <c r="D105" i="33"/>
  <c r="D103" i="33"/>
  <c r="D102" i="33"/>
  <c r="D101" i="33"/>
  <c r="D104" i="33"/>
  <c r="C99" i="33"/>
  <c r="C96" i="33"/>
  <c r="C87" i="33"/>
  <c r="D85" i="33"/>
  <c r="C86" i="33"/>
  <c r="D64" i="33"/>
  <c r="C65" i="33"/>
  <c r="C62" i="33"/>
  <c r="C60" i="33"/>
  <c r="C58" i="33"/>
  <c r="C57" i="33"/>
  <c r="C56" i="33"/>
  <c r="H54" i="33"/>
  <c r="C54" i="33"/>
  <c r="C52" i="33"/>
  <c r="C51" i="33"/>
  <c r="C50" i="33"/>
  <c r="H48" i="33"/>
  <c r="G48" i="33"/>
  <c r="E48" i="33"/>
  <c r="D48" i="33"/>
  <c r="C48" i="33"/>
  <c r="C46" i="33"/>
  <c r="C45" i="33"/>
  <c r="C43" i="33"/>
  <c r="C41" i="33"/>
  <c r="C39" i="33"/>
  <c r="C36" i="33"/>
  <c r="C35" i="33"/>
  <c r="C34" i="33"/>
  <c r="H32" i="33"/>
  <c r="G32" i="33"/>
  <c r="E32" i="33"/>
  <c r="D32" i="33"/>
  <c r="C32" i="33"/>
  <c r="C30" i="33"/>
  <c r="C29" i="33"/>
  <c r="G27" i="33"/>
  <c r="H27" i="33"/>
  <c r="E27" i="33"/>
  <c r="C27" i="33"/>
  <c r="C25" i="33"/>
  <c r="C23" i="33"/>
  <c r="C21" i="33"/>
  <c r="C19" i="33"/>
  <c r="C16" i="33"/>
  <c r="C15" i="33"/>
  <c r="C14" i="33"/>
  <c r="H12" i="33"/>
  <c r="C12" i="33"/>
  <c r="C10" i="33"/>
  <c r="C9" i="33"/>
  <c r="H7" i="33"/>
  <c r="C7" i="33"/>
  <c r="A3" i="33"/>
  <c r="A2" i="33"/>
  <c r="A205" i="32"/>
  <c r="A190" i="32"/>
  <c r="A189" i="32"/>
  <c r="A188" i="32"/>
  <c r="A187" i="32"/>
  <c r="A186" i="32"/>
  <c r="A185" i="32"/>
  <c r="A184" i="32"/>
  <c r="C176" i="32"/>
  <c r="C172" i="32"/>
  <c r="C171" i="32"/>
  <c r="G170" i="32"/>
  <c r="H170" i="32"/>
  <c r="E170" i="32"/>
  <c r="D170" i="32"/>
  <c r="C170" i="32"/>
  <c r="C169" i="32"/>
  <c r="C168" i="32"/>
  <c r="C173" i="32" s="1"/>
  <c r="G167" i="32"/>
  <c r="H167" i="32"/>
  <c r="E167" i="32"/>
  <c r="D167" i="32"/>
  <c r="C167" i="32"/>
  <c r="C161" i="32"/>
  <c r="C159" i="32"/>
  <c r="C158" i="32"/>
  <c r="C156" i="32"/>
  <c r="C155" i="32"/>
  <c r="C154" i="32"/>
  <c r="C153" i="32"/>
  <c r="C152" i="32"/>
  <c r="C151" i="32"/>
  <c r="C150" i="32"/>
  <c r="C149" i="32"/>
  <c r="C148" i="32"/>
  <c r="C147" i="32"/>
  <c r="C146" i="32"/>
  <c r="C145" i="32"/>
  <c r="C144" i="32"/>
  <c r="C143" i="32"/>
  <c r="C142" i="32"/>
  <c r="C141" i="32"/>
  <c r="C140" i="32"/>
  <c r="C139" i="32"/>
  <c r="C138" i="32"/>
  <c r="C137" i="32"/>
  <c r="C135" i="32"/>
  <c r="C134" i="32"/>
  <c r="C133" i="32"/>
  <c r="C132" i="32"/>
  <c r="C131" i="32"/>
  <c r="C130" i="32"/>
  <c r="C129" i="32"/>
  <c r="C128" i="32"/>
  <c r="C127" i="32"/>
  <c r="C125" i="32"/>
  <c r="D115" i="32"/>
  <c r="D114" i="32"/>
  <c r="D111" i="32"/>
  <c r="D110" i="32"/>
  <c r="D109" i="32"/>
  <c r="D112" i="32"/>
  <c r="C107" i="32"/>
  <c r="D105" i="32"/>
  <c r="C104" i="32"/>
  <c r="C95" i="32"/>
  <c r="D93" i="32"/>
  <c r="C94" i="32"/>
  <c r="C73" i="32"/>
  <c r="D72" i="32"/>
  <c r="C69" i="32"/>
  <c r="C67" i="32"/>
  <c r="C65" i="32"/>
  <c r="C64" i="32"/>
  <c r="C63" i="32"/>
  <c r="H61" i="32"/>
  <c r="G61" i="32"/>
  <c r="E61" i="32"/>
  <c r="D61" i="32"/>
  <c r="C61" i="32"/>
  <c r="C59" i="32"/>
  <c r="C58" i="32"/>
  <c r="C57" i="32"/>
  <c r="H55" i="32"/>
  <c r="G55" i="32"/>
  <c r="E55" i="32"/>
  <c r="D55" i="32"/>
  <c r="C55" i="32"/>
  <c r="C53" i="32"/>
  <c r="C52" i="32"/>
  <c r="C50" i="32"/>
  <c r="C49" i="32"/>
  <c r="G48" i="32"/>
  <c r="E48" i="32"/>
  <c r="C48" i="32"/>
  <c r="C46" i="32"/>
  <c r="C45" i="32"/>
  <c r="C43" i="32"/>
  <c r="C41" i="32"/>
  <c r="C39" i="32"/>
  <c r="C36" i="32"/>
  <c r="C35" i="32"/>
  <c r="C34" i="32"/>
  <c r="G32" i="32"/>
  <c r="E32" i="32"/>
  <c r="C32" i="32"/>
  <c r="C30" i="32"/>
  <c r="C29" i="32"/>
  <c r="G27" i="32"/>
  <c r="E27" i="32"/>
  <c r="C27" i="32"/>
  <c r="C25" i="32"/>
  <c r="C23" i="32"/>
  <c r="C21" i="32"/>
  <c r="C19" i="32"/>
  <c r="C16" i="32"/>
  <c r="C15" i="32"/>
  <c r="C14" i="32"/>
  <c r="E12" i="32"/>
  <c r="C12" i="32"/>
  <c r="C10" i="32"/>
  <c r="C9" i="32"/>
  <c r="G7" i="32"/>
  <c r="H7" i="32"/>
  <c r="E7" i="32"/>
  <c r="D7" i="32"/>
  <c r="C7" i="32"/>
  <c r="A3" i="32"/>
  <c r="A2" i="32"/>
  <c r="A223" i="31"/>
  <c r="A209" i="31"/>
  <c r="A208" i="31"/>
  <c r="A207" i="31"/>
  <c r="A206" i="31"/>
  <c r="A205" i="31"/>
  <c r="A204" i="31"/>
  <c r="A203" i="31"/>
  <c r="C195" i="31"/>
  <c r="G192" i="31"/>
  <c r="C192" i="31"/>
  <c r="C191" i="31"/>
  <c r="C190" i="31"/>
  <c r="H189" i="31"/>
  <c r="G189" i="31"/>
  <c r="E189" i="31"/>
  <c r="D189" i="31"/>
  <c r="C189" i="31"/>
  <c r="C188" i="31"/>
  <c r="C187" i="31"/>
  <c r="G186" i="31"/>
  <c r="C186" i="31"/>
  <c r="C180" i="31"/>
  <c r="C178" i="31"/>
  <c r="C177" i="31"/>
  <c r="C175" i="31"/>
  <c r="C174" i="31"/>
  <c r="C173" i="31"/>
  <c r="C172" i="31"/>
  <c r="C171" i="31"/>
  <c r="C170" i="31"/>
  <c r="C169" i="31"/>
  <c r="C168" i="31"/>
  <c r="C167" i="31"/>
  <c r="C166" i="31"/>
  <c r="C165" i="31"/>
  <c r="C164" i="31"/>
  <c r="C163" i="31"/>
  <c r="C162" i="31"/>
  <c r="C161" i="31"/>
  <c r="C160" i="31"/>
  <c r="C159" i="31"/>
  <c r="C158" i="31"/>
  <c r="C157" i="31"/>
  <c r="C156" i="31"/>
  <c r="C153" i="31"/>
  <c r="C152" i="31"/>
  <c r="C151" i="31"/>
  <c r="C150" i="31"/>
  <c r="C149" i="31"/>
  <c r="C148" i="31"/>
  <c r="C147" i="31"/>
  <c r="C154" i="31" s="1"/>
  <c r="C146" i="31"/>
  <c r="C144" i="31"/>
  <c r="D134" i="31"/>
  <c r="D130" i="31"/>
  <c r="D131" i="31"/>
  <c r="C126" i="31"/>
  <c r="C123" i="31"/>
  <c r="D112" i="31"/>
  <c r="C114" i="31"/>
  <c r="C72" i="31"/>
  <c r="D71" i="31"/>
  <c r="C69" i="31"/>
  <c r="C67" i="31"/>
  <c r="C65" i="31"/>
  <c r="C64" i="31"/>
  <c r="C63" i="31"/>
  <c r="H61" i="31"/>
  <c r="G61" i="31"/>
  <c r="E61" i="31"/>
  <c r="D61" i="31"/>
  <c r="C61" i="31"/>
  <c r="C59" i="31"/>
  <c r="C58" i="31"/>
  <c r="C57" i="31"/>
  <c r="H55" i="31"/>
  <c r="G55" i="31"/>
  <c r="E55" i="31"/>
  <c r="D55" i="31"/>
  <c r="C55" i="31"/>
  <c r="C53" i="31"/>
  <c r="C52" i="31"/>
  <c r="C50" i="31"/>
  <c r="C49" i="31"/>
  <c r="H48" i="31"/>
  <c r="G48" i="31"/>
  <c r="E48" i="31"/>
  <c r="D48" i="31"/>
  <c r="C48" i="31"/>
  <c r="C46" i="31"/>
  <c r="C45" i="31"/>
  <c r="C43" i="31"/>
  <c r="C41" i="31"/>
  <c r="C39" i="31"/>
  <c r="C36" i="31"/>
  <c r="C35" i="31"/>
  <c r="C34" i="31"/>
  <c r="H32" i="31"/>
  <c r="G32" i="31"/>
  <c r="E32" i="31"/>
  <c r="D32" i="31"/>
  <c r="C32" i="31"/>
  <c r="C30" i="31"/>
  <c r="C29" i="31"/>
  <c r="G27" i="31"/>
  <c r="H27" i="31"/>
  <c r="E27" i="31"/>
  <c r="D27" i="31"/>
  <c r="C27" i="31"/>
  <c r="C25" i="31"/>
  <c r="C23" i="31"/>
  <c r="C21" i="31"/>
  <c r="C19" i="31"/>
  <c r="C16" i="31"/>
  <c r="C15" i="31"/>
  <c r="C14" i="31"/>
  <c r="G12" i="31"/>
  <c r="C12" i="31"/>
  <c r="C10" i="31"/>
  <c r="C9" i="31"/>
  <c r="G7" i="31"/>
  <c r="C7" i="31"/>
  <c r="A3" i="31"/>
  <c r="A2" i="31"/>
  <c r="A209" i="30"/>
  <c r="A190" i="30"/>
  <c r="A189" i="30"/>
  <c r="A188" i="30"/>
  <c r="A187" i="30"/>
  <c r="A186" i="30"/>
  <c r="A185" i="30"/>
  <c r="A184" i="30"/>
  <c r="C176" i="30"/>
  <c r="C173" i="30"/>
  <c r="H172" i="30"/>
  <c r="G172" i="30"/>
  <c r="E172" i="30"/>
  <c r="D172" i="30"/>
  <c r="C172" i="30"/>
  <c r="C171" i="30"/>
  <c r="C170" i="30"/>
  <c r="G169" i="30"/>
  <c r="H169" i="30"/>
  <c r="E169" i="30"/>
  <c r="D169" i="30"/>
  <c r="C169" i="30"/>
  <c r="C168" i="30"/>
  <c r="C167" i="30"/>
  <c r="G166" i="30"/>
  <c r="H166" i="30"/>
  <c r="E166" i="30"/>
  <c r="D166" i="30"/>
  <c r="C166" i="30"/>
  <c r="C134" i="30" s="1"/>
  <c r="C160" i="30"/>
  <c r="C158" i="30"/>
  <c r="C157" i="30"/>
  <c r="C155" i="30"/>
  <c r="C154" i="30"/>
  <c r="C153" i="30"/>
  <c r="C152" i="30"/>
  <c r="C151" i="30"/>
  <c r="C150" i="30"/>
  <c r="C149" i="30"/>
  <c r="C148" i="30"/>
  <c r="C147" i="30"/>
  <c r="C146" i="30"/>
  <c r="C145" i="30"/>
  <c r="C144" i="30"/>
  <c r="C143" i="30"/>
  <c r="C142" i="30"/>
  <c r="C141" i="30"/>
  <c r="C140" i="30"/>
  <c r="C139" i="30"/>
  <c r="C138" i="30"/>
  <c r="C137" i="30"/>
  <c r="C136" i="30"/>
  <c r="C133" i="30"/>
  <c r="C132" i="30"/>
  <c r="C131" i="30"/>
  <c r="C130" i="30"/>
  <c r="C129" i="30"/>
  <c r="C128" i="30"/>
  <c r="C127" i="30"/>
  <c r="C126" i="30"/>
  <c r="C124" i="30"/>
  <c r="D112" i="30"/>
  <c r="C106" i="30"/>
  <c r="C103" i="30"/>
  <c r="D92" i="30"/>
  <c r="C93" i="30"/>
  <c r="D71" i="30"/>
  <c r="C72" i="30"/>
  <c r="C69" i="30"/>
  <c r="C67" i="30"/>
  <c r="C65" i="30"/>
  <c r="C64" i="30"/>
  <c r="C63" i="30"/>
  <c r="H61" i="30"/>
  <c r="G61" i="30"/>
  <c r="E61" i="30"/>
  <c r="D61" i="30"/>
  <c r="C61" i="30"/>
  <c r="C59" i="30"/>
  <c r="C58" i="30"/>
  <c r="C57" i="30"/>
  <c r="H55" i="30"/>
  <c r="G55" i="30"/>
  <c r="E55" i="30"/>
  <c r="D55" i="30"/>
  <c r="C55" i="30"/>
  <c r="C53" i="30"/>
  <c r="C52" i="30"/>
  <c r="C50" i="30"/>
  <c r="C49" i="30"/>
  <c r="H48" i="30"/>
  <c r="E48" i="30"/>
  <c r="D48" i="30"/>
  <c r="C48" i="30"/>
  <c r="C46" i="30"/>
  <c r="C45" i="30"/>
  <c r="C43" i="30"/>
  <c r="C41" i="30"/>
  <c r="C39" i="30"/>
  <c r="C36" i="30"/>
  <c r="C35" i="30"/>
  <c r="C34" i="30"/>
  <c r="E32" i="30"/>
  <c r="C32" i="30"/>
  <c r="C30" i="30"/>
  <c r="C29" i="30"/>
  <c r="E27" i="30"/>
  <c r="C27" i="30"/>
  <c r="C25" i="30"/>
  <c r="C23" i="30"/>
  <c r="C21" i="30"/>
  <c r="C19" i="30"/>
  <c r="C16" i="30"/>
  <c r="C15" i="30"/>
  <c r="C14" i="30"/>
  <c r="G12" i="30"/>
  <c r="H12" i="30"/>
  <c r="E12" i="30"/>
  <c r="C12" i="30"/>
  <c r="C10" i="30"/>
  <c r="C9" i="30"/>
  <c r="G7" i="30"/>
  <c r="H7" i="30"/>
  <c r="E7" i="30"/>
  <c r="C7" i="30"/>
  <c r="A3" i="30"/>
  <c r="A2" i="30"/>
  <c r="A197" i="29"/>
  <c r="A182" i="29"/>
  <c r="A181" i="29"/>
  <c r="A180" i="29"/>
  <c r="A179" i="29"/>
  <c r="A178" i="29"/>
  <c r="A177" i="29"/>
  <c r="A176" i="29"/>
  <c r="C168" i="29"/>
  <c r="C164" i="29"/>
  <c r="C163" i="29"/>
  <c r="E162" i="29"/>
  <c r="C162" i="29"/>
  <c r="C161" i="29"/>
  <c r="C160" i="29"/>
  <c r="C165" i="29" s="1"/>
  <c r="H159" i="29"/>
  <c r="G159" i="29"/>
  <c r="E159" i="29"/>
  <c r="D159" i="29"/>
  <c r="C159" i="29"/>
  <c r="C153" i="29"/>
  <c r="C151" i="29"/>
  <c r="C150" i="29"/>
  <c r="C148" i="29"/>
  <c r="C147" i="29"/>
  <c r="C146" i="29"/>
  <c r="C145" i="29"/>
  <c r="C144" i="29"/>
  <c r="C143" i="29"/>
  <c r="C142" i="29"/>
  <c r="C141" i="29"/>
  <c r="C140" i="29"/>
  <c r="C139" i="29"/>
  <c r="C138" i="29"/>
  <c r="C137" i="29"/>
  <c r="C136" i="29"/>
  <c r="C135" i="29"/>
  <c r="C134" i="29"/>
  <c r="C133" i="29"/>
  <c r="C132" i="29"/>
  <c r="C131" i="29"/>
  <c r="C130" i="29"/>
  <c r="C129" i="29"/>
  <c r="C127" i="29"/>
  <c r="C126" i="29"/>
  <c r="C125" i="29"/>
  <c r="C124" i="29"/>
  <c r="C123" i="29"/>
  <c r="C122" i="29"/>
  <c r="C121" i="29"/>
  <c r="C120" i="29"/>
  <c r="C119" i="29"/>
  <c r="C117" i="29"/>
  <c r="D107" i="29"/>
  <c r="D105" i="29"/>
  <c r="D103" i="29"/>
  <c r="D101" i="29"/>
  <c r="D104" i="29"/>
  <c r="C99" i="29"/>
  <c r="D97" i="29"/>
  <c r="C96" i="29"/>
  <c r="C87" i="29"/>
  <c r="D85" i="29"/>
  <c r="C86" i="29"/>
  <c r="D64" i="29"/>
  <c r="C65" i="29"/>
  <c r="C62" i="29"/>
  <c r="C60" i="29"/>
  <c r="C58" i="29"/>
  <c r="C57" i="29"/>
  <c r="C56" i="29"/>
  <c r="E54" i="29"/>
  <c r="C54" i="29"/>
  <c r="C52" i="29"/>
  <c r="C51" i="29"/>
  <c r="C50" i="29"/>
  <c r="H48" i="29"/>
  <c r="G48" i="29"/>
  <c r="E48" i="29"/>
  <c r="D48" i="29"/>
  <c r="C48" i="29"/>
  <c r="C46" i="29"/>
  <c r="C45" i="29"/>
  <c r="C43" i="29"/>
  <c r="C41" i="29"/>
  <c r="C39" i="29"/>
  <c r="C36" i="29"/>
  <c r="C35" i="29"/>
  <c r="C34" i="29"/>
  <c r="G32" i="29"/>
  <c r="H32" i="29"/>
  <c r="E32" i="29"/>
  <c r="C32" i="29"/>
  <c r="C30" i="29"/>
  <c r="C29" i="29"/>
  <c r="G27" i="29"/>
  <c r="H27" i="29"/>
  <c r="E27" i="29"/>
  <c r="C27" i="29"/>
  <c r="C25" i="29"/>
  <c r="C23" i="29"/>
  <c r="C21" i="29"/>
  <c r="C19" i="29"/>
  <c r="C16" i="29"/>
  <c r="C15" i="29"/>
  <c r="C14" i="29"/>
  <c r="E12" i="29"/>
  <c r="C12" i="29"/>
  <c r="C10" i="29"/>
  <c r="C9" i="29"/>
  <c r="E7" i="29"/>
  <c r="C7" i="29"/>
  <c r="A3" i="29"/>
  <c r="A2" i="29"/>
  <c r="A196" i="28"/>
  <c r="A182" i="28"/>
  <c r="A181" i="28"/>
  <c r="A180" i="28"/>
  <c r="A179" i="28"/>
  <c r="A178" i="28"/>
  <c r="A177" i="28"/>
  <c r="A176" i="28"/>
  <c r="C168" i="28"/>
  <c r="C164" i="28"/>
  <c r="C163" i="28"/>
  <c r="C162" i="28"/>
  <c r="C161" i="28"/>
  <c r="C160" i="28"/>
  <c r="C165" i="28" s="1"/>
  <c r="C159" i="28"/>
  <c r="C153" i="28"/>
  <c r="C151" i="28"/>
  <c r="C150" i="28"/>
  <c r="C148" i="28"/>
  <c r="C147" i="28"/>
  <c r="C146" i="28"/>
  <c r="C145" i="28"/>
  <c r="C144" i="28"/>
  <c r="C143" i="28"/>
  <c r="C142" i="28"/>
  <c r="C141" i="28"/>
  <c r="C140" i="28"/>
  <c r="C139" i="28"/>
  <c r="C138" i="28"/>
  <c r="C137" i="28"/>
  <c r="C136" i="28"/>
  <c r="C135" i="28"/>
  <c r="C134" i="28"/>
  <c r="C133" i="28"/>
  <c r="C132" i="28"/>
  <c r="C131" i="28"/>
  <c r="C130" i="28"/>
  <c r="C129" i="28"/>
  <c r="C127" i="28"/>
  <c r="C126" i="28"/>
  <c r="C125" i="28"/>
  <c r="C124" i="28"/>
  <c r="C123" i="28"/>
  <c r="C122" i="28"/>
  <c r="C121" i="28"/>
  <c r="C120" i="28"/>
  <c r="C119" i="28"/>
  <c r="C117" i="28"/>
  <c r="D107" i="28"/>
  <c r="D106" i="28"/>
  <c r="D105" i="28"/>
  <c r="D103" i="28"/>
  <c r="D102" i="28"/>
  <c r="D101" i="28"/>
  <c r="D104" i="28"/>
  <c r="C99" i="28"/>
  <c r="D97" i="28"/>
  <c r="C96" i="28"/>
  <c r="D85" i="28"/>
  <c r="C86" i="28"/>
  <c r="D64" i="28"/>
  <c r="C65" i="28"/>
  <c r="C62" i="28"/>
  <c r="C60" i="28"/>
  <c r="C58" i="28"/>
  <c r="C57" i="28"/>
  <c r="C56" i="28"/>
  <c r="C54" i="28"/>
  <c r="C52" i="28"/>
  <c r="C51" i="28"/>
  <c r="C50" i="28"/>
  <c r="C48" i="28"/>
  <c r="C46" i="28"/>
  <c r="C45" i="28"/>
  <c r="C43" i="28"/>
  <c r="C41" i="28"/>
  <c r="C39" i="28"/>
  <c r="C36" i="28"/>
  <c r="C35" i="28"/>
  <c r="C34" i="28"/>
  <c r="C32" i="28"/>
  <c r="C30" i="28"/>
  <c r="C29" i="28"/>
  <c r="C27" i="28"/>
  <c r="C25" i="28"/>
  <c r="C23" i="28"/>
  <c r="C21" i="28"/>
  <c r="C19" i="28"/>
  <c r="C16" i="28"/>
  <c r="C15" i="28"/>
  <c r="C14" i="28"/>
  <c r="C12" i="28"/>
  <c r="C10" i="28"/>
  <c r="C9" i="28"/>
  <c r="C7" i="28"/>
  <c r="A3" i="28"/>
  <c r="A2" i="28"/>
  <c r="A220" i="27"/>
  <c r="A205" i="27"/>
  <c r="A204" i="27"/>
  <c r="A203" i="27"/>
  <c r="A202" i="27"/>
  <c r="A201" i="27"/>
  <c r="A200" i="27"/>
  <c r="A199" i="27"/>
  <c r="C191" i="27"/>
  <c r="H189" i="27"/>
  <c r="G189" i="27"/>
  <c r="E189" i="27"/>
  <c r="D189" i="27"/>
  <c r="C188" i="27"/>
  <c r="C187" i="27"/>
  <c r="C189" i="27" s="1"/>
  <c r="G186" i="27"/>
  <c r="E186" i="27"/>
  <c r="C186" i="27"/>
  <c r="C154" i="27" s="1"/>
  <c r="C180" i="27"/>
  <c r="C178" i="27"/>
  <c r="C177" i="27"/>
  <c r="C175" i="27"/>
  <c r="C174" i="27"/>
  <c r="C173" i="27"/>
  <c r="C172" i="27"/>
  <c r="C171" i="27"/>
  <c r="C170" i="27"/>
  <c r="C169" i="27"/>
  <c r="C168" i="27"/>
  <c r="C167" i="27"/>
  <c r="C166" i="27"/>
  <c r="C165" i="27"/>
  <c r="C164" i="27"/>
  <c r="C163" i="27"/>
  <c r="C162" i="27"/>
  <c r="C161" i="27"/>
  <c r="C160" i="27"/>
  <c r="C159" i="27"/>
  <c r="C158" i="27"/>
  <c r="C157" i="27"/>
  <c r="C156" i="27"/>
  <c r="C153" i="27"/>
  <c r="C152" i="27"/>
  <c r="C151" i="27"/>
  <c r="C150" i="27"/>
  <c r="C149" i="27"/>
  <c r="C148" i="27"/>
  <c r="C147" i="27"/>
  <c r="C146" i="27"/>
  <c r="C144" i="27"/>
  <c r="D134" i="27"/>
  <c r="C126" i="27"/>
  <c r="C123" i="27"/>
  <c r="D112" i="27"/>
  <c r="C113" i="27"/>
  <c r="D71" i="27"/>
  <c r="C72" i="27"/>
  <c r="C69" i="27"/>
  <c r="C67" i="27"/>
  <c r="C65" i="27"/>
  <c r="C64" i="27"/>
  <c r="C63" i="27"/>
  <c r="H61" i="27"/>
  <c r="G61" i="27"/>
  <c r="E61" i="27"/>
  <c r="D61" i="27"/>
  <c r="C61" i="27"/>
  <c r="C59" i="27"/>
  <c r="C58" i="27"/>
  <c r="C57" i="27"/>
  <c r="H55" i="27"/>
  <c r="G55" i="27"/>
  <c r="E55" i="27"/>
  <c r="D55" i="27"/>
  <c r="C55" i="27"/>
  <c r="C53" i="27"/>
  <c r="C52" i="27"/>
  <c r="C50" i="27"/>
  <c r="C49" i="27"/>
  <c r="H48" i="27"/>
  <c r="G48" i="27"/>
  <c r="E48" i="27"/>
  <c r="D48" i="27"/>
  <c r="C48" i="27"/>
  <c r="C46" i="27"/>
  <c r="C45" i="27"/>
  <c r="C43" i="27"/>
  <c r="C41" i="27"/>
  <c r="C39" i="27"/>
  <c r="C36" i="27"/>
  <c r="C35" i="27"/>
  <c r="C34" i="27"/>
  <c r="G32" i="27"/>
  <c r="E32" i="27"/>
  <c r="C32" i="27"/>
  <c r="C30" i="27"/>
  <c r="C29" i="27"/>
  <c r="G27" i="27"/>
  <c r="H27" i="27"/>
  <c r="E27" i="27"/>
  <c r="C27" i="27"/>
  <c r="C25" i="27"/>
  <c r="C23" i="27"/>
  <c r="C21" i="27"/>
  <c r="C19" i="27"/>
  <c r="C16" i="27"/>
  <c r="C15" i="27"/>
  <c r="C14" i="27"/>
  <c r="E12" i="27"/>
  <c r="C12" i="27"/>
  <c r="C10" i="27"/>
  <c r="C9" i="27"/>
  <c r="E7" i="27"/>
  <c r="C7" i="27"/>
  <c r="A3" i="27"/>
  <c r="A2" i="27"/>
  <c r="A345" i="26"/>
  <c r="A326" i="26"/>
  <c r="A325" i="26"/>
  <c r="A324" i="26"/>
  <c r="A323" i="26"/>
  <c r="A322" i="26"/>
  <c r="A321" i="26"/>
  <c r="A320" i="26"/>
  <c r="C313" i="26"/>
  <c r="C311" i="26"/>
  <c r="C310" i="26"/>
  <c r="C309" i="26"/>
  <c r="C308" i="26"/>
  <c r="C312" i="26" s="1"/>
  <c r="C301" i="26"/>
  <c r="C299" i="26"/>
  <c r="C297" i="26"/>
  <c r="C296" i="26"/>
  <c r="C295" i="26"/>
  <c r="C294" i="26"/>
  <c r="C293" i="26"/>
  <c r="C292" i="26"/>
  <c r="C291" i="26"/>
  <c r="C290" i="26"/>
  <c r="C289" i="26"/>
  <c r="C288" i="26"/>
  <c r="C287" i="26"/>
  <c r="C286" i="26"/>
  <c r="C285" i="26"/>
  <c r="C284" i="26"/>
  <c r="C283" i="26"/>
  <c r="C282" i="26"/>
  <c r="C281" i="26"/>
  <c r="C280" i="26"/>
  <c r="C279" i="26"/>
  <c r="C278" i="26"/>
  <c r="C276" i="26"/>
  <c r="C275" i="26"/>
  <c r="C274" i="26"/>
  <c r="C273" i="26"/>
  <c r="C272" i="26"/>
  <c r="C271" i="26"/>
  <c r="C270" i="26"/>
  <c r="C269" i="26"/>
  <c r="C268" i="26"/>
  <c r="C266" i="26"/>
  <c r="D256" i="26"/>
  <c r="C248" i="26"/>
  <c r="C245" i="26"/>
  <c r="D234" i="26"/>
  <c r="C236" i="26"/>
  <c r="C235" i="26"/>
  <c r="D163" i="26"/>
  <c r="C164" i="26"/>
  <c r="C161" i="26"/>
  <c r="C159" i="26"/>
  <c r="C157" i="26"/>
  <c r="C156" i="26"/>
  <c r="C155" i="26"/>
  <c r="E153" i="26"/>
  <c r="C153" i="26"/>
  <c r="C151" i="26"/>
  <c r="C150" i="26"/>
  <c r="E148" i="26"/>
  <c r="C148" i="26"/>
  <c r="C66" i="26"/>
  <c r="D65" i="26"/>
  <c r="C63" i="26"/>
  <c r="C61" i="26"/>
  <c r="C59" i="26"/>
  <c r="C58" i="26"/>
  <c r="C57" i="26"/>
  <c r="H55" i="26"/>
  <c r="G55" i="26"/>
  <c r="E55" i="26"/>
  <c r="D55" i="26"/>
  <c r="C55" i="26"/>
  <c r="C53" i="26"/>
  <c r="C52" i="26"/>
  <c r="C51" i="26"/>
  <c r="H49" i="26"/>
  <c r="G49" i="26"/>
  <c r="E49" i="26"/>
  <c r="D49" i="26"/>
  <c r="C49" i="26"/>
  <c r="C47" i="26"/>
  <c r="C46" i="26"/>
  <c r="C44" i="26"/>
  <c r="C42" i="26"/>
  <c r="C40" i="26"/>
  <c r="C37" i="26"/>
  <c r="C36" i="26"/>
  <c r="C35" i="26"/>
  <c r="H33" i="26"/>
  <c r="G33" i="26"/>
  <c r="E33" i="26"/>
  <c r="D33" i="26"/>
  <c r="C33" i="26"/>
  <c r="C31" i="26"/>
  <c r="C30" i="26"/>
  <c r="G28" i="26"/>
  <c r="H28" i="26"/>
  <c r="E28" i="26"/>
  <c r="D28" i="26"/>
  <c r="C28" i="26"/>
  <c r="C26" i="26"/>
  <c r="C24" i="26"/>
  <c r="C22" i="26"/>
  <c r="C20" i="26"/>
  <c r="C17" i="26"/>
  <c r="C16" i="26"/>
  <c r="C15" i="26"/>
  <c r="H13" i="26"/>
  <c r="E13" i="26"/>
  <c r="C13" i="26"/>
  <c r="C11" i="26"/>
  <c r="C10" i="26"/>
  <c r="H8" i="26"/>
  <c r="E8" i="26"/>
  <c r="C8" i="26"/>
  <c r="A3" i="26"/>
  <c r="A2" i="26"/>
  <c r="A206" i="25"/>
  <c r="A187" i="25"/>
  <c r="A186" i="25"/>
  <c r="A185" i="25"/>
  <c r="A184" i="25"/>
  <c r="A183" i="25"/>
  <c r="A182" i="25"/>
  <c r="A181" i="25"/>
  <c r="C174" i="25"/>
  <c r="H173" i="25"/>
  <c r="G173" i="25"/>
  <c r="E173" i="25"/>
  <c r="D173" i="25"/>
  <c r="C173" i="25"/>
  <c r="C172" i="25"/>
  <c r="C171" i="25"/>
  <c r="G170" i="25"/>
  <c r="H170" i="25"/>
  <c r="E170" i="25"/>
  <c r="C170" i="25"/>
  <c r="C169" i="25"/>
  <c r="C168" i="25"/>
  <c r="H167" i="25"/>
  <c r="G167" i="25"/>
  <c r="E167" i="25"/>
  <c r="D167" i="25"/>
  <c r="C167" i="25"/>
  <c r="C161" i="25"/>
  <c r="C159" i="25"/>
  <c r="C158" i="25"/>
  <c r="C156" i="25"/>
  <c r="C155" i="25"/>
  <c r="C154" i="25"/>
  <c r="C153" i="25"/>
  <c r="C152" i="25"/>
  <c r="C151" i="25"/>
  <c r="C150" i="25"/>
  <c r="C149" i="25"/>
  <c r="C148" i="25"/>
  <c r="C147" i="25"/>
  <c r="C146" i="25"/>
  <c r="C145" i="25"/>
  <c r="C144" i="25"/>
  <c r="C143" i="25"/>
  <c r="C142" i="25"/>
  <c r="C141" i="25"/>
  <c r="C140" i="25"/>
  <c r="C139" i="25"/>
  <c r="C138" i="25"/>
  <c r="C137" i="25"/>
  <c r="C135" i="25"/>
  <c r="C134" i="25"/>
  <c r="C133" i="25"/>
  <c r="C132" i="25"/>
  <c r="C131" i="25"/>
  <c r="C130" i="25"/>
  <c r="C129" i="25"/>
  <c r="C128" i="25"/>
  <c r="C127" i="25"/>
  <c r="C125" i="25"/>
  <c r="D115" i="25"/>
  <c r="C107" i="25"/>
  <c r="C104" i="25"/>
  <c r="C95" i="25"/>
  <c r="C94" i="25"/>
  <c r="D93" i="25"/>
  <c r="D72" i="25"/>
  <c r="C73" i="25"/>
  <c r="C70" i="25"/>
  <c r="C68" i="25"/>
  <c r="C66" i="25"/>
  <c r="C65" i="25"/>
  <c r="C64" i="25"/>
  <c r="H62" i="25"/>
  <c r="G62" i="25"/>
  <c r="E62" i="25"/>
  <c r="D62" i="25"/>
  <c r="C62" i="25"/>
  <c r="C60" i="25"/>
  <c r="C59" i="25"/>
  <c r="C58" i="25"/>
  <c r="E56" i="25"/>
  <c r="C56" i="25"/>
  <c r="C54" i="25"/>
  <c r="C53" i="25"/>
  <c r="C51" i="25"/>
  <c r="C50" i="25"/>
  <c r="H49" i="25"/>
  <c r="E49" i="25"/>
  <c r="C49" i="25"/>
  <c r="C47" i="25"/>
  <c r="C46" i="25"/>
  <c r="C44" i="25"/>
  <c r="C42" i="25"/>
  <c r="C40" i="25"/>
  <c r="C37" i="25"/>
  <c r="C36" i="25"/>
  <c r="C35" i="25"/>
  <c r="H33" i="25"/>
  <c r="E33" i="25"/>
  <c r="C33" i="25"/>
  <c r="C31" i="25"/>
  <c r="C30" i="25"/>
  <c r="H28" i="25"/>
  <c r="E28" i="25"/>
  <c r="C28" i="25"/>
  <c r="C26" i="25"/>
  <c r="C24" i="25"/>
  <c r="C22" i="25"/>
  <c r="C20" i="25"/>
  <c r="C17" i="25"/>
  <c r="C16" i="25"/>
  <c r="C15" i="25"/>
  <c r="H13" i="25"/>
  <c r="G13" i="25"/>
  <c r="E13" i="25"/>
  <c r="D13" i="25"/>
  <c r="C13" i="25"/>
  <c r="C11" i="25"/>
  <c r="C10" i="25"/>
  <c r="H8" i="25"/>
  <c r="G8" i="25"/>
  <c r="E8" i="25"/>
  <c r="D8" i="25"/>
  <c r="C8" i="25"/>
  <c r="A3" i="25"/>
  <c r="A2" i="25"/>
  <c r="A239" i="24"/>
  <c r="A220" i="24"/>
  <c r="A219" i="24"/>
  <c r="A218" i="24"/>
  <c r="A217" i="24"/>
  <c r="A216" i="24"/>
  <c r="A215" i="24"/>
  <c r="A214" i="24"/>
  <c r="C206" i="24"/>
  <c r="C203" i="24"/>
  <c r="G202" i="24"/>
  <c r="H202" i="24"/>
  <c r="E202" i="24"/>
  <c r="C201" i="24"/>
  <c r="C200" i="24"/>
  <c r="H199" i="24"/>
  <c r="G199" i="24"/>
  <c r="E199" i="24"/>
  <c r="D199" i="24"/>
  <c r="C199" i="24"/>
  <c r="C198" i="24"/>
  <c r="C197" i="24"/>
  <c r="C202" i="24" s="1"/>
  <c r="G196" i="24"/>
  <c r="H196" i="24"/>
  <c r="E196" i="24"/>
  <c r="C196" i="24"/>
  <c r="C190" i="24"/>
  <c r="C188" i="24"/>
  <c r="C187" i="24"/>
  <c r="C185" i="24"/>
  <c r="C184" i="24"/>
  <c r="C183" i="24"/>
  <c r="C182" i="24"/>
  <c r="C181" i="24"/>
  <c r="C180" i="24"/>
  <c r="C179" i="24"/>
  <c r="C178" i="24"/>
  <c r="C177" i="24"/>
  <c r="C176" i="24"/>
  <c r="C175" i="24"/>
  <c r="C174" i="24"/>
  <c r="C173" i="24"/>
  <c r="C172" i="24"/>
  <c r="C171" i="24"/>
  <c r="C170" i="24"/>
  <c r="C169" i="24"/>
  <c r="C168" i="24"/>
  <c r="C167" i="24"/>
  <c r="C166" i="24"/>
  <c r="C164" i="24"/>
  <c r="C163" i="24"/>
  <c r="C162" i="24"/>
  <c r="C161" i="24"/>
  <c r="C160" i="24"/>
  <c r="C159" i="24"/>
  <c r="C158" i="24"/>
  <c r="C157" i="24"/>
  <c r="C156" i="24"/>
  <c r="C154" i="24"/>
  <c r="D143" i="24"/>
  <c r="D139" i="24"/>
  <c r="D142" i="24"/>
  <c r="C136" i="24"/>
  <c r="D134" i="24"/>
  <c r="C133" i="24"/>
  <c r="C124" i="24"/>
  <c r="D122" i="24"/>
  <c r="D71" i="24"/>
  <c r="C72" i="24"/>
  <c r="C69" i="24"/>
  <c r="C67" i="24"/>
  <c r="C65" i="24"/>
  <c r="C64" i="24"/>
  <c r="C63" i="24"/>
  <c r="H61" i="24"/>
  <c r="G61" i="24"/>
  <c r="E61" i="24"/>
  <c r="D61" i="24"/>
  <c r="C61" i="24"/>
  <c r="C59" i="24"/>
  <c r="C58" i="24"/>
  <c r="C57" i="24"/>
  <c r="H55" i="24"/>
  <c r="G55" i="24"/>
  <c r="E55" i="24"/>
  <c r="D55" i="24"/>
  <c r="C55" i="24"/>
  <c r="C53" i="24"/>
  <c r="C52" i="24"/>
  <c r="C50" i="24"/>
  <c r="C49" i="24"/>
  <c r="H48" i="24"/>
  <c r="G48" i="24"/>
  <c r="D48" i="24"/>
  <c r="C48" i="24"/>
  <c r="C46" i="24"/>
  <c r="C45" i="24"/>
  <c r="C43" i="24"/>
  <c r="C41" i="24"/>
  <c r="C39" i="24"/>
  <c r="C36" i="24"/>
  <c r="C35" i="24"/>
  <c r="C34" i="24"/>
  <c r="H32" i="24"/>
  <c r="G32" i="24"/>
  <c r="D32" i="24"/>
  <c r="C32" i="24"/>
  <c r="C30" i="24"/>
  <c r="C29" i="24"/>
  <c r="H27" i="24"/>
  <c r="G27" i="24"/>
  <c r="D27" i="24"/>
  <c r="C27" i="24"/>
  <c r="C25" i="24"/>
  <c r="C23" i="24"/>
  <c r="C21" i="24"/>
  <c r="C19" i="24"/>
  <c r="C16" i="24"/>
  <c r="C15" i="24"/>
  <c r="C14" i="24"/>
  <c r="G12" i="24"/>
  <c r="H12" i="24"/>
  <c r="E12" i="24"/>
  <c r="C12" i="24"/>
  <c r="C10" i="24"/>
  <c r="C9" i="24"/>
  <c r="G7" i="24"/>
  <c r="H7" i="24"/>
  <c r="E7" i="24"/>
  <c r="C7" i="24"/>
  <c r="A3" i="24"/>
  <c r="A2" i="24"/>
  <c r="A236" i="23"/>
  <c r="A217" i="23"/>
  <c r="A216" i="23"/>
  <c r="A215" i="23"/>
  <c r="A214" i="23"/>
  <c r="A213" i="23"/>
  <c r="A212" i="23"/>
  <c r="A211" i="23"/>
  <c r="C204" i="23"/>
  <c r="C202" i="23"/>
  <c r="C201" i="23"/>
  <c r="C200" i="23"/>
  <c r="C199" i="23"/>
  <c r="C198" i="23"/>
  <c r="C203" i="23" s="1"/>
  <c r="C197" i="23"/>
  <c r="C191" i="23"/>
  <c r="C189" i="23"/>
  <c r="C187" i="23"/>
  <c r="C186" i="23"/>
  <c r="C185" i="23"/>
  <c r="C184" i="23"/>
  <c r="C183" i="23"/>
  <c r="C182" i="23"/>
  <c r="C181" i="23"/>
  <c r="C180" i="23"/>
  <c r="C179" i="23"/>
  <c r="C178" i="23"/>
  <c r="C177" i="23"/>
  <c r="C176" i="23"/>
  <c r="C175" i="23"/>
  <c r="C174" i="23"/>
  <c r="C173" i="23"/>
  <c r="C172" i="23"/>
  <c r="C171" i="23"/>
  <c r="C170" i="23"/>
  <c r="C169" i="23"/>
  <c r="C168" i="23"/>
  <c r="C165" i="23"/>
  <c r="C164" i="23"/>
  <c r="C163" i="23"/>
  <c r="C162" i="23"/>
  <c r="C161" i="23"/>
  <c r="C160" i="23"/>
  <c r="C159" i="23"/>
  <c r="C158" i="23"/>
  <c r="C156" i="23"/>
  <c r="D146" i="23"/>
  <c r="C138" i="23"/>
  <c r="C135" i="23"/>
  <c r="C126" i="23"/>
  <c r="C125" i="23"/>
  <c r="D124" i="23"/>
  <c r="D103" i="23"/>
  <c r="C101" i="23"/>
  <c r="C99" i="23"/>
  <c r="C97" i="23"/>
  <c r="C96" i="23"/>
  <c r="C95" i="23"/>
  <c r="H93" i="23"/>
  <c r="G93" i="23"/>
  <c r="E93" i="23"/>
  <c r="D93" i="23"/>
  <c r="C93" i="23"/>
  <c r="C91" i="23"/>
  <c r="C90" i="23"/>
  <c r="H88" i="23"/>
  <c r="G88" i="23"/>
  <c r="E88" i="23"/>
  <c r="D88" i="23"/>
  <c r="C88" i="23"/>
  <c r="D65" i="23"/>
  <c r="C66" i="23"/>
  <c r="C63" i="23"/>
  <c r="C61" i="23"/>
  <c r="C59" i="23"/>
  <c r="C58" i="23"/>
  <c r="C57" i="23"/>
  <c r="E55" i="23"/>
  <c r="C55" i="23"/>
  <c r="C53" i="23"/>
  <c r="C52" i="23"/>
  <c r="C51" i="23"/>
  <c r="G49" i="23"/>
  <c r="E49" i="23"/>
  <c r="C49" i="23"/>
  <c r="C47" i="23"/>
  <c r="C46" i="23"/>
  <c r="C44" i="23"/>
  <c r="C42" i="23"/>
  <c r="C40" i="23"/>
  <c r="C37" i="23"/>
  <c r="C36" i="23"/>
  <c r="C35" i="23"/>
  <c r="G33" i="23"/>
  <c r="E33" i="23"/>
  <c r="C33" i="23"/>
  <c r="C31" i="23"/>
  <c r="C30" i="23"/>
  <c r="G28" i="23"/>
  <c r="E28" i="23"/>
  <c r="C28" i="23"/>
  <c r="C26" i="23"/>
  <c r="C24" i="23"/>
  <c r="C22" i="23"/>
  <c r="C20" i="23"/>
  <c r="C17" i="23"/>
  <c r="C16" i="23"/>
  <c r="C15" i="23"/>
  <c r="E13" i="23"/>
  <c r="C13" i="23"/>
  <c r="C11" i="23"/>
  <c r="C10" i="23"/>
  <c r="E8" i="23"/>
  <c r="C8" i="23"/>
  <c r="A3" i="23"/>
  <c r="A2" i="23"/>
  <c r="A209" i="22"/>
  <c r="A190" i="22"/>
  <c r="A189" i="22"/>
  <c r="A188" i="22"/>
  <c r="A187" i="22"/>
  <c r="A186" i="22"/>
  <c r="A185" i="22"/>
  <c r="A184" i="22"/>
  <c r="C175" i="22"/>
  <c r="H172" i="22"/>
  <c r="G172" i="22"/>
  <c r="E172" i="22"/>
  <c r="D172" i="22"/>
  <c r="C172" i="22"/>
  <c r="C171" i="22"/>
  <c r="C170" i="22"/>
  <c r="H169" i="22"/>
  <c r="G169" i="22"/>
  <c r="E169" i="22"/>
  <c r="D169" i="22"/>
  <c r="C169" i="22"/>
  <c r="C168" i="22"/>
  <c r="C167" i="22"/>
  <c r="H166" i="22"/>
  <c r="G166" i="22"/>
  <c r="E166" i="22"/>
  <c r="D166" i="22"/>
  <c r="C166" i="22"/>
  <c r="C160" i="22"/>
  <c r="C158" i="22"/>
  <c r="C157" i="22"/>
  <c r="C155" i="22"/>
  <c r="C154" i="22"/>
  <c r="C153" i="22"/>
  <c r="C152" i="22"/>
  <c r="C151" i="22"/>
  <c r="C150" i="22"/>
  <c r="C149" i="22"/>
  <c r="C148" i="22"/>
  <c r="C147" i="22"/>
  <c r="C146" i="22"/>
  <c r="C145" i="22"/>
  <c r="C144" i="22"/>
  <c r="C143" i="22"/>
  <c r="C142" i="22"/>
  <c r="C141" i="22"/>
  <c r="C140" i="22"/>
  <c r="C139" i="22"/>
  <c r="C138" i="22"/>
  <c r="C137" i="22"/>
  <c r="C136" i="22"/>
  <c r="C134" i="22"/>
  <c r="C133" i="22"/>
  <c r="C132" i="22"/>
  <c r="C131" i="22"/>
  <c r="C130" i="22"/>
  <c r="C129" i="22"/>
  <c r="C128" i="22"/>
  <c r="C127" i="22"/>
  <c r="C126" i="22"/>
  <c r="C124" i="22"/>
  <c r="D112" i="22"/>
  <c r="C106" i="22"/>
  <c r="C103" i="22"/>
  <c r="C94" i="22"/>
  <c r="D92" i="22"/>
  <c r="D71" i="22"/>
  <c r="C72" i="22"/>
  <c r="C69" i="22"/>
  <c r="C67" i="22"/>
  <c r="C65" i="22"/>
  <c r="C64" i="22"/>
  <c r="C63" i="22"/>
  <c r="H61" i="22"/>
  <c r="E61" i="22"/>
  <c r="D61" i="22"/>
  <c r="C61" i="22"/>
  <c r="C59" i="22"/>
  <c r="C58" i="22"/>
  <c r="C57" i="22"/>
  <c r="H55" i="22"/>
  <c r="G55" i="22"/>
  <c r="E55" i="22"/>
  <c r="D55" i="22"/>
  <c r="C55" i="22"/>
  <c r="C53" i="22"/>
  <c r="C52" i="22"/>
  <c r="C50" i="22"/>
  <c r="C49" i="22"/>
  <c r="H48" i="22"/>
  <c r="G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G12" i="22"/>
  <c r="H12" i="22"/>
  <c r="E12" i="22"/>
  <c r="C12" i="22"/>
  <c r="C10" i="22"/>
  <c r="C9" i="22"/>
  <c r="G7" i="22"/>
  <c r="H7" i="22"/>
  <c r="E7" i="22"/>
  <c r="C7" i="22"/>
  <c r="A3" i="22"/>
  <c r="A2" i="22"/>
  <c r="A224" i="21"/>
  <c r="A209" i="21"/>
  <c r="A208" i="21"/>
  <c r="A207" i="21"/>
  <c r="A206" i="21"/>
  <c r="A205" i="21"/>
  <c r="A204" i="21"/>
  <c r="A203" i="21"/>
  <c r="C195" i="21"/>
  <c r="G192" i="21"/>
  <c r="C191" i="21"/>
  <c r="C190" i="21"/>
  <c r="H189" i="21"/>
  <c r="E189" i="21"/>
  <c r="D189" i="21"/>
  <c r="C189" i="21"/>
  <c r="C192" i="21" s="1"/>
  <c r="C188" i="21"/>
  <c r="C187" i="21"/>
  <c r="G186" i="21"/>
  <c r="C186" i="21"/>
  <c r="C180" i="21"/>
  <c r="C178" i="21"/>
  <c r="C177" i="21"/>
  <c r="C175" i="21"/>
  <c r="C174" i="21"/>
  <c r="C173" i="21"/>
  <c r="C172" i="21"/>
  <c r="C171" i="21"/>
  <c r="C170" i="21"/>
  <c r="C169" i="21"/>
  <c r="C168" i="21"/>
  <c r="C167" i="21"/>
  <c r="C166" i="21"/>
  <c r="C165" i="21"/>
  <c r="C164" i="21"/>
  <c r="C163" i="21"/>
  <c r="C162" i="21"/>
  <c r="C161" i="21"/>
  <c r="C160" i="21"/>
  <c r="C159" i="21"/>
  <c r="C158" i="21"/>
  <c r="C157" i="21"/>
  <c r="C156" i="21"/>
  <c r="C154" i="21"/>
  <c r="C153" i="21"/>
  <c r="C152" i="21"/>
  <c r="C151" i="21"/>
  <c r="C150" i="21"/>
  <c r="C149" i="21"/>
  <c r="C148" i="21"/>
  <c r="C147" i="21"/>
  <c r="C146" i="21"/>
  <c r="C144" i="21"/>
  <c r="D134" i="21"/>
  <c r="D133" i="21"/>
  <c r="D132" i="21"/>
  <c r="D130" i="21"/>
  <c r="D129" i="21"/>
  <c r="D128" i="21"/>
  <c r="D131" i="21"/>
  <c r="C126" i="21"/>
  <c r="D124" i="21"/>
  <c r="C123" i="21"/>
  <c r="C114" i="21"/>
  <c r="D112" i="21"/>
  <c r="D71" i="21"/>
  <c r="C72" i="21"/>
  <c r="C69" i="21"/>
  <c r="C67" i="21"/>
  <c r="C65" i="21"/>
  <c r="C64" i="21"/>
  <c r="C63" i="21"/>
  <c r="H61" i="21"/>
  <c r="C61" i="21"/>
  <c r="C59" i="21"/>
  <c r="C58" i="21"/>
  <c r="C57" i="21"/>
  <c r="H55" i="21"/>
  <c r="G55" i="21"/>
  <c r="E55" i="21"/>
  <c r="D55" i="21"/>
  <c r="C55" i="21"/>
  <c r="C53" i="21"/>
  <c r="C52" i="21"/>
  <c r="C50" i="21"/>
  <c r="C49" i="21"/>
  <c r="H48" i="21"/>
  <c r="C48" i="21"/>
  <c r="C46" i="21"/>
  <c r="C45" i="21"/>
  <c r="C43" i="21"/>
  <c r="C41" i="21"/>
  <c r="C39" i="21"/>
  <c r="C36" i="21"/>
  <c r="C35" i="21"/>
  <c r="C34" i="21"/>
  <c r="H32" i="21"/>
  <c r="G32" i="21"/>
  <c r="E32" i="21"/>
  <c r="D32" i="21"/>
  <c r="C32" i="21"/>
  <c r="C30" i="21"/>
  <c r="C29" i="21"/>
  <c r="H27" i="21"/>
  <c r="G27" i="21"/>
  <c r="E27" i="21"/>
  <c r="D27" i="21"/>
  <c r="C27" i="21"/>
  <c r="C25" i="21"/>
  <c r="C23" i="21"/>
  <c r="C21" i="21"/>
  <c r="C19" i="21"/>
  <c r="C16" i="21"/>
  <c r="C15" i="21"/>
  <c r="C14" i="21"/>
  <c r="G12" i="21"/>
  <c r="E12" i="21"/>
  <c r="C12" i="21"/>
  <c r="C10" i="21"/>
  <c r="C9" i="21"/>
  <c r="G7" i="21"/>
  <c r="E7" i="21"/>
  <c r="C7" i="21"/>
  <c r="A3" i="21"/>
  <c r="A2" i="21"/>
  <c r="A396" i="20"/>
  <c r="A375" i="20"/>
  <c r="A374" i="20"/>
  <c r="A373" i="20"/>
  <c r="A372" i="20"/>
  <c r="A371" i="20"/>
  <c r="A370" i="20"/>
  <c r="A369" i="20"/>
  <c r="C362" i="20"/>
  <c r="C360" i="20"/>
  <c r="C359" i="20"/>
  <c r="C358" i="20"/>
  <c r="C357" i="20"/>
  <c r="C361" i="20" s="1"/>
  <c r="C351" i="20"/>
  <c r="C349" i="20"/>
  <c r="C347" i="20"/>
  <c r="C346" i="20"/>
  <c r="C345" i="20"/>
  <c r="C344" i="20"/>
  <c r="C343" i="20"/>
  <c r="C342" i="20"/>
  <c r="C341" i="20"/>
  <c r="C340" i="20"/>
  <c r="C339" i="20"/>
  <c r="C338" i="20"/>
  <c r="C337" i="20"/>
  <c r="C336" i="20"/>
  <c r="C335" i="20"/>
  <c r="C334" i="20"/>
  <c r="C333" i="20"/>
  <c r="C332" i="20"/>
  <c r="C331" i="20"/>
  <c r="C330" i="20"/>
  <c r="C329" i="20"/>
  <c r="C328" i="20"/>
  <c r="C326" i="20"/>
  <c r="C325" i="20"/>
  <c r="C324" i="20"/>
  <c r="C323" i="20"/>
  <c r="C322" i="20"/>
  <c r="C321" i="20"/>
  <c r="C320" i="20"/>
  <c r="C319" i="20"/>
  <c r="C318" i="20"/>
  <c r="C316" i="20"/>
  <c r="D306" i="20"/>
  <c r="D305" i="20"/>
  <c r="D304" i="20"/>
  <c r="D302" i="20"/>
  <c r="D301" i="20"/>
  <c r="D300" i="20"/>
  <c r="D303" i="20"/>
  <c r="C298" i="20"/>
  <c r="D296" i="20"/>
  <c r="C295" i="20"/>
  <c r="C286" i="20"/>
  <c r="D284" i="20"/>
  <c r="C285" i="20"/>
  <c r="C184" i="20"/>
  <c r="D183" i="20"/>
  <c r="C181" i="20"/>
  <c r="C179" i="20"/>
  <c r="C177" i="20"/>
  <c r="C176" i="20"/>
  <c r="C175" i="20"/>
  <c r="H173" i="20"/>
  <c r="G173" i="20"/>
  <c r="E173" i="20"/>
  <c r="D173" i="20"/>
  <c r="C173" i="20"/>
  <c r="C171" i="20"/>
  <c r="C170" i="20"/>
  <c r="H168" i="20"/>
  <c r="G168" i="20"/>
  <c r="E168" i="20"/>
  <c r="D168" i="20"/>
  <c r="C168" i="20"/>
  <c r="D65" i="20"/>
  <c r="C66" i="20"/>
  <c r="C63" i="20"/>
  <c r="C61" i="20"/>
  <c r="C59" i="20"/>
  <c r="C58" i="20"/>
  <c r="C57" i="20"/>
  <c r="G55" i="20"/>
  <c r="E55" i="20"/>
  <c r="D55" i="20"/>
  <c r="C55" i="20"/>
  <c r="C53" i="20"/>
  <c r="C52" i="20"/>
  <c r="C51" i="20"/>
  <c r="H49" i="20"/>
  <c r="C49" i="20"/>
  <c r="C47" i="20"/>
  <c r="C46" i="20"/>
  <c r="C44" i="20"/>
  <c r="C42" i="20"/>
  <c r="C40" i="20"/>
  <c r="C37" i="20"/>
  <c r="C36" i="20"/>
  <c r="C35" i="20"/>
  <c r="H33" i="20"/>
  <c r="C33" i="20"/>
  <c r="C31" i="20"/>
  <c r="C30" i="20"/>
  <c r="H28" i="20"/>
  <c r="C28" i="20"/>
  <c r="C26" i="20"/>
  <c r="C24" i="20"/>
  <c r="C22" i="20"/>
  <c r="C20" i="20"/>
  <c r="C17" i="20"/>
  <c r="C16" i="20"/>
  <c r="C15" i="20"/>
  <c r="G13" i="20"/>
  <c r="E13" i="20"/>
  <c r="C13" i="20"/>
  <c r="C11" i="20"/>
  <c r="C10" i="20"/>
  <c r="G8" i="20"/>
  <c r="E8" i="20"/>
  <c r="C8" i="20"/>
  <c r="A3" i="20"/>
  <c r="A2" i="20"/>
  <c r="A199" i="19"/>
  <c r="A179" i="19"/>
  <c r="A178" i="19"/>
  <c r="A177" i="19"/>
  <c r="A176" i="19"/>
  <c r="A175" i="19"/>
  <c r="A174" i="19"/>
  <c r="A173" i="19"/>
  <c r="C166" i="19"/>
  <c r="H165" i="19"/>
  <c r="G165" i="19"/>
  <c r="E165" i="19"/>
  <c r="D165" i="19"/>
  <c r="C165" i="19"/>
  <c r="C164" i="19"/>
  <c r="C163" i="19"/>
  <c r="G162" i="19"/>
  <c r="H162" i="19"/>
  <c r="E162" i="19"/>
  <c r="C162" i="19"/>
  <c r="C161" i="19"/>
  <c r="C160" i="19"/>
  <c r="H159" i="19"/>
  <c r="G159" i="19"/>
  <c r="E159" i="19"/>
  <c r="D159" i="19"/>
  <c r="C159" i="19"/>
  <c r="C153" i="19"/>
  <c r="C151" i="19"/>
  <c r="C150" i="19"/>
  <c r="C148" i="19"/>
  <c r="C147" i="19"/>
  <c r="C146" i="19"/>
  <c r="C145" i="19"/>
  <c r="C144" i="19"/>
  <c r="C143" i="19"/>
  <c r="C142" i="19"/>
  <c r="C141" i="19"/>
  <c r="C140" i="19"/>
  <c r="C139" i="19"/>
  <c r="C138" i="19"/>
  <c r="C137" i="19"/>
  <c r="C136" i="19"/>
  <c r="C135" i="19"/>
  <c r="C134" i="19"/>
  <c r="C133" i="19"/>
  <c r="C132" i="19"/>
  <c r="C131" i="19"/>
  <c r="C130" i="19"/>
  <c r="C129" i="19"/>
  <c r="C126" i="19"/>
  <c r="C125" i="19"/>
  <c r="C124" i="19"/>
  <c r="C123" i="19"/>
  <c r="C122" i="19"/>
  <c r="C121" i="19"/>
  <c r="C120" i="19"/>
  <c r="C127" i="19" s="1"/>
  <c r="C119" i="19"/>
  <c r="C117" i="19"/>
  <c r="D106" i="19"/>
  <c r="C99" i="19"/>
  <c r="C96" i="19"/>
  <c r="C87" i="19"/>
  <c r="C86" i="19"/>
  <c r="D85" i="19"/>
  <c r="C65" i="19"/>
  <c r="C62" i="19"/>
  <c r="C60" i="19"/>
  <c r="C58" i="19"/>
  <c r="C57" i="19"/>
  <c r="C56" i="19"/>
  <c r="G54" i="19"/>
  <c r="E54" i="19"/>
  <c r="C54" i="19"/>
  <c r="C52" i="19"/>
  <c r="C51" i="19"/>
  <c r="C50" i="19"/>
  <c r="H48" i="19"/>
  <c r="C48" i="19"/>
  <c r="C46" i="19"/>
  <c r="C45" i="19"/>
  <c r="C43" i="19"/>
  <c r="C41" i="19"/>
  <c r="C39" i="19"/>
  <c r="C36" i="19"/>
  <c r="C35" i="19"/>
  <c r="C34" i="19"/>
  <c r="G32" i="19"/>
  <c r="H32" i="19"/>
  <c r="C32" i="19"/>
  <c r="C30" i="19"/>
  <c r="C29" i="19"/>
  <c r="G27" i="19"/>
  <c r="H27" i="19"/>
  <c r="C27" i="19"/>
  <c r="C25" i="19"/>
  <c r="C23" i="19"/>
  <c r="C21" i="19"/>
  <c r="C19" i="19"/>
  <c r="C16" i="19"/>
  <c r="C15" i="19"/>
  <c r="C14" i="19"/>
  <c r="G12" i="19"/>
  <c r="C12" i="19"/>
  <c r="C10" i="19"/>
  <c r="C9" i="19"/>
  <c r="G7" i="19"/>
  <c r="E7" i="19"/>
  <c r="C7" i="19"/>
  <c r="A3" i="19"/>
  <c r="A2" i="19"/>
  <c r="A195" i="18"/>
  <c r="A182" i="18"/>
  <c r="A181" i="18"/>
  <c r="A180" i="18"/>
  <c r="A179" i="18"/>
  <c r="A178" i="18"/>
  <c r="A177" i="18"/>
  <c r="A176" i="18"/>
  <c r="C168" i="18"/>
  <c r="C164" i="18"/>
  <c r="C163" i="18"/>
  <c r="G162" i="18"/>
  <c r="H162" i="18"/>
  <c r="C162" i="18"/>
  <c r="C161" i="18"/>
  <c r="C160" i="18"/>
  <c r="C165" i="18" s="1"/>
  <c r="H159" i="18"/>
  <c r="G159" i="18"/>
  <c r="E159" i="18"/>
  <c r="D159" i="18"/>
  <c r="C159" i="18"/>
  <c r="C153" i="18"/>
  <c r="C151" i="18"/>
  <c r="C150" i="18"/>
  <c r="C148" i="18"/>
  <c r="C147" i="18"/>
  <c r="C146" i="18"/>
  <c r="C145" i="18"/>
  <c r="C144" i="18"/>
  <c r="C143" i="18"/>
  <c r="C142" i="18"/>
  <c r="C141" i="18"/>
  <c r="C140" i="18"/>
  <c r="C139" i="18"/>
  <c r="C138" i="18"/>
  <c r="C137" i="18"/>
  <c r="C136" i="18"/>
  <c r="C135" i="18"/>
  <c r="C134" i="18"/>
  <c r="C133" i="18"/>
  <c r="C132" i="18"/>
  <c r="C131" i="18"/>
  <c r="C130" i="18"/>
  <c r="C129" i="18"/>
  <c r="C127" i="18"/>
  <c r="C126" i="18"/>
  <c r="C125" i="18"/>
  <c r="C124" i="18"/>
  <c r="C123" i="18"/>
  <c r="C122" i="18"/>
  <c r="C121" i="18"/>
  <c r="C120" i="18"/>
  <c r="C119" i="18"/>
  <c r="C117" i="18"/>
  <c r="D107" i="18"/>
  <c r="D106" i="18"/>
  <c r="D105" i="18"/>
  <c r="D103" i="18"/>
  <c r="D102" i="18"/>
  <c r="D101" i="18"/>
  <c r="D104" i="18"/>
  <c r="C99" i="18"/>
  <c r="D97" i="18"/>
  <c r="C96" i="18"/>
  <c r="C87" i="18"/>
  <c r="D85" i="18"/>
  <c r="C86" i="18"/>
  <c r="C65" i="18"/>
  <c r="D64" i="18"/>
  <c r="C62" i="18"/>
  <c r="C60" i="18"/>
  <c r="C58" i="18"/>
  <c r="C57" i="18"/>
  <c r="C56" i="18"/>
  <c r="G54" i="18"/>
  <c r="H54" i="18"/>
  <c r="C54" i="18"/>
  <c r="C52" i="18"/>
  <c r="C51" i="18"/>
  <c r="C50" i="18"/>
  <c r="H48" i="18"/>
  <c r="G48" i="18"/>
  <c r="E48" i="18"/>
  <c r="D48" i="18"/>
  <c r="C48" i="18"/>
  <c r="C46" i="18"/>
  <c r="C45" i="18"/>
  <c r="C43" i="18"/>
  <c r="C41" i="18"/>
  <c r="C39" i="18"/>
  <c r="C36" i="18"/>
  <c r="C35" i="18"/>
  <c r="C34" i="18"/>
  <c r="H32" i="18"/>
  <c r="G32" i="18"/>
  <c r="E32" i="18"/>
  <c r="D32" i="18"/>
  <c r="C32" i="18"/>
  <c r="C30" i="18"/>
  <c r="C29" i="18"/>
  <c r="H27" i="18"/>
  <c r="G27" i="18"/>
  <c r="E27" i="18"/>
  <c r="D27" i="18"/>
  <c r="C27" i="18"/>
  <c r="C25" i="18"/>
  <c r="C23" i="18"/>
  <c r="C21" i="18"/>
  <c r="C19" i="18"/>
  <c r="C16" i="18"/>
  <c r="C15" i="18"/>
  <c r="C14" i="18"/>
  <c r="H12" i="18"/>
  <c r="C12" i="18"/>
  <c r="C10" i="18"/>
  <c r="C9" i="18"/>
  <c r="H7" i="18"/>
  <c r="C7" i="18"/>
  <c r="A3" i="18"/>
  <c r="A2" i="18"/>
  <c r="A197" i="17"/>
  <c r="A182" i="17"/>
  <c r="A181" i="17"/>
  <c r="A180" i="17"/>
  <c r="A179" i="17"/>
  <c r="A178" i="17"/>
  <c r="A177" i="17"/>
  <c r="A176" i="17"/>
  <c r="C168" i="17"/>
  <c r="C164" i="17"/>
  <c r="C163" i="17"/>
  <c r="H162" i="17"/>
  <c r="G162" i="17"/>
  <c r="E162" i="17"/>
  <c r="D162" i="17"/>
  <c r="C162" i="17"/>
  <c r="C161" i="17"/>
  <c r="C160" i="17"/>
  <c r="C165" i="17" s="1"/>
  <c r="G159" i="17"/>
  <c r="E159" i="17"/>
  <c r="C159" i="17"/>
  <c r="C153" i="17"/>
  <c r="C151" i="17"/>
  <c r="C150" i="17"/>
  <c r="C148" i="17"/>
  <c r="C147" i="17"/>
  <c r="C146" i="17"/>
  <c r="C145" i="17"/>
  <c r="C144" i="17"/>
  <c r="C143" i="17"/>
  <c r="C142" i="17"/>
  <c r="C141" i="17"/>
  <c r="C140" i="17"/>
  <c r="C139" i="17"/>
  <c r="C138" i="17"/>
  <c r="C137" i="17"/>
  <c r="C136" i="17"/>
  <c r="C135" i="17"/>
  <c r="C134" i="17"/>
  <c r="C133" i="17"/>
  <c r="C132" i="17"/>
  <c r="C131" i="17"/>
  <c r="C130" i="17"/>
  <c r="C129" i="17"/>
  <c r="C127" i="17"/>
  <c r="C126" i="17"/>
  <c r="C125" i="17"/>
  <c r="C124" i="17"/>
  <c r="C123" i="17"/>
  <c r="C122" i="17"/>
  <c r="C121" i="17"/>
  <c r="C120" i="17"/>
  <c r="C119" i="17"/>
  <c r="C117" i="17"/>
  <c r="D107" i="17"/>
  <c r="D106" i="17"/>
  <c r="D105" i="17"/>
  <c r="D103" i="17"/>
  <c r="D102" i="17"/>
  <c r="D101" i="17"/>
  <c r="D104" i="17"/>
  <c r="C99" i="17"/>
  <c r="D97" i="17"/>
  <c r="C96" i="17"/>
  <c r="C87" i="17"/>
  <c r="D85" i="17"/>
  <c r="C86" i="17"/>
  <c r="C65" i="17"/>
  <c r="D64" i="17"/>
  <c r="C62" i="17"/>
  <c r="C60" i="17"/>
  <c r="C58" i="17"/>
  <c r="C57" i="17"/>
  <c r="C56" i="17"/>
  <c r="H54" i="17"/>
  <c r="G54" i="17"/>
  <c r="E54" i="17"/>
  <c r="D54" i="17"/>
  <c r="C54" i="17"/>
  <c r="C52" i="17"/>
  <c r="C51" i="17"/>
  <c r="C50" i="17"/>
  <c r="H48" i="17"/>
  <c r="G48" i="17"/>
  <c r="E48" i="17"/>
  <c r="D48" i="17"/>
  <c r="C48" i="17"/>
  <c r="C46" i="17"/>
  <c r="C45" i="17"/>
  <c r="C43" i="17"/>
  <c r="C41" i="17"/>
  <c r="C39" i="17"/>
  <c r="C36" i="17"/>
  <c r="C35" i="17"/>
  <c r="C34" i="17"/>
  <c r="H32" i="17"/>
  <c r="G32" i="17"/>
  <c r="E32" i="17"/>
  <c r="D32" i="17"/>
  <c r="C32" i="17"/>
  <c r="C30" i="17"/>
  <c r="C29" i="17"/>
  <c r="H27" i="17"/>
  <c r="G27" i="17"/>
  <c r="E27" i="17"/>
  <c r="D27" i="17"/>
  <c r="C27" i="17"/>
  <c r="C25" i="17"/>
  <c r="C23" i="17"/>
  <c r="C21" i="17"/>
  <c r="C19" i="17"/>
  <c r="C16" i="17"/>
  <c r="C15" i="17"/>
  <c r="C14" i="17"/>
  <c r="E12" i="17"/>
  <c r="C12" i="17"/>
  <c r="C10" i="17"/>
  <c r="C9" i="17"/>
  <c r="H7" i="17"/>
  <c r="E7" i="17"/>
  <c r="C7" i="17"/>
  <c r="A3" i="17"/>
  <c r="A2" i="17"/>
  <c r="A196" i="16"/>
  <c r="A183" i="16"/>
  <c r="A182" i="16"/>
  <c r="A181" i="16"/>
  <c r="A180" i="16"/>
  <c r="A179" i="16"/>
  <c r="A178" i="16"/>
  <c r="A177" i="16"/>
  <c r="C168" i="16"/>
  <c r="C164" i="16"/>
  <c r="C163" i="16"/>
  <c r="E162" i="16"/>
  <c r="C162" i="16"/>
  <c r="C161" i="16"/>
  <c r="C160" i="16"/>
  <c r="C165" i="16" s="1"/>
  <c r="H159" i="16"/>
  <c r="G159" i="16"/>
  <c r="E159" i="16"/>
  <c r="D159" i="16"/>
  <c r="C159" i="16"/>
  <c r="C153" i="16"/>
  <c r="C151" i="16"/>
  <c r="C150" i="16"/>
  <c r="C148" i="16"/>
  <c r="C147" i="16"/>
  <c r="C146" i="16"/>
  <c r="C145" i="16"/>
  <c r="C144" i="16"/>
  <c r="C143" i="16"/>
  <c r="C142" i="16"/>
  <c r="C141" i="16"/>
  <c r="C140" i="16"/>
  <c r="C139" i="16"/>
  <c r="C138" i="16"/>
  <c r="C137" i="16"/>
  <c r="C136" i="16"/>
  <c r="C135" i="16"/>
  <c r="C134" i="16"/>
  <c r="C133" i="16"/>
  <c r="C132" i="16"/>
  <c r="C131" i="16"/>
  <c r="C130" i="16"/>
  <c r="C129" i="16"/>
  <c r="C127" i="16"/>
  <c r="C126" i="16"/>
  <c r="C125" i="16"/>
  <c r="C124" i="16"/>
  <c r="C123" i="16"/>
  <c r="C122" i="16"/>
  <c r="C121" i="16"/>
  <c r="C120" i="16"/>
  <c r="D97" i="16"/>
  <c r="C119" i="16"/>
  <c r="C117" i="16"/>
  <c r="D107" i="16"/>
  <c r="D105" i="16"/>
  <c r="D103" i="16"/>
  <c r="D101" i="16"/>
  <c r="D104" i="16"/>
  <c r="C99" i="16"/>
  <c r="C96" i="16"/>
  <c r="C87" i="16"/>
  <c r="D85" i="16"/>
  <c r="C86" i="16"/>
  <c r="D64" i="16"/>
  <c r="C65" i="16"/>
  <c r="C62" i="16"/>
  <c r="C60" i="16"/>
  <c r="C58" i="16"/>
  <c r="C57" i="16"/>
  <c r="C56" i="16"/>
  <c r="E54" i="16"/>
  <c r="C54" i="16"/>
  <c r="C52" i="16"/>
  <c r="C51" i="16"/>
  <c r="C50" i="16"/>
  <c r="H48" i="16"/>
  <c r="G48" i="16"/>
  <c r="E48" i="16"/>
  <c r="D48" i="16"/>
  <c r="C48" i="16"/>
  <c r="C46" i="16"/>
  <c r="C45" i="16"/>
  <c r="C43" i="16"/>
  <c r="C41" i="16"/>
  <c r="C39" i="16"/>
  <c r="C36" i="16"/>
  <c r="C35" i="16"/>
  <c r="C34" i="16"/>
  <c r="G32" i="16"/>
  <c r="H32" i="16"/>
  <c r="E32" i="16"/>
  <c r="C32" i="16"/>
  <c r="C30" i="16"/>
  <c r="C29" i="16"/>
  <c r="G27" i="16"/>
  <c r="H27" i="16"/>
  <c r="E27" i="16"/>
  <c r="C27" i="16"/>
  <c r="C25" i="16"/>
  <c r="C23" i="16"/>
  <c r="C21" i="16"/>
  <c r="C19" i="16"/>
  <c r="C16" i="16"/>
  <c r="C15" i="16"/>
  <c r="C14" i="16"/>
  <c r="E12" i="16"/>
  <c r="C12" i="16"/>
  <c r="C10" i="16"/>
  <c r="C9" i="16"/>
  <c r="E7" i="16"/>
  <c r="C7" i="16"/>
  <c r="A2" i="16"/>
  <c r="A224" i="15"/>
  <c r="A209" i="15"/>
  <c r="A208" i="15"/>
  <c r="A207" i="15"/>
  <c r="A206" i="15"/>
  <c r="A205" i="15"/>
  <c r="A204" i="15"/>
  <c r="A203" i="15"/>
  <c r="C195" i="15"/>
  <c r="H192" i="15"/>
  <c r="G192" i="15"/>
  <c r="E192" i="15"/>
  <c r="D192" i="15"/>
  <c r="C191" i="15"/>
  <c r="C190" i="15"/>
  <c r="E189" i="15"/>
  <c r="C189" i="15"/>
  <c r="C188" i="15"/>
  <c r="C187" i="15"/>
  <c r="C192" i="15" s="1"/>
  <c r="H186" i="15"/>
  <c r="G186" i="15"/>
  <c r="E186" i="15"/>
  <c r="D186" i="15"/>
  <c r="C186" i="15"/>
  <c r="C180" i="15"/>
  <c r="C178" i="15"/>
  <c r="C177" i="15"/>
  <c r="C175" i="15"/>
  <c r="C174" i="15"/>
  <c r="C173" i="15"/>
  <c r="C172" i="15"/>
  <c r="C171" i="15"/>
  <c r="C170" i="15"/>
  <c r="C169" i="15"/>
  <c r="C168" i="15"/>
  <c r="C167" i="15"/>
  <c r="C166" i="15"/>
  <c r="C165" i="15"/>
  <c r="C164" i="15"/>
  <c r="C163" i="15"/>
  <c r="C162" i="15"/>
  <c r="C161" i="15"/>
  <c r="C160" i="15"/>
  <c r="C159" i="15"/>
  <c r="C158" i="15"/>
  <c r="C157" i="15"/>
  <c r="C156" i="15"/>
  <c r="C154" i="15"/>
  <c r="C153" i="15"/>
  <c r="C152" i="15"/>
  <c r="C151" i="15"/>
  <c r="C150" i="15"/>
  <c r="C149" i="15"/>
  <c r="C148" i="15"/>
  <c r="D124" i="15"/>
  <c r="C147" i="15"/>
  <c r="C146" i="15"/>
  <c r="C144" i="15"/>
  <c r="D132" i="15"/>
  <c r="D130" i="15"/>
  <c r="D128" i="15"/>
  <c r="D131" i="15"/>
  <c r="C126" i="15"/>
  <c r="C123" i="15"/>
  <c r="C114" i="15"/>
  <c r="D112" i="15"/>
  <c r="D71" i="15"/>
  <c r="C72" i="15"/>
  <c r="C69" i="15"/>
  <c r="C67" i="15"/>
  <c r="C65" i="15"/>
  <c r="C64" i="15"/>
  <c r="C63" i="15"/>
  <c r="G61" i="15"/>
  <c r="H61" i="15"/>
  <c r="E61" i="15"/>
  <c r="C61" i="15"/>
  <c r="C59" i="15"/>
  <c r="C58" i="15"/>
  <c r="C57" i="15"/>
  <c r="E55" i="15"/>
  <c r="C55" i="15"/>
  <c r="C53" i="15"/>
  <c r="C52" i="15"/>
  <c r="C50" i="15"/>
  <c r="C49" i="15"/>
  <c r="H48" i="15"/>
  <c r="E48" i="15"/>
  <c r="C48" i="15"/>
  <c r="C46" i="15"/>
  <c r="C45" i="15"/>
  <c r="C43" i="15"/>
  <c r="C41" i="15"/>
  <c r="C39" i="15"/>
  <c r="C36" i="15"/>
  <c r="C35" i="15"/>
  <c r="C34" i="15"/>
  <c r="H32" i="15"/>
  <c r="E32" i="15"/>
  <c r="C32" i="15"/>
  <c r="C30" i="15"/>
  <c r="C29" i="15"/>
  <c r="H27" i="15"/>
  <c r="E27" i="15"/>
  <c r="C27" i="15"/>
  <c r="C25" i="15"/>
  <c r="C23" i="15"/>
  <c r="C21" i="15"/>
  <c r="C19" i="15"/>
  <c r="C16" i="15"/>
  <c r="C15" i="15"/>
  <c r="C14" i="15"/>
  <c r="H12" i="15"/>
  <c r="G12" i="15"/>
  <c r="E12" i="15"/>
  <c r="D12" i="15"/>
  <c r="C12" i="15"/>
  <c r="C10" i="15"/>
  <c r="C9" i="15"/>
  <c r="H7" i="15"/>
  <c r="G7" i="15"/>
  <c r="E7" i="15"/>
  <c r="D7" i="15"/>
  <c r="C7" i="15"/>
  <c r="A3" i="15"/>
  <c r="A2" i="15"/>
  <c r="A201" i="14"/>
  <c r="A182" i="14"/>
  <c r="A181" i="14"/>
  <c r="A180" i="14"/>
  <c r="A179" i="14"/>
  <c r="A178" i="14"/>
  <c r="A177" i="14"/>
  <c r="A176" i="14"/>
  <c r="C168" i="14"/>
  <c r="C165" i="14"/>
  <c r="C164" i="14"/>
  <c r="C163" i="14"/>
  <c r="H162" i="14"/>
  <c r="E162" i="14"/>
  <c r="C162" i="14"/>
  <c r="C161" i="14"/>
  <c r="C160" i="14"/>
  <c r="H159" i="14"/>
  <c r="G159" i="14"/>
  <c r="E159" i="14"/>
  <c r="D159" i="14"/>
  <c r="C159" i="14"/>
  <c r="C153" i="14"/>
  <c r="C151" i="14"/>
  <c r="C150" i="14"/>
  <c r="C148" i="14"/>
  <c r="C147" i="14"/>
  <c r="C146" i="14"/>
  <c r="C145" i="14"/>
  <c r="C144" i="14"/>
  <c r="C143" i="14"/>
  <c r="C142" i="14"/>
  <c r="C141" i="14"/>
  <c r="C140" i="14"/>
  <c r="C139" i="14"/>
  <c r="C138" i="14"/>
  <c r="C137" i="14"/>
  <c r="C136" i="14"/>
  <c r="C135" i="14"/>
  <c r="C134" i="14"/>
  <c r="C133" i="14"/>
  <c r="C132" i="14"/>
  <c r="C131" i="14"/>
  <c r="C130" i="14"/>
  <c r="C129" i="14"/>
  <c r="C127" i="14"/>
  <c r="C126" i="14"/>
  <c r="C125" i="14"/>
  <c r="C124" i="14"/>
  <c r="C123" i="14"/>
  <c r="C122" i="14"/>
  <c r="C121" i="14"/>
  <c r="C120" i="14"/>
  <c r="C119" i="14"/>
  <c r="C117" i="14"/>
  <c r="D104" i="14"/>
  <c r="C99" i="14"/>
  <c r="C96" i="14"/>
  <c r="C87" i="14"/>
  <c r="C86" i="14"/>
  <c r="D85" i="14"/>
  <c r="D64" i="14"/>
  <c r="C65" i="14"/>
  <c r="C62" i="14"/>
  <c r="C60" i="14"/>
  <c r="C58" i="14"/>
  <c r="C57" i="14"/>
  <c r="C56" i="14"/>
  <c r="H54" i="14"/>
  <c r="E54" i="14"/>
  <c r="D54" i="14"/>
  <c r="C54" i="14"/>
  <c r="C52" i="14"/>
  <c r="C51" i="14"/>
  <c r="C50" i="14"/>
  <c r="E48" i="14"/>
  <c r="C48" i="14"/>
  <c r="C46" i="14"/>
  <c r="C45" i="14"/>
  <c r="C43" i="14"/>
  <c r="C41" i="14"/>
  <c r="C39" i="14"/>
  <c r="C36" i="14"/>
  <c r="C35" i="14"/>
  <c r="C34" i="14"/>
  <c r="E32" i="14"/>
  <c r="C32" i="14"/>
  <c r="C30" i="14"/>
  <c r="C29" i="14"/>
  <c r="E27" i="14"/>
  <c r="C27" i="14"/>
  <c r="C25" i="14"/>
  <c r="C23" i="14"/>
  <c r="C21" i="14"/>
  <c r="C19" i="14"/>
  <c r="C16" i="14"/>
  <c r="C15" i="14"/>
  <c r="C14" i="14"/>
  <c r="H12" i="14"/>
  <c r="E12" i="14"/>
  <c r="C12" i="14"/>
  <c r="C10" i="14"/>
  <c r="C9" i="14"/>
  <c r="H7" i="14"/>
  <c r="E7" i="14"/>
  <c r="C7" i="14"/>
  <c r="A3" i="14"/>
  <c r="A2" i="14"/>
  <c r="A208" i="13"/>
  <c r="A189" i="13"/>
  <c r="A188" i="13"/>
  <c r="A187" i="13"/>
  <c r="A186" i="13"/>
  <c r="A185" i="13"/>
  <c r="A184" i="13"/>
  <c r="A183" i="13"/>
  <c r="C175" i="13"/>
  <c r="C172" i="13"/>
  <c r="E171" i="13"/>
  <c r="C170" i="13"/>
  <c r="C169" i="13"/>
  <c r="H168" i="13"/>
  <c r="G168" i="13"/>
  <c r="E168" i="13"/>
  <c r="D168" i="13"/>
  <c r="C168" i="13"/>
  <c r="C167" i="13"/>
  <c r="C166" i="13"/>
  <c r="C171" i="13" s="1"/>
  <c r="C160" i="13"/>
  <c r="C158" i="13"/>
  <c r="C157" i="13"/>
  <c r="C155" i="13"/>
  <c r="C154" i="13"/>
  <c r="C153" i="13"/>
  <c r="C152" i="13"/>
  <c r="C151" i="13"/>
  <c r="C150" i="13"/>
  <c r="C149" i="13"/>
  <c r="C148" i="13"/>
  <c r="C147" i="13"/>
  <c r="C146" i="13"/>
  <c r="C145" i="13"/>
  <c r="C144" i="13"/>
  <c r="C143" i="13"/>
  <c r="C142" i="13"/>
  <c r="C141" i="13"/>
  <c r="C140" i="13"/>
  <c r="C139" i="13"/>
  <c r="C138" i="13"/>
  <c r="C137" i="13"/>
  <c r="C136" i="13"/>
  <c r="C134" i="13"/>
  <c r="C133" i="13"/>
  <c r="C132" i="13"/>
  <c r="C131" i="13"/>
  <c r="C130" i="13"/>
  <c r="C129" i="13"/>
  <c r="C128" i="13"/>
  <c r="C127" i="13"/>
  <c r="C126" i="13"/>
  <c r="C124" i="13"/>
  <c r="D114" i="13"/>
  <c r="D112" i="13"/>
  <c r="D110" i="13"/>
  <c r="D108" i="13"/>
  <c r="D111" i="13"/>
  <c r="C106" i="13"/>
  <c r="D104" i="13"/>
  <c r="C103" i="13"/>
  <c r="C94" i="13"/>
  <c r="D92" i="13"/>
  <c r="D71" i="13"/>
  <c r="C72" i="13"/>
  <c r="C69" i="13"/>
  <c r="C67" i="13"/>
  <c r="C65" i="13"/>
  <c r="C64" i="13"/>
  <c r="C63" i="13"/>
  <c r="G61" i="13"/>
  <c r="H61" i="13"/>
  <c r="E61" i="13"/>
  <c r="D61" i="13"/>
  <c r="C61" i="13"/>
  <c r="C59" i="13"/>
  <c r="C58" i="13"/>
  <c r="C57" i="13"/>
  <c r="E55" i="13"/>
  <c r="C55" i="13"/>
  <c r="C53" i="13"/>
  <c r="C52" i="13"/>
  <c r="C50" i="13"/>
  <c r="C49" i="13"/>
  <c r="H48" i="13"/>
  <c r="E48" i="13"/>
  <c r="C48" i="13"/>
  <c r="C46" i="13"/>
  <c r="C45" i="13"/>
  <c r="C43" i="13"/>
  <c r="C41" i="13"/>
  <c r="C39" i="13"/>
  <c r="C36" i="13"/>
  <c r="C35" i="13"/>
  <c r="C34" i="13"/>
  <c r="H32" i="13"/>
  <c r="E32" i="13"/>
  <c r="C32" i="13"/>
  <c r="C30" i="13"/>
  <c r="C29" i="13"/>
  <c r="H27" i="13"/>
  <c r="E27" i="13"/>
  <c r="C27" i="13"/>
  <c r="C25" i="13"/>
  <c r="C23" i="13"/>
  <c r="C21" i="13"/>
  <c r="C19" i="13"/>
  <c r="C16" i="13"/>
  <c r="C15" i="13"/>
  <c r="C14" i="13"/>
  <c r="H12" i="13"/>
  <c r="G12" i="13"/>
  <c r="E12" i="13"/>
  <c r="D12" i="13"/>
  <c r="C12" i="13"/>
  <c r="C10" i="13"/>
  <c r="C9" i="13"/>
  <c r="H7" i="13"/>
  <c r="G7" i="13"/>
  <c r="E7" i="13"/>
  <c r="D7" i="13"/>
  <c r="C7" i="13"/>
  <c r="A3" i="13"/>
  <c r="A2" i="13"/>
  <c r="A202" i="12"/>
  <c r="A187" i="12"/>
  <c r="A186" i="12"/>
  <c r="A185" i="12"/>
  <c r="A184" i="12"/>
  <c r="A183" i="12"/>
  <c r="A182" i="12"/>
  <c r="A181" i="12"/>
  <c r="C173" i="12"/>
  <c r="C170" i="12"/>
  <c r="C169" i="12"/>
  <c r="C168" i="12"/>
  <c r="G167" i="12"/>
  <c r="H167" i="12"/>
  <c r="E167" i="12"/>
  <c r="C167" i="12"/>
  <c r="C166" i="12"/>
  <c r="C165" i="12"/>
  <c r="H164" i="12"/>
  <c r="G164" i="12"/>
  <c r="E164" i="12"/>
  <c r="D164" i="12"/>
  <c r="C164" i="12"/>
  <c r="C158" i="12"/>
  <c r="C156" i="12"/>
  <c r="C155" i="12"/>
  <c r="C153" i="12"/>
  <c r="C152" i="12"/>
  <c r="C151" i="12"/>
  <c r="C150" i="12"/>
  <c r="C149" i="12"/>
  <c r="C148" i="12"/>
  <c r="C147" i="12"/>
  <c r="C146" i="12"/>
  <c r="C145" i="12"/>
  <c r="C144" i="12"/>
  <c r="C143" i="12"/>
  <c r="C142" i="12"/>
  <c r="C141" i="12"/>
  <c r="C140" i="12"/>
  <c r="C139" i="12"/>
  <c r="C138" i="12"/>
  <c r="C137" i="12"/>
  <c r="C136" i="12"/>
  <c r="C135" i="12"/>
  <c r="C134" i="12"/>
  <c r="C132" i="12"/>
  <c r="C131" i="12"/>
  <c r="C130" i="12"/>
  <c r="C129" i="12"/>
  <c r="C128" i="12"/>
  <c r="C127" i="12"/>
  <c r="C126" i="12"/>
  <c r="C125" i="12"/>
  <c r="C124" i="12"/>
  <c r="C122" i="12"/>
  <c r="D109" i="12"/>
  <c r="C104" i="12"/>
  <c r="C101" i="12"/>
  <c r="C92" i="12"/>
  <c r="C91" i="12"/>
  <c r="D90" i="12"/>
  <c r="D64" i="12"/>
  <c r="C65" i="12"/>
  <c r="C62" i="12"/>
  <c r="C60" i="12"/>
  <c r="C58" i="12"/>
  <c r="C57" i="12"/>
  <c r="C56" i="12"/>
  <c r="E54" i="12"/>
  <c r="C54" i="12"/>
  <c r="C52" i="12"/>
  <c r="C51" i="12"/>
  <c r="C50" i="12"/>
  <c r="H48" i="12"/>
  <c r="G48" i="12"/>
  <c r="E48" i="12"/>
  <c r="D48" i="12"/>
  <c r="C48" i="12"/>
  <c r="C46" i="12"/>
  <c r="C45" i="12"/>
  <c r="C43" i="12"/>
  <c r="C41" i="12"/>
  <c r="C39" i="12"/>
  <c r="C36" i="12"/>
  <c r="C35" i="12"/>
  <c r="C34" i="12"/>
  <c r="G32" i="12"/>
  <c r="E32" i="12"/>
  <c r="C32" i="12"/>
  <c r="C30" i="12"/>
  <c r="C29" i="12"/>
  <c r="G27" i="12"/>
  <c r="E27" i="12"/>
  <c r="C27" i="12"/>
  <c r="C25" i="12"/>
  <c r="C23" i="12"/>
  <c r="C21" i="12"/>
  <c r="C19" i="12"/>
  <c r="C16" i="12"/>
  <c r="C15" i="12"/>
  <c r="C14" i="12"/>
  <c r="E12" i="12"/>
  <c r="C12" i="12"/>
  <c r="C10" i="12"/>
  <c r="C9" i="12"/>
  <c r="E7" i="12"/>
  <c r="C7" i="12"/>
  <c r="A3" i="12"/>
  <c r="A2" i="12"/>
  <c r="A216" i="11"/>
  <c r="A201" i="11"/>
  <c r="A200" i="11"/>
  <c r="A199" i="11"/>
  <c r="A198" i="11"/>
  <c r="A197" i="11"/>
  <c r="A196" i="11"/>
  <c r="A195" i="11"/>
  <c r="C188" i="11"/>
  <c r="C184" i="11"/>
  <c r="C183" i="11"/>
  <c r="H182" i="11"/>
  <c r="G182" i="11"/>
  <c r="E182" i="11"/>
  <c r="D182" i="11"/>
  <c r="C182" i="11"/>
  <c r="C181" i="11"/>
  <c r="C180" i="11"/>
  <c r="C185" i="11" s="1"/>
  <c r="H179" i="11"/>
  <c r="E179" i="11"/>
  <c r="C179" i="11"/>
  <c r="C173" i="11"/>
  <c r="C171" i="11"/>
  <c r="C170" i="11"/>
  <c r="C168" i="11"/>
  <c r="C167" i="11"/>
  <c r="C166" i="11"/>
  <c r="C165" i="11"/>
  <c r="C164" i="11"/>
  <c r="C163" i="11"/>
  <c r="C162" i="11"/>
  <c r="C161" i="11"/>
  <c r="C160" i="11"/>
  <c r="C159" i="11"/>
  <c r="C158" i="11"/>
  <c r="C157" i="11"/>
  <c r="C156" i="11"/>
  <c r="C155" i="11"/>
  <c r="C154" i="11"/>
  <c r="C153" i="11"/>
  <c r="C152" i="11"/>
  <c r="C151" i="11"/>
  <c r="C150" i="11"/>
  <c r="C149" i="11"/>
  <c r="C147" i="11"/>
  <c r="C146" i="11"/>
  <c r="C145" i="11"/>
  <c r="C144" i="11"/>
  <c r="C143" i="11"/>
  <c r="C142" i="11"/>
  <c r="C141" i="11"/>
  <c r="C140" i="11"/>
  <c r="C139" i="11"/>
  <c r="C137" i="11"/>
  <c r="D127" i="11"/>
  <c r="D126" i="11"/>
  <c r="D125" i="11"/>
  <c r="D123" i="11"/>
  <c r="D122" i="11"/>
  <c r="D121" i="11"/>
  <c r="D124" i="11"/>
  <c r="C119" i="11"/>
  <c r="D117" i="11"/>
  <c r="C116" i="11"/>
  <c r="C107" i="11"/>
  <c r="D105" i="11"/>
  <c r="D64" i="11"/>
  <c r="C65" i="11"/>
  <c r="C62" i="11"/>
  <c r="C60" i="11"/>
  <c r="C58" i="11"/>
  <c r="C57" i="11"/>
  <c r="C56" i="11"/>
  <c r="E54" i="11"/>
  <c r="C54" i="11"/>
  <c r="C52" i="11"/>
  <c r="C51" i="11"/>
  <c r="C50" i="11"/>
  <c r="G48" i="11"/>
  <c r="E48" i="11"/>
  <c r="C48" i="11"/>
  <c r="C46" i="11"/>
  <c r="C45" i="11"/>
  <c r="C43" i="11"/>
  <c r="C41" i="11"/>
  <c r="C39" i="11"/>
  <c r="C36" i="11"/>
  <c r="C35" i="11"/>
  <c r="C34" i="11"/>
  <c r="G32" i="11"/>
  <c r="E32" i="11"/>
  <c r="C32" i="11"/>
  <c r="C30" i="11"/>
  <c r="C29" i="11"/>
  <c r="G27" i="11"/>
  <c r="E27" i="11"/>
  <c r="C27" i="11"/>
  <c r="C25" i="11"/>
  <c r="C23" i="11"/>
  <c r="C21" i="11"/>
  <c r="C19" i="11"/>
  <c r="C16" i="11"/>
  <c r="C15" i="11"/>
  <c r="C14" i="11"/>
  <c r="E12" i="11"/>
  <c r="C12" i="11"/>
  <c r="C10" i="11"/>
  <c r="C9" i="11"/>
  <c r="E7" i="11"/>
  <c r="C7" i="11"/>
  <c r="A3" i="11"/>
  <c r="A2" i="11"/>
  <c r="A204" i="10"/>
  <c r="A189" i="10"/>
  <c r="A188" i="10"/>
  <c r="A187" i="10"/>
  <c r="A186" i="10"/>
  <c r="A185" i="10"/>
  <c r="A184" i="10"/>
  <c r="A183" i="10"/>
  <c r="C175" i="10"/>
  <c r="H172" i="10"/>
  <c r="G172" i="10"/>
  <c r="E172" i="10"/>
  <c r="D172" i="10"/>
  <c r="C171" i="10"/>
  <c r="C170" i="10"/>
  <c r="G169" i="10"/>
  <c r="E169" i="10"/>
  <c r="C169" i="10"/>
  <c r="C168" i="10"/>
  <c r="C167" i="10"/>
  <c r="C172" i="10" s="1"/>
  <c r="H166" i="10"/>
  <c r="G166" i="10"/>
  <c r="E166" i="10"/>
  <c r="D166" i="10"/>
  <c r="C166" i="10"/>
  <c r="C160" i="10"/>
  <c r="C158" i="10"/>
  <c r="C157" i="10"/>
  <c r="C155" i="10"/>
  <c r="C154" i="10"/>
  <c r="C153" i="10"/>
  <c r="C152" i="10"/>
  <c r="C151" i="10"/>
  <c r="C150" i="10"/>
  <c r="C149" i="10"/>
  <c r="C148" i="10"/>
  <c r="C147" i="10"/>
  <c r="C146" i="10"/>
  <c r="C145" i="10"/>
  <c r="C144" i="10"/>
  <c r="C143" i="10"/>
  <c r="C142" i="10"/>
  <c r="C141" i="10"/>
  <c r="C140" i="10"/>
  <c r="C139" i="10"/>
  <c r="C138" i="10"/>
  <c r="C137" i="10"/>
  <c r="C136" i="10"/>
  <c r="C134" i="10"/>
  <c r="C133" i="10"/>
  <c r="C132" i="10"/>
  <c r="C131" i="10"/>
  <c r="C130" i="10"/>
  <c r="C129" i="10"/>
  <c r="C128" i="10"/>
  <c r="C127" i="10"/>
  <c r="C126" i="10"/>
  <c r="C124" i="10"/>
  <c r="D114" i="10"/>
  <c r="D113" i="10"/>
  <c r="D112" i="10"/>
  <c r="D110" i="10"/>
  <c r="D109" i="10"/>
  <c r="D108" i="10"/>
  <c r="D111" i="10"/>
  <c r="C106" i="10"/>
  <c r="D104" i="10"/>
  <c r="C103" i="10"/>
  <c r="C94" i="10"/>
  <c r="D92" i="10"/>
  <c r="D71" i="10"/>
  <c r="C72" i="10"/>
  <c r="C69" i="10"/>
  <c r="C67" i="10"/>
  <c r="C65" i="10"/>
  <c r="C64" i="10"/>
  <c r="C63" i="10"/>
  <c r="E61" i="10"/>
  <c r="C61" i="10"/>
  <c r="C59" i="10"/>
  <c r="C58" i="10"/>
  <c r="C57" i="10"/>
  <c r="G55" i="10"/>
  <c r="E55" i="10"/>
  <c r="C55" i="10"/>
  <c r="C53" i="10"/>
  <c r="C52" i="10"/>
  <c r="C50" i="10"/>
  <c r="C49" i="10"/>
  <c r="E48" i="10"/>
  <c r="C48" i="10"/>
  <c r="C46" i="10"/>
  <c r="C45" i="10"/>
  <c r="C43" i="10"/>
  <c r="C41" i="10"/>
  <c r="C39" i="10"/>
  <c r="C36" i="10"/>
  <c r="C35" i="10"/>
  <c r="C34" i="10"/>
  <c r="E32" i="10"/>
  <c r="C32" i="10"/>
  <c r="C30" i="10"/>
  <c r="C29" i="10"/>
  <c r="E27" i="10"/>
  <c r="C27" i="10"/>
  <c r="C25" i="10"/>
  <c r="C23" i="10"/>
  <c r="C21" i="10"/>
  <c r="C19" i="10"/>
  <c r="C16" i="10"/>
  <c r="C15" i="10"/>
  <c r="C14" i="10"/>
  <c r="H12" i="10"/>
  <c r="E12" i="10"/>
  <c r="C12" i="10"/>
  <c r="C10" i="10"/>
  <c r="C9" i="10"/>
  <c r="H7" i="10"/>
  <c r="E7" i="10"/>
  <c r="C7" i="10"/>
  <c r="A3" i="10"/>
  <c r="A2" i="10"/>
  <c r="A216" i="9"/>
  <c r="A201" i="9"/>
  <c r="A200" i="9"/>
  <c r="A199" i="9"/>
  <c r="A198" i="9"/>
  <c r="A197" i="9"/>
  <c r="A196" i="9"/>
  <c r="A195" i="9"/>
  <c r="C186" i="9"/>
  <c r="H183" i="9"/>
  <c r="G183" i="9"/>
  <c r="E183" i="9"/>
  <c r="D183" i="9"/>
  <c r="C182" i="9"/>
  <c r="C181" i="9"/>
  <c r="E180" i="9"/>
  <c r="C180" i="9"/>
  <c r="C179" i="9"/>
  <c r="C178" i="9"/>
  <c r="C183" i="9" s="1"/>
  <c r="H177" i="9"/>
  <c r="G177" i="9"/>
  <c r="E177" i="9"/>
  <c r="D177" i="9"/>
  <c r="C177" i="9"/>
  <c r="C171" i="9"/>
  <c r="C168" i="9"/>
  <c r="C167" i="9"/>
  <c r="C165" i="9"/>
  <c r="C164" i="9"/>
  <c r="C163" i="9"/>
  <c r="C162" i="9"/>
  <c r="C161" i="9"/>
  <c r="C160" i="9"/>
  <c r="C159" i="9"/>
  <c r="C158" i="9"/>
  <c r="C157" i="9"/>
  <c r="C156" i="9"/>
  <c r="C155" i="9"/>
  <c r="C154" i="9"/>
  <c r="C153" i="9"/>
  <c r="C152" i="9"/>
  <c r="C151" i="9"/>
  <c r="C150" i="9"/>
  <c r="C149" i="9"/>
  <c r="C148" i="9"/>
  <c r="C147" i="9"/>
  <c r="C146" i="9"/>
  <c r="C144" i="9"/>
  <c r="C143" i="9"/>
  <c r="C142" i="9"/>
  <c r="C141" i="9"/>
  <c r="C140" i="9"/>
  <c r="C139" i="9"/>
  <c r="C138" i="9"/>
  <c r="D114" i="9"/>
  <c r="C137" i="9"/>
  <c r="C136" i="9"/>
  <c r="C134" i="9"/>
  <c r="D122" i="9"/>
  <c r="D118" i="9"/>
  <c r="D121" i="9"/>
  <c r="C116" i="9"/>
  <c r="C113" i="9"/>
  <c r="C104" i="9"/>
  <c r="D102" i="9"/>
  <c r="C72" i="9"/>
  <c r="D71" i="9"/>
  <c r="C69" i="9"/>
  <c r="C67" i="9"/>
  <c r="C65" i="9"/>
  <c r="C64" i="9"/>
  <c r="C63" i="9"/>
  <c r="H61" i="9"/>
  <c r="G61" i="9"/>
  <c r="E61" i="9"/>
  <c r="D61" i="9"/>
  <c r="C61" i="9"/>
  <c r="C59" i="9"/>
  <c r="C58" i="9"/>
  <c r="C57" i="9"/>
  <c r="H55" i="9"/>
  <c r="G55" i="9"/>
  <c r="D55" i="9"/>
  <c r="C55" i="9"/>
  <c r="C53" i="9"/>
  <c r="C52" i="9"/>
  <c r="C50" i="9"/>
  <c r="C49" i="9"/>
  <c r="G48" i="9"/>
  <c r="E48" i="9"/>
  <c r="C48" i="9"/>
  <c r="C46" i="9"/>
  <c r="C45" i="9"/>
  <c r="C43" i="9"/>
  <c r="C41" i="9"/>
  <c r="C39" i="9"/>
  <c r="C36" i="9"/>
  <c r="C35" i="9"/>
  <c r="C34" i="9"/>
  <c r="G32" i="9"/>
  <c r="E32" i="9"/>
  <c r="C32" i="9"/>
  <c r="C30" i="9"/>
  <c r="C29" i="9"/>
  <c r="G27" i="9"/>
  <c r="E27" i="9"/>
  <c r="C27" i="9"/>
  <c r="C25" i="9"/>
  <c r="C23" i="9"/>
  <c r="C21" i="9"/>
  <c r="C19" i="9"/>
  <c r="C16" i="9"/>
  <c r="C15" i="9"/>
  <c r="C14" i="9"/>
  <c r="E12" i="9"/>
  <c r="C12" i="9"/>
  <c r="C10" i="9"/>
  <c r="C9" i="9"/>
  <c r="H7" i="9"/>
  <c r="D7" i="9"/>
  <c r="C7" i="9"/>
  <c r="A3" i="9"/>
  <c r="A2" i="9"/>
  <c r="A207" i="8"/>
  <c r="A192" i="8"/>
  <c r="A191" i="8"/>
  <c r="A190" i="8"/>
  <c r="A189" i="8"/>
  <c r="A188" i="8"/>
  <c r="A187" i="8"/>
  <c r="A186" i="8"/>
  <c r="C178" i="8"/>
  <c r="G175" i="8"/>
  <c r="H175" i="8"/>
  <c r="E175" i="8"/>
  <c r="C175" i="8"/>
  <c r="C174" i="8"/>
  <c r="C173" i="8"/>
  <c r="H172" i="8"/>
  <c r="G172" i="8"/>
  <c r="E172" i="8"/>
  <c r="D172" i="8"/>
  <c r="C172" i="8"/>
  <c r="C171" i="8"/>
  <c r="C170" i="8"/>
  <c r="G169" i="8"/>
  <c r="H169" i="8"/>
  <c r="E169" i="8"/>
  <c r="C169" i="8"/>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6" i="8"/>
  <c r="C109" i="8"/>
  <c r="C106" i="8"/>
  <c r="C97" i="8"/>
  <c r="C96" i="8"/>
  <c r="D95" i="8"/>
  <c r="C65" i="8"/>
  <c r="D64" i="8"/>
  <c r="C62" i="8"/>
  <c r="C60" i="8"/>
  <c r="C58" i="8"/>
  <c r="C57" i="8"/>
  <c r="C56" i="8"/>
  <c r="G54" i="8"/>
  <c r="E54" i="8"/>
  <c r="C54" i="8"/>
  <c r="C52" i="8"/>
  <c r="C51" i="8"/>
  <c r="C50" i="8"/>
  <c r="H48" i="8"/>
  <c r="G48" i="8"/>
  <c r="E48" i="8"/>
  <c r="D48" i="8"/>
  <c r="C48" i="8"/>
  <c r="C46" i="8"/>
  <c r="C45" i="8"/>
  <c r="C43" i="8"/>
  <c r="C41" i="8"/>
  <c r="C39" i="8"/>
  <c r="C36" i="8"/>
  <c r="C35" i="8"/>
  <c r="C34" i="8"/>
  <c r="H32" i="8"/>
  <c r="G32" i="8"/>
  <c r="E32" i="8"/>
  <c r="D32" i="8"/>
  <c r="C32" i="8"/>
  <c r="C30" i="8"/>
  <c r="C29" i="8"/>
  <c r="H27" i="8"/>
  <c r="G27" i="8"/>
  <c r="E27" i="8"/>
  <c r="D27" i="8"/>
  <c r="C27" i="8"/>
  <c r="C25" i="8"/>
  <c r="C23" i="8"/>
  <c r="C21" i="8"/>
  <c r="C19" i="8"/>
  <c r="C16" i="8"/>
  <c r="C15" i="8"/>
  <c r="C14" i="8"/>
  <c r="G12" i="8"/>
  <c r="E12" i="8"/>
  <c r="C12" i="8"/>
  <c r="C10" i="8"/>
  <c r="C9" i="8"/>
  <c r="G7" i="8"/>
  <c r="E7" i="8"/>
  <c r="C7" i="8"/>
  <c r="A3" i="8"/>
  <c r="A2" i="8"/>
  <c r="A207" i="7"/>
  <c r="A192" i="7"/>
  <c r="A191" i="7"/>
  <c r="A190" i="7"/>
  <c r="A189" i="7"/>
  <c r="A188" i="7"/>
  <c r="A187" i="7"/>
  <c r="A186" i="7"/>
  <c r="C178" i="7"/>
  <c r="C174" i="7"/>
  <c r="C173" i="7"/>
  <c r="H172" i="7"/>
  <c r="G172" i="7"/>
  <c r="E172" i="7"/>
  <c r="D172" i="7"/>
  <c r="C172" i="7"/>
  <c r="C171" i="7"/>
  <c r="C170" i="7"/>
  <c r="C175" i="7" s="1"/>
  <c r="H169" i="7"/>
  <c r="C169" i="7"/>
  <c r="C163" i="7"/>
  <c r="C161" i="7"/>
  <c r="C160" i="7"/>
  <c r="C158" i="7"/>
  <c r="C157" i="7"/>
  <c r="C156" i="7"/>
  <c r="C155" i="7"/>
  <c r="C154" i="7"/>
  <c r="C153" i="7"/>
  <c r="C152" i="7"/>
  <c r="C151" i="7"/>
  <c r="C150" i="7"/>
  <c r="C149" i="7"/>
  <c r="C148" i="7"/>
  <c r="C147" i="7"/>
  <c r="C146" i="7"/>
  <c r="C145" i="7"/>
  <c r="C144" i="7"/>
  <c r="C143" i="7"/>
  <c r="C142" i="7"/>
  <c r="C141" i="7"/>
  <c r="C140" i="7"/>
  <c r="C139" i="7"/>
  <c r="C137" i="7"/>
  <c r="C136" i="7"/>
  <c r="C135" i="7"/>
  <c r="C134" i="7"/>
  <c r="C133" i="7"/>
  <c r="C132" i="7"/>
  <c r="C131" i="7"/>
  <c r="C130" i="7"/>
  <c r="D107" i="7"/>
  <c r="C129" i="7"/>
  <c r="C127" i="7"/>
  <c r="D117" i="7"/>
  <c r="D116" i="7"/>
  <c r="D115" i="7"/>
  <c r="D113" i="7"/>
  <c r="D112" i="7"/>
  <c r="D111" i="7"/>
  <c r="D114" i="7"/>
  <c r="C109" i="7"/>
  <c r="C106" i="7"/>
  <c r="C97" i="7"/>
  <c r="D95" i="7"/>
  <c r="C96" i="7"/>
  <c r="D64" i="7"/>
  <c r="C65" i="7"/>
  <c r="C62" i="7"/>
  <c r="C60" i="7"/>
  <c r="C58" i="7"/>
  <c r="C57" i="7"/>
  <c r="C56" i="7"/>
  <c r="G54" i="7"/>
  <c r="C54" i="7"/>
  <c r="C52" i="7"/>
  <c r="C51" i="7"/>
  <c r="C50" i="7"/>
  <c r="H48" i="7"/>
  <c r="G48" i="7"/>
  <c r="E48" i="7"/>
  <c r="D48" i="7"/>
  <c r="C48" i="7"/>
  <c r="C46" i="7"/>
  <c r="C45" i="7"/>
  <c r="C43" i="7"/>
  <c r="C41" i="7"/>
  <c r="C39" i="7"/>
  <c r="C36" i="7"/>
  <c r="C35" i="7"/>
  <c r="C34" i="7"/>
  <c r="G32" i="7"/>
  <c r="H32" i="7"/>
  <c r="E32" i="7"/>
  <c r="C32" i="7"/>
  <c r="C30" i="7"/>
  <c r="C29" i="7"/>
  <c r="G27" i="7"/>
  <c r="H27" i="7"/>
  <c r="E27" i="7"/>
  <c r="C27" i="7"/>
  <c r="C25" i="7"/>
  <c r="C23" i="7"/>
  <c r="C21" i="7"/>
  <c r="C19" i="7"/>
  <c r="C16" i="7"/>
  <c r="C15" i="7"/>
  <c r="C14" i="7"/>
  <c r="G12" i="7"/>
  <c r="C12" i="7"/>
  <c r="C10" i="7"/>
  <c r="C9" i="7"/>
  <c r="G7" i="7"/>
  <c r="C7" i="7"/>
  <c r="A3" i="7"/>
  <c r="A2" i="7"/>
  <c r="A222" i="6"/>
  <c r="A203" i="6"/>
  <c r="A202" i="6"/>
  <c r="A201" i="6"/>
  <c r="A200" i="6"/>
  <c r="A199" i="6"/>
  <c r="A198" i="6"/>
  <c r="A197" i="6"/>
  <c r="C189" i="6"/>
  <c r="C186" i="6"/>
  <c r="H185" i="6"/>
  <c r="G185" i="6"/>
  <c r="E185" i="6"/>
  <c r="D185" i="6"/>
  <c r="C185" i="6"/>
  <c r="C184" i="6"/>
  <c r="C183" i="6"/>
  <c r="G182" i="6"/>
  <c r="H182" i="6"/>
  <c r="E182" i="6"/>
  <c r="C182" i="6"/>
  <c r="C181" i="6"/>
  <c r="C180" i="6"/>
  <c r="G179" i="6"/>
  <c r="H179" i="6"/>
  <c r="E179" i="6"/>
  <c r="C179" i="6"/>
  <c r="C147" i="6" s="1"/>
  <c r="C173" i="6"/>
  <c r="C171" i="6"/>
  <c r="C170" i="6"/>
  <c r="C168" i="6"/>
  <c r="C167" i="6"/>
  <c r="C166" i="6"/>
  <c r="C165" i="6"/>
  <c r="C164" i="6"/>
  <c r="C163" i="6"/>
  <c r="C162" i="6"/>
  <c r="C161" i="6"/>
  <c r="C160" i="6"/>
  <c r="C159" i="6"/>
  <c r="C158" i="6"/>
  <c r="C157" i="6"/>
  <c r="C156" i="6"/>
  <c r="C155" i="6"/>
  <c r="C154" i="6"/>
  <c r="C153" i="6"/>
  <c r="C152" i="6"/>
  <c r="C151" i="6"/>
  <c r="C150" i="6"/>
  <c r="C149" i="6"/>
  <c r="C146" i="6"/>
  <c r="C145" i="6"/>
  <c r="C144" i="6"/>
  <c r="C143" i="6"/>
  <c r="C142" i="6"/>
  <c r="C141" i="6"/>
  <c r="C140" i="6"/>
  <c r="C139" i="6"/>
  <c r="C137" i="6"/>
  <c r="D125" i="6"/>
  <c r="C119" i="6"/>
  <c r="C116" i="6"/>
  <c r="C107" i="6"/>
  <c r="C106" i="6"/>
  <c r="D105" i="6"/>
  <c r="D64" i="6"/>
  <c r="C65" i="6"/>
  <c r="C62" i="6"/>
  <c r="C60" i="6"/>
  <c r="C58" i="6"/>
  <c r="C57" i="6"/>
  <c r="C56" i="6"/>
  <c r="G54" i="6"/>
  <c r="H54" i="6"/>
  <c r="E54" i="6"/>
  <c r="D54" i="6"/>
  <c r="C54" i="6"/>
  <c r="C52" i="6"/>
  <c r="C51" i="6"/>
  <c r="C50" i="6"/>
  <c r="G48" i="6"/>
  <c r="C48" i="6"/>
  <c r="C46" i="6"/>
  <c r="C45" i="6"/>
  <c r="C43" i="6"/>
  <c r="C41" i="6"/>
  <c r="C39" i="6"/>
  <c r="C36" i="6"/>
  <c r="C35" i="6"/>
  <c r="C34" i="6"/>
  <c r="G32" i="6"/>
  <c r="C32" i="6"/>
  <c r="C30" i="6"/>
  <c r="C29" i="6"/>
  <c r="G27" i="6"/>
  <c r="C27" i="6"/>
  <c r="C25" i="6"/>
  <c r="C23" i="6"/>
  <c r="C21" i="6"/>
  <c r="C19" i="6"/>
  <c r="C16" i="6"/>
  <c r="C15" i="6"/>
  <c r="C14" i="6"/>
  <c r="G12" i="6"/>
  <c r="H12" i="6"/>
  <c r="E12" i="6"/>
  <c r="C12" i="6"/>
  <c r="C10" i="6"/>
  <c r="C9" i="6"/>
  <c r="G7" i="6"/>
  <c r="H7" i="6"/>
  <c r="E7" i="6"/>
  <c r="C7" i="6"/>
  <c r="A3" i="6"/>
  <c r="A2" i="6"/>
  <c r="A210" i="5"/>
  <c r="A195" i="5"/>
  <c r="A194" i="5"/>
  <c r="A193" i="5"/>
  <c r="A192" i="5"/>
  <c r="A191" i="5"/>
  <c r="A190" i="5"/>
  <c r="A189" i="5"/>
  <c r="C182" i="5"/>
  <c r="C181" i="5"/>
  <c r="C180" i="5"/>
  <c r="C179" i="5"/>
  <c r="G178" i="5"/>
  <c r="H178" i="5"/>
  <c r="E178" i="5"/>
  <c r="C178" i="5"/>
  <c r="C177" i="5"/>
  <c r="C176" i="5"/>
  <c r="H175" i="5"/>
  <c r="G175" i="5"/>
  <c r="E175" i="5"/>
  <c r="D175" i="5"/>
  <c r="C175" i="5"/>
  <c r="C169" i="5"/>
  <c r="C167" i="5"/>
  <c r="C166" i="5"/>
  <c r="C164" i="5"/>
  <c r="C163" i="5"/>
  <c r="C162" i="5"/>
  <c r="C161" i="5"/>
  <c r="C160" i="5"/>
  <c r="C159" i="5"/>
  <c r="C158" i="5"/>
  <c r="C157" i="5"/>
  <c r="C156" i="5"/>
  <c r="C155" i="5"/>
  <c r="C154" i="5"/>
  <c r="C153" i="5"/>
  <c r="C152" i="5"/>
  <c r="C151" i="5"/>
  <c r="C150" i="5"/>
  <c r="C149" i="5"/>
  <c r="C148" i="5"/>
  <c r="C147" i="5"/>
  <c r="C146" i="5"/>
  <c r="C145" i="5"/>
  <c r="C143" i="5"/>
  <c r="C142" i="5"/>
  <c r="C141" i="5"/>
  <c r="C140" i="5"/>
  <c r="C139" i="5"/>
  <c r="C138" i="5"/>
  <c r="C137" i="5"/>
  <c r="C136" i="5"/>
  <c r="C135" i="5"/>
  <c r="C133" i="5"/>
  <c r="D121" i="5"/>
  <c r="C115" i="5"/>
  <c r="C112" i="5"/>
  <c r="C103" i="5"/>
  <c r="D101" i="5"/>
  <c r="C71" i="5"/>
  <c r="C69" i="5"/>
  <c r="C67" i="5"/>
  <c r="C65" i="5"/>
  <c r="C64" i="5"/>
  <c r="C63" i="5"/>
  <c r="G61" i="5"/>
  <c r="H61" i="5"/>
  <c r="E61" i="5"/>
  <c r="C61" i="5"/>
  <c r="C59" i="5"/>
  <c r="C58" i="5"/>
  <c r="C57" i="5"/>
  <c r="G55" i="5"/>
  <c r="C55" i="5"/>
  <c r="C53" i="5"/>
  <c r="C52" i="5"/>
  <c r="C50" i="5"/>
  <c r="C49" i="5"/>
  <c r="G48" i="5"/>
  <c r="H48" i="5"/>
  <c r="E48" i="5"/>
  <c r="C48" i="5"/>
  <c r="C46" i="5"/>
  <c r="C45" i="5"/>
  <c r="C43" i="5"/>
  <c r="C41" i="5"/>
  <c r="C39" i="5"/>
  <c r="C36" i="5"/>
  <c r="C35" i="5"/>
  <c r="C34" i="5"/>
  <c r="G32" i="5"/>
  <c r="H32" i="5"/>
  <c r="E32" i="5"/>
  <c r="C32" i="5"/>
  <c r="C30" i="5"/>
  <c r="C29" i="5"/>
  <c r="G27" i="5"/>
  <c r="H27" i="5"/>
  <c r="E27" i="5"/>
  <c r="C27" i="5"/>
  <c r="C25" i="5"/>
  <c r="C23" i="5"/>
  <c r="C21" i="5"/>
  <c r="C19" i="5"/>
  <c r="C16" i="5"/>
  <c r="C15" i="5"/>
  <c r="C14" i="5"/>
  <c r="H12" i="5"/>
  <c r="E12" i="5"/>
  <c r="D12" i="5"/>
  <c r="C12" i="5"/>
  <c r="C10" i="5"/>
  <c r="C9" i="5"/>
  <c r="H7" i="5"/>
  <c r="E7" i="5"/>
  <c r="D7" i="5"/>
  <c r="C7" i="5"/>
  <c r="A3" i="5"/>
  <c r="A2" i="5"/>
  <c r="A197" i="4"/>
  <c r="A182" i="4"/>
  <c r="A181" i="4"/>
  <c r="A180" i="4"/>
  <c r="A179" i="4"/>
  <c r="A178" i="4"/>
  <c r="A177" i="4"/>
  <c r="A176" i="4"/>
  <c r="C168" i="4"/>
  <c r="H165" i="4"/>
  <c r="G165" i="4"/>
  <c r="E165" i="4"/>
  <c r="D165" i="4"/>
  <c r="C165" i="4"/>
  <c r="C164" i="4"/>
  <c r="C163" i="4"/>
  <c r="G162" i="4"/>
  <c r="H162" i="4"/>
  <c r="E162" i="4"/>
  <c r="C162" i="4"/>
  <c r="C161" i="4"/>
  <c r="C160" i="4"/>
  <c r="H159" i="4"/>
  <c r="G159" i="4"/>
  <c r="E159" i="4"/>
  <c r="D159" i="4"/>
  <c r="C159" i="4"/>
  <c r="C153" i="4"/>
  <c r="C151" i="4"/>
  <c r="C150" i="4"/>
  <c r="C148" i="4"/>
  <c r="C147"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5" i="4"/>
  <c r="C99" i="4"/>
  <c r="C96" i="4"/>
  <c r="C87" i="4"/>
  <c r="C86" i="4"/>
  <c r="D85" i="4"/>
  <c r="D64" i="4"/>
  <c r="C65" i="4"/>
  <c r="C62" i="4"/>
  <c r="C60" i="4"/>
  <c r="C58" i="4"/>
  <c r="C57" i="4"/>
  <c r="C56" i="4"/>
  <c r="H54" i="4"/>
  <c r="G54" i="4"/>
  <c r="E54" i="4"/>
  <c r="D54" i="4"/>
  <c r="C54" i="4"/>
  <c r="C52" i="4"/>
  <c r="C51" i="4"/>
  <c r="C50" i="4"/>
  <c r="G48" i="4"/>
  <c r="C48" i="4"/>
  <c r="C46" i="4"/>
  <c r="C45" i="4"/>
  <c r="C43" i="4"/>
  <c r="C41" i="4"/>
  <c r="C39" i="4"/>
  <c r="C36" i="4"/>
  <c r="C35" i="4"/>
  <c r="C34" i="4"/>
  <c r="G32" i="4"/>
  <c r="C32" i="4"/>
  <c r="C30" i="4"/>
  <c r="C29" i="4"/>
  <c r="G27" i="4"/>
  <c r="C27" i="4"/>
  <c r="C25" i="4"/>
  <c r="C23" i="4"/>
  <c r="C21" i="4"/>
  <c r="C19" i="4"/>
  <c r="C16" i="4"/>
  <c r="C15" i="4"/>
  <c r="C14" i="4"/>
  <c r="G12" i="4"/>
  <c r="H12" i="4"/>
  <c r="E12" i="4"/>
  <c r="C12" i="4"/>
  <c r="C10" i="4"/>
  <c r="C9" i="4"/>
  <c r="G7" i="4"/>
  <c r="H7" i="4"/>
  <c r="E7" i="4"/>
  <c r="C7" i="4"/>
  <c r="A3" i="4"/>
  <c r="A2" i="4"/>
  <c r="A189" i="3"/>
  <c r="A176" i="3"/>
  <c r="A175" i="3"/>
  <c r="A174" i="3"/>
  <c r="A173" i="3"/>
  <c r="A172" i="3"/>
  <c r="A171" i="3"/>
  <c r="A170" i="3"/>
  <c r="C163" i="3"/>
  <c r="C162" i="3"/>
  <c r="C161" i="3"/>
  <c r="H160" i="3"/>
  <c r="G160" i="3"/>
  <c r="E160" i="3"/>
  <c r="D160" i="3"/>
  <c r="C160" i="3"/>
  <c r="C159" i="3"/>
  <c r="C158" i="3"/>
  <c r="G157" i="3"/>
  <c r="H157" i="3"/>
  <c r="E157" i="3"/>
  <c r="C157" i="3"/>
  <c r="C151" i="3"/>
  <c r="C149" i="3"/>
  <c r="C148" i="3"/>
  <c r="C146" i="3"/>
  <c r="C145" i="3"/>
  <c r="C144" i="3"/>
  <c r="C143" i="3"/>
  <c r="C142" i="3"/>
  <c r="C141" i="3"/>
  <c r="C140" i="3"/>
  <c r="C139" i="3"/>
  <c r="C138" i="3"/>
  <c r="C137" i="3"/>
  <c r="C136" i="3"/>
  <c r="C135" i="3"/>
  <c r="C134" i="3"/>
  <c r="C133" i="3"/>
  <c r="C132" i="3"/>
  <c r="C131" i="3"/>
  <c r="C130" i="3"/>
  <c r="C129" i="3"/>
  <c r="C127" i="3"/>
  <c r="C126" i="3"/>
  <c r="C125" i="3"/>
  <c r="C124" i="3"/>
  <c r="C123" i="3"/>
  <c r="C122" i="3"/>
  <c r="C121" i="3"/>
  <c r="C120" i="3"/>
  <c r="C119" i="3"/>
  <c r="C117" i="3"/>
  <c r="D106" i="3"/>
  <c r="D102" i="3"/>
  <c r="D107" i="3"/>
  <c r="C99" i="3"/>
  <c r="D97" i="3"/>
  <c r="C96" i="3"/>
  <c r="C87" i="3"/>
  <c r="D85" i="3"/>
  <c r="D64" i="3"/>
  <c r="C65" i="3"/>
  <c r="C62" i="3"/>
  <c r="C60" i="3"/>
  <c r="C58" i="3"/>
  <c r="C57" i="3"/>
  <c r="C56" i="3"/>
  <c r="H54" i="3"/>
  <c r="C54" i="3"/>
  <c r="C52" i="3"/>
  <c r="C51" i="3"/>
  <c r="C50" i="3"/>
  <c r="H48" i="3"/>
  <c r="G48" i="3"/>
  <c r="E48" i="3"/>
  <c r="D48" i="3"/>
  <c r="C48" i="3"/>
  <c r="C46" i="3"/>
  <c r="C45" i="3"/>
  <c r="C43" i="3"/>
  <c r="C41" i="3"/>
  <c r="C39" i="3"/>
  <c r="C36" i="3"/>
  <c r="C35" i="3"/>
  <c r="C34" i="3"/>
  <c r="G32" i="3"/>
  <c r="H32" i="3"/>
  <c r="E32" i="3"/>
  <c r="C32" i="3"/>
  <c r="C30" i="3"/>
  <c r="C29" i="3"/>
  <c r="G27" i="3"/>
  <c r="H27" i="3"/>
  <c r="E27" i="3"/>
  <c r="C27" i="3"/>
  <c r="C25" i="3"/>
  <c r="C23" i="3"/>
  <c r="C21" i="3"/>
  <c r="C19" i="3"/>
  <c r="C16" i="3"/>
  <c r="C15" i="3"/>
  <c r="C14" i="3"/>
  <c r="D12" i="3"/>
  <c r="C12" i="3"/>
  <c r="C10" i="3"/>
  <c r="C9" i="3"/>
  <c r="D7" i="3"/>
  <c r="C7" i="3"/>
  <c r="A3" i="3"/>
  <c r="A2" i="3"/>
  <c r="X1" i="3"/>
  <c r="A198" i="2"/>
  <c r="A180" i="2"/>
  <c r="A179" i="2"/>
  <c r="A178" i="2"/>
  <c r="A177" i="2"/>
  <c r="A176" i="2"/>
  <c r="A175" i="2"/>
  <c r="A174" i="2"/>
  <c r="C167" i="2"/>
  <c r="C165" i="2"/>
  <c r="C164" i="2"/>
  <c r="C163" i="2"/>
  <c r="C162" i="2"/>
  <c r="C161" i="2"/>
  <c r="C166" i="2" s="1"/>
  <c r="C160" i="2"/>
  <c r="C154" i="2"/>
  <c r="C152" i="2"/>
  <c r="C151" i="2"/>
  <c r="C149" i="2"/>
  <c r="C148" i="2"/>
  <c r="C147" i="2"/>
  <c r="C146" i="2"/>
  <c r="C145" i="2"/>
  <c r="C144" i="2"/>
  <c r="C143" i="2"/>
  <c r="C142" i="2"/>
  <c r="C141" i="2"/>
  <c r="C140" i="2"/>
  <c r="C139" i="2"/>
  <c r="C138" i="2"/>
  <c r="C137" i="2"/>
  <c r="C136" i="2"/>
  <c r="C135" i="2"/>
  <c r="C134" i="2"/>
  <c r="C133" i="2"/>
  <c r="C132" i="2"/>
  <c r="C131" i="2"/>
  <c r="C130" i="2"/>
  <c r="C128" i="2"/>
  <c r="C127" i="2"/>
  <c r="C126" i="2"/>
  <c r="C125" i="2"/>
  <c r="C124" i="2"/>
  <c r="C123" i="2"/>
  <c r="C122" i="2"/>
  <c r="C121" i="2"/>
  <c r="C120" i="2"/>
  <c r="C118" i="2"/>
  <c r="D107" i="2"/>
  <c r="D103" i="2"/>
  <c r="D108" i="2"/>
  <c r="C100" i="2"/>
  <c r="D98" i="2"/>
  <c r="C97" i="2"/>
  <c r="C87" i="2"/>
  <c r="C86" i="2"/>
  <c r="D85" i="2"/>
  <c r="C65" i="2"/>
  <c r="D64" i="2"/>
  <c r="C62" i="2"/>
  <c r="C60" i="2"/>
  <c r="C58" i="2"/>
  <c r="C57" i="2"/>
  <c r="C56" i="2"/>
  <c r="H54" i="2"/>
  <c r="E54" i="2"/>
  <c r="D54" i="2"/>
  <c r="C54" i="2"/>
  <c r="C52" i="2"/>
  <c r="C51" i="2"/>
  <c r="C50" i="2"/>
  <c r="G48" i="2"/>
  <c r="H48" i="2"/>
  <c r="E48" i="2"/>
  <c r="C48" i="2"/>
  <c r="C46" i="2"/>
  <c r="C45" i="2"/>
  <c r="C43" i="2"/>
  <c r="C41" i="2"/>
  <c r="C39" i="2"/>
  <c r="C36" i="2"/>
  <c r="C35" i="2"/>
  <c r="C34" i="2"/>
  <c r="G32" i="2"/>
  <c r="H32" i="2"/>
  <c r="E32" i="2"/>
  <c r="C32" i="2"/>
  <c r="C30" i="2"/>
  <c r="C29" i="2"/>
  <c r="G27" i="2"/>
  <c r="H27" i="2"/>
  <c r="E27" i="2"/>
  <c r="C27" i="2"/>
  <c r="C25" i="2"/>
  <c r="C23" i="2"/>
  <c r="C21" i="2"/>
  <c r="C19" i="2"/>
  <c r="C16" i="2"/>
  <c r="C15" i="2"/>
  <c r="C14" i="2"/>
  <c r="H12" i="2"/>
  <c r="E12" i="2"/>
  <c r="D12" i="2"/>
  <c r="C12" i="2"/>
  <c r="C10" i="2"/>
  <c r="C9" i="2"/>
  <c r="H7" i="2"/>
  <c r="E7" i="2"/>
  <c r="D7" i="2"/>
  <c r="C7" i="2"/>
  <c r="A3" i="2"/>
  <c r="A2" i="2"/>
  <c r="C166" i="1"/>
  <c r="G165" i="1"/>
  <c r="C165" i="1"/>
  <c r="C164" i="1"/>
  <c r="C163" i="1"/>
  <c r="H162" i="1"/>
  <c r="E162" i="1"/>
  <c r="D162" i="1"/>
  <c r="C162" i="1"/>
  <c r="C161" i="1"/>
  <c r="C160" i="1"/>
  <c r="D159"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7" i="1"/>
  <c r="D105" i="1"/>
  <c r="D103" i="1"/>
  <c r="D101" i="1"/>
  <c r="D104" i="1"/>
  <c r="C99" i="1"/>
  <c r="C96" i="1"/>
  <c r="C86" i="1"/>
  <c r="C85" i="1"/>
  <c r="D84" i="1"/>
  <c r="D63" i="1"/>
  <c r="C64" i="1"/>
  <c r="C61" i="1"/>
  <c r="C59" i="1"/>
  <c r="C57" i="1"/>
  <c r="C56" i="1"/>
  <c r="C55" i="1"/>
  <c r="G53" i="1"/>
  <c r="H53" i="1"/>
  <c r="E53" i="1"/>
  <c r="C53" i="1"/>
  <c r="C51" i="1"/>
  <c r="C50" i="1"/>
  <c r="C49" i="1"/>
  <c r="H47" i="1"/>
  <c r="G47" i="1"/>
  <c r="D47" i="1"/>
  <c r="C47" i="1"/>
  <c r="C45" i="1"/>
  <c r="C44" i="1"/>
  <c r="C42" i="1"/>
  <c r="C40" i="1"/>
  <c r="C38" i="1"/>
  <c r="C35" i="1"/>
  <c r="C34" i="1"/>
  <c r="C33" i="1"/>
  <c r="H31" i="1"/>
  <c r="G31" i="1"/>
  <c r="D31" i="1"/>
  <c r="C31" i="1"/>
  <c r="C29" i="1"/>
  <c r="C28" i="1"/>
  <c r="H26" i="1"/>
  <c r="G26" i="1"/>
  <c r="D26" i="1"/>
  <c r="C26" i="1"/>
  <c r="C24" i="1"/>
  <c r="C22" i="1"/>
  <c r="C20" i="1"/>
  <c r="C18" i="1"/>
  <c r="C15" i="1"/>
  <c r="C14" i="1"/>
  <c r="C13" i="1"/>
  <c r="G11" i="1"/>
  <c r="H11" i="1"/>
  <c r="E11" i="1"/>
  <c r="C11" i="1"/>
  <c r="C9" i="1"/>
  <c r="C8" i="1"/>
  <c r="G6" i="1"/>
  <c r="H6" i="1"/>
  <c r="E6" i="1"/>
  <c r="C6" i="1"/>
  <c r="H159" i="1" l="1"/>
  <c r="D165" i="1"/>
  <c r="H165" i="1"/>
  <c r="D105" i="2"/>
  <c r="H7" i="3"/>
  <c r="H12" i="3"/>
  <c r="D54" i="3"/>
  <c r="D104" i="3"/>
  <c r="D27" i="4"/>
  <c r="H27" i="4"/>
  <c r="D32" i="4"/>
  <c r="H32" i="4"/>
  <c r="D48" i="4"/>
  <c r="H48" i="4"/>
  <c r="D97" i="4"/>
  <c r="D102" i="4"/>
  <c r="D106" i="4"/>
  <c r="D55" i="5"/>
  <c r="H55" i="5"/>
  <c r="D113" i="5"/>
  <c r="D118" i="5"/>
  <c r="D122" i="5"/>
  <c r="D27" i="6"/>
  <c r="H27" i="6"/>
  <c r="D32" i="6"/>
  <c r="H32" i="6"/>
  <c r="D48" i="6"/>
  <c r="H48" i="6"/>
  <c r="D117" i="6"/>
  <c r="D122" i="6"/>
  <c r="D126" i="6"/>
  <c r="D7" i="7"/>
  <c r="H7" i="7"/>
  <c r="D12" i="7"/>
  <c r="H12" i="7"/>
  <c r="D54" i="7"/>
  <c r="H54" i="7"/>
  <c r="D6" i="1"/>
  <c r="D11" i="1"/>
  <c r="E26" i="1"/>
  <c r="E31" i="1"/>
  <c r="E47" i="1"/>
  <c r="D53" i="1"/>
  <c r="D97" i="1"/>
  <c r="D102" i="1"/>
  <c r="D106" i="1"/>
  <c r="E159" i="1"/>
  <c r="G162" i="1"/>
  <c r="E165" i="1"/>
  <c r="G7" i="2"/>
  <c r="G12" i="2"/>
  <c r="D27" i="2"/>
  <c r="D32" i="2"/>
  <c r="D48" i="2"/>
  <c r="G54" i="2"/>
  <c r="D102" i="2"/>
  <c r="D106" i="2"/>
  <c r="E7" i="3"/>
  <c r="E12" i="3"/>
  <c r="E54" i="3"/>
  <c r="D101" i="3"/>
  <c r="D105" i="3"/>
  <c r="D157" i="3"/>
  <c r="D7" i="4"/>
  <c r="D12" i="4"/>
  <c r="E27" i="4"/>
  <c r="E32" i="4"/>
  <c r="E48" i="4"/>
  <c r="D103" i="4"/>
  <c r="D107" i="4"/>
  <c r="D162" i="4"/>
  <c r="G7" i="5"/>
  <c r="G12" i="5"/>
  <c r="D27" i="5"/>
  <c r="D32" i="5"/>
  <c r="D48" i="5"/>
  <c r="E55" i="5"/>
  <c r="D61" i="5"/>
  <c r="D119" i="5"/>
  <c r="D123" i="5"/>
  <c r="D178" i="5"/>
  <c r="D7" i="6"/>
  <c r="D12" i="6"/>
  <c r="E27" i="6"/>
  <c r="E32" i="6"/>
  <c r="E48" i="6"/>
  <c r="D123" i="6"/>
  <c r="D127" i="6"/>
  <c r="D182" i="6"/>
  <c r="E7" i="7"/>
  <c r="E12" i="7"/>
  <c r="E54" i="7"/>
  <c r="E169" i="7"/>
  <c r="D113" i="8"/>
  <c r="D117" i="8"/>
  <c r="G7" i="9"/>
  <c r="D104" i="4"/>
  <c r="D120" i="5"/>
  <c r="H12" i="9"/>
  <c r="D12" i="9"/>
  <c r="G12" i="9"/>
  <c r="D124" i="6"/>
  <c r="D114" i="8"/>
  <c r="G159" i="1"/>
  <c r="D104" i="2"/>
  <c r="G7" i="3"/>
  <c r="G12" i="3"/>
  <c r="D27" i="3"/>
  <c r="D32" i="3"/>
  <c r="G54" i="3"/>
  <c r="D103" i="3"/>
  <c r="D101" i="4"/>
  <c r="D117" i="5"/>
  <c r="D121" i="6"/>
  <c r="D179" i="6"/>
  <c r="D27" i="7"/>
  <c r="D32" i="7"/>
  <c r="G169" i="7"/>
  <c r="D7" i="8"/>
  <c r="H7" i="8"/>
  <c r="D12" i="8"/>
  <c r="H12" i="8"/>
  <c r="D54" i="8"/>
  <c r="H54" i="8"/>
  <c r="D111" i="8"/>
  <c r="D115" i="8"/>
  <c r="D169" i="8"/>
  <c r="D175" i="8"/>
  <c r="E7" i="9"/>
  <c r="D169" i="7"/>
  <c r="D107" i="8"/>
  <c r="D112" i="8"/>
  <c r="D27" i="9"/>
  <c r="H27" i="9"/>
  <c r="D32" i="9"/>
  <c r="H32" i="9"/>
  <c r="D48" i="9"/>
  <c r="H48" i="9"/>
  <c r="E55" i="9"/>
  <c r="D119" i="9"/>
  <c r="D123" i="9"/>
  <c r="G180" i="9"/>
  <c r="G27" i="10"/>
  <c r="G32" i="10"/>
  <c r="G48" i="10"/>
  <c r="D55" i="10"/>
  <c r="H55" i="10"/>
  <c r="G61" i="10"/>
  <c r="D169" i="10"/>
  <c r="H169" i="10"/>
  <c r="G7" i="11"/>
  <c r="G12" i="11"/>
  <c r="D27" i="11"/>
  <c r="H27" i="11"/>
  <c r="D32" i="11"/>
  <c r="H32" i="11"/>
  <c r="D48" i="11"/>
  <c r="H48" i="11"/>
  <c r="G54" i="11"/>
  <c r="G7" i="12"/>
  <c r="G12" i="12"/>
  <c r="D27" i="12"/>
  <c r="H27" i="12"/>
  <c r="D32" i="12"/>
  <c r="H32" i="12"/>
  <c r="G54" i="12"/>
  <c r="D106" i="12"/>
  <c r="D110" i="12"/>
  <c r="G55" i="13"/>
  <c r="D109" i="13"/>
  <c r="D113" i="13"/>
  <c r="G171" i="13"/>
  <c r="G27" i="14"/>
  <c r="G32" i="14"/>
  <c r="G48" i="14"/>
  <c r="D101" i="14"/>
  <c r="D105" i="14"/>
  <c r="G55" i="15"/>
  <c r="D129" i="15"/>
  <c r="D133" i="15"/>
  <c r="G189" i="15"/>
  <c r="G7" i="16"/>
  <c r="G12" i="16"/>
  <c r="D27" i="16"/>
  <c r="D32" i="16"/>
  <c r="G54" i="16"/>
  <c r="D102" i="16"/>
  <c r="D106" i="16"/>
  <c r="G162" i="16"/>
  <c r="D159" i="17"/>
  <c r="H159" i="17"/>
  <c r="E7" i="18"/>
  <c r="E12" i="18"/>
  <c r="E54" i="18"/>
  <c r="E162" i="18"/>
  <c r="D7" i="19"/>
  <c r="H7" i="19"/>
  <c r="D12" i="19"/>
  <c r="H12" i="19"/>
  <c r="E27" i="19"/>
  <c r="E32" i="19"/>
  <c r="E48" i="19"/>
  <c r="D54" i="19"/>
  <c r="H54" i="19"/>
  <c r="D103" i="19"/>
  <c r="D107" i="19"/>
  <c r="D162" i="19"/>
  <c r="D8" i="20"/>
  <c r="H8" i="20"/>
  <c r="D13" i="20"/>
  <c r="H13" i="20"/>
  <c r="E28" i="20"/>
  <c r="E33" i="20"/>
  <c r="E49" i="20"/>
  <c r="H55" i="20"/>
  <c r="D7" i="21"/>
  <c r="H7" i="21"/>
  <c r="D12" i="21"/>
  <c r="H12" i="21"/>
  <c r="E48" i="21"/>
  <c r="E61" i="21"/>
  <c r="D186" i="21"/>
  <c r="H186" i="21"/>
  <c r="D192" i="21"/>
  <c r="H192" i="21"/>
  <c r="D104" i="22"/>
  <c r="D109" i="22"/>
  <c r="D113" i="22"/>
  <c r="D143" i="23"/>
  <c r="D112" i="25"/>
  <c r="G148" i="26"/>
  <c r="G153" i="26"/>
  <c r="D253" i="26"/>
  <c r="G7" i="27"/>
  <c r="G12" i="27"/>
  <c r="D27" i="27"/>
  <c r="D32" i="27"/>
  <c r="H32" i="27"/>
  <c r="D131" i="27"/>
  <c r="D104" i="30"/>
  <c r="D109" i="30"/>
  <c r="D113" i="30"/>
  <c r="D7" i="31"/>
  <c r="H7" i="31"/>
  <c r="D12" i="31"/>
  <c r="H12" i="31"/>
  <c r="D128" i="31"/>
  <c r="D132" i="31"/>
  <c r="D186" i="31"/>
  <c r="H186" i="31"/>
  <c r="D192" i="31"/>
  <c r="H192" i="31"/>
  <c r="D120" i="9"/>
  <c r="D124" i="9"/>
  <c r="D180" i="9"/>
  <c r="H180" i="9"/>
  <c r="G7" i="10"/>
  <c r="G12" i="10"/>
  <c r="D27" i="10"/>
  <c r="H27" i="10"/>
  <c r="D32" i="10"/>
  <c r="H32" i="10"/>
  <c r="D48" i="10"/>
  <c r="H48" i="10"/>
  <c r="D61" i="10"/>
  <c r="H61" i="10"/>
  <c r="D7" i="11"/>
  <c r="H7" i="11"/>
  <c r="D12" i="11"/>
  <c r="H12" i="11"/>
  <c r="D54" i="11"/>
  <c r="H54" i="11"/>
  <c r="G179" i="11"/>
  <c r="D7" i="12"/>
  <c r="H7" i="12"/>
  <c r="D12" i="12"/>
  <c r="H12" i="12"/>
  <c r="D54" i="12"/>
  <c r="H54" i="12"/>
  <c r="D102" i="12"/>
  <c r="D107" i="12"/>
  <c r="D111" i="12"/>
  <c r="G27" i="13"/>
  <c r="G32" i="13"/>
  <c r="G48" i="13"/>
  <c r="D55" i="13"/>
  <c r="H55" i="13"/>
  <c r="D171" i="13"/>
  <c r="H171" i="13"/>
  <c r="G7" i="14"/>
  <c r="G12" i="14"/>
  <c r="D27" i="14"/>
  <c r="H27" i="14"/>
  <c r="D32" i="14"/>
  <c r="H32" i="14"/>
  <c r="D48" i="14"/>
  <c r="H48" i="14"/>
  <c r="G54" i="14"/>
  <c r="D97" i="14"/>
  <c r="D102" i="14"/>
  <c r="D106" i="14"/>
  <c r="G162" i="14"/>
  <c r="G27" i="15"/>
  <c r="G32" i="15"/>
  <c r="G48" i="15"/>
  <c r="D55" i="15"/>
  <c r="H55" i="15"/>
  <c r="D134" i="15"/>
  <c r="D189" i="15"/>
  <c r="H189" i="15"/>
  <c r="D7" i="16"/>
  <c r="H7" i="16"/>
  <c r="D12" i="16"/>
  <c r="H12" i="16"/>
  <c r="D54" i="16"/>
  <c r="H54" i="16"/>
  <c r="D162" i="16"/>
  <c r="H162" i="16"/>
  <c r="G7" i="17"/>
  <c r="G12" i="17"/>
  <c r="E12" i="19"/>
  <c r="D104" i="19"/>
  <c r="E186" i="21"/>
  <c r="G189" i="21"/>
  <c r="E192" i="21"/>
  <c r="G61" i="22"/>
  <c r="D110" i="22"/>
  <c r="D114" i="22"/>
  <c r="G8" i="23"/>
  <c r="G13" i="23"/>
  <c r="D28" i="23"/>
  <c r="H28" i="23"/>
  <c r="D33" i="23"/>
  <c r="H33" i="23"/>
  <c r="D49" i="23"/>
  <c r="H49" i="23"/>
  <c r="G55" i="23"/>
  <c r="D140" i="23"/>
  <c r="D144" i="23"/>
  <c r="D7" i="24"/>
  <c r="D12" i="24"/>
  <c r="E27" i="24"/>
  <c r="E32" i="24"/>
  <c r="E48" i="24"/>
  <c r="D140" i="24"/>
  <c r="D144" i="24"/>
  <c r="G56" i="25"/>
  <c r="D109" i="25"/>
  <c r="D113" i="25"/>
  <c r="D148" i="26"/>
  <c r="H148" i="26"/>
  <c r="D153" i="26"/>
  <c r="H153" i="26"/>
  <c r="D250" i="26"/>
  <c r="D254" i="26"/>
  <c r="D7" i="27"/>
  <c r="H7" i="27"/>
  <c r="D12" i="27"/>
  <c r="H12" i="27"/>
  <c r="D128" i="27"/>
  <c r="D132" i="27"/>
  <c r="D186" i="27"/>
  <c r="H186" i="27"/>
  <c r="G7" i="29"/>
  <c r="G12" i="29"/>
  <c r="D27" i="29"/>
  <c r="D32" i="29"/>
  <c r="G54" i="29"/>
  <c r="D102" i="29"/>
  <c r="D106" i="29"/>
  <c r="G162" i="29"/>
  <c r="G27" i="30"/>
  <c r="G32" i="30"/>
  <c r="G48" i="30"/>
  <c r="D110" i="30"/>
  <c r="D114" i="30"/>
  <c r="E7" i="31"/>
  <c r="E12" i="31"/>
  <c r="D124" i="31"/>
  <c r="D129" i="31"/>
  <c r="D133" i="31"/>
  <c r="E186" i="31"/>
  <c r="E192" i="31"/>
  <c r="D7" i="10"/>
  <c r="D12" i="10"/>
  <c r="D179" i="11"/>
  <c r="D108" i="12"/>
  <c r="D112" i="12"/>
  <c r="D167" i="12"/>
  <c r="D27" i="13"/>
  <c r="D32" i="13"/>
  <c r="D48" i="13"/>
  <c r="D7" i="14"/>
  <c r="D12" i="14"/>
  <c r="D103" i="14"/>
  <c r="D107" i="14"/>
  <c r="D162" i="14"/>
  <c r="D27" i="15"/>
  <c r="D32" i="15"/>
  <c r="D48" i="15"/>
  <c r="D61" i="15"/>
  <c r="D7" i="17"/>
  <c r="D12" i="17"/>
  <c r="H12" i="17"/>
  <c r="G7" i="18"/>
  <c r="G12" i="18"/>
  <c r="G48" i="19"/>
  <c r="D101" i="19"/>
  <c r="D105" i="19"/>
  <c r="G28" i="20"/>
  <c r="G33" i="20"/>
  <c r="G49" i="20"/>
  <c r="G48" i="21"/>
  <c r="G61" i="21"/>
  <c r="D111" i="22"/>
  <c r="D8" i="23"/>
  <c r="H8" i="23"/>
  <c r="D13" i="23"/>
  <c r="H13" i="23"/>
  <c r="D55" i="23"/>
  <c r="H55" i="23"/>
  <c r="D136" i="23"/>
  <c r="D141" i="23"/>
  <c r="D145" i="23"/>
  <c r="C166" i="23"/>
  <c r="D141" i="24"/>
  <c r="G28" i="25"/>
  <c r="G33" i="25"/>
  <c r="G49" i="25"/>
  <c r="D56" i="25"/>
  <c r="H56" i="25"/>
  <c r="D105" i="25"/>
  <c r="D110" i="25"/>
  <c r="D114" i="25"/>
  <c r="G8" i="26"/>
  <c r="G13" i="26"/>
  <c r="D246" i="26"/>
  <c r="D251" i="26"/>
  <c r="D255" i="26"/>
  <c r="D124" i="27"/>
  <c r="D129" i="27"/>
  <c r="D133" i="27"/>
  <c r="D7" i="29"/>
  <c r="H7" i="29"/>
  <c r="D12" i="29"/>
  <c r="H12" i="29"/>
  <c r="D54" i="29"/>
  <c r="H54" i="29"/>
  <c r="D162" i="29"/>
  <c r="H162" i="29"/>
  <c r="D27" i="30"/>
  <c r="H27" i="30"/>
  <c r="D32" i="30"/>
  <c r="H32" i="30"/>
  <c r="D111" i="30"/>
  <c r="D7" i="18"/>
  <c r="D12" i="18"/>
  <c r="D54" i="18"/>
  <c r="D162" i="18"/>
  <c r="D27" i="19"/>
  <c r="D32" i="19"/>
  <c r="D48" i="19"/>
  <c r="D97" i="19"/>
  <c r="D64" i="19" s="1"/>
  <c r="D102" i="19"/>
  <c r="D28" i="20"/>
  <c r="D33" i="20"/>
  <c r="D49" i="20"/>
  <c r="D48" i="21"/>
  <c r="D61" i="21"/>
  <c r="D7" i="22"/>
  <c r="D12" i="22"/>
  <c r="D108" i="22"/>
  <c r="D142" i="23"/>
  <c r="D138" i="24"/>
  <c r="D196" i="24"/>
  <c r="D202" i="24"/>
  <c r="D28" i="25"/>
  <c r="D33" i="25"/>
  <c r="D49" i="25"/>
  <c r="D111" i="25"/>
  <c r="D170" i="25"/>
  <c r="D8" i="26"/>
  <c r="D13" i="26"/>
  <c r="D252" i="26"/>
  <c r="D130" i="27"/>
  <c r="D7" i="30"/>
  <c r="D12" i="30"/>
  <c r="D108" i="30"/>
  <c r="H12" i="32"/>
  <c r="D12" i="32"/>
  <c r="G12" i="32"/>
  <c r="D113" i="32"/>
  <c r="E7" i="33"/>
  <c r="E12" i="33"/>
  <c r="E54" i="33"/>
  <c r="E162" i="33"/>
  <c r="D7" i="34"/>
  <c r="H7" i="34"/>
  <c r="D12" i="34"/>
  <c r="H12" i="34"/>
  <c r="E27" i="34"/>
  <c r="E32" i="34"/>
  <c r="E48" i="34"/>
  <c r="D54" i="34"/>
  <c r="H54" i="34"/>
  <c r="D103" i="34"/>
  <c r="D107" i="34"/>
  <c r="D162" i="34"/>
  <c r="D7" i="35"/>
  <c r="H7" i="35"/>
  <c r="D12" i="35"/>
  <c r="H12" i="35"/>
  <c r="E27" i="35"/>
  <c r="E32" i="35"/>
  <c r="E48" i="35"/>
  <c r="E61" i="35"/>
  <c r="D196" i="35"/>
  <c r="G13" i="36"/>
  <c r="D28" i="36"/>
  <c r="D33" i="36"/>
  <c r="E168" i="36"/>
  <c r="E173" i="36"/>
  <c r="D303" i="36"/>
  <c r="D7" i="37"/>
  <c r="H7" i="37"/>
  <c r="D12" i="37"/>
  <c r="H12" i="37"/>
  <c r="E27" i="37"/>
  <c r="E32" i="37"/>
  <c r="E48" i="37"/>
  <c r="E61" i="37"/>
  <c r="D128" i="37"/>
  <c r="D132" i="37"/>
  <c r="E7" i="38"/>
  <c r="E12" i="38"/>
  <c r="G55" i="38"/>
  <c r="D109" i="38"/>
  <c r="D113" i="38"/>
  <c r="E166" i="38"/>
  <c r="E172" i="38"/>
  <c r="D110" i="39"/>
  <c r="D114" i="39"/>
  <c r="E7" i="40"/>
  <c r="E12" i="40"/>
  <c r="E54" i="40"/>
  <c r="E162" i="40"/>
  <c r="D7" i="41"/>
  <c r="H7" i="41"/>
  <c r="D12" i="41"/>
  <c r="H12" i="41"/>
  <c r="E27" i="41"/>
  <c r="E32" i="41"/>
  <c r="E48" i="41"/>
  <c r="E62" i="41"/>
  <c r="D109" i="41"/>
  <c r="D113" i="41"/>
  <c r="D167" i="41"/>
  <c r="H167" i="41"/>
  <c r="D7" i="42"/>
  <c r="H7" i="42"/>
  <c r="D12" i="42"/>
  <c r="H12" i="42"/>
  <c r="E27" i="42"/>
  <c r="E32" i="42"/>
  <c r="E48" i="42"/>
  <c r="D54" i="42"/>
  <c r="H54" i="42"/>
  <c r="D104" i="42"/>
  <c r="E160" i="42"/>
  <c r="D7" i="43"/>
  <c r="H7" i="43"/>
  <c r="D12" i="43"/>
  <c r="H12" i="43"/>
  <c r="E27" i="43"/>
  <c r="E32" i="43"/>
  <c r="E48" i="43"/>
  <c r="D54" i="43"/>
  <c r="E172" i="43"/>
  <c r="D7" i="44"/>
  <c r="H7" i="44"/>
  <c r="D12" i="44"/>
  <c r="H12" i="44"/>
  <c r="E27" i="44"/>
  <c r="E32" i="44"/>
  <c r="E48" i="44"/>
  <c r="E61" i="44"/>
  <c r="D166" i="44"/>
  <c r="H166" i="44"/>
  <c r="D172" i="44"/>
  <c r="H172" i="44"/>
  <c r="E7" i="45"/>
  <c r="E12" i="45"/>
  <c r="E54" i="45"/>
  <c r="E162" i="45"/>
  <c r="D8" i="46"/>
  <c r="H8" i="46"/>
  <c r="D13" i="46"/>
  <c r="H13" i="46"/>
  <c r="D55" i="46"/>
  <c r="H55" i="46"/>
  <c r="D144" i="46"/>
  <c r="D148" i="46"/>
  <c r="D203" i="46"/>
  <c r="H203" i="46"/>
  <c r="E7" i="47"/>
  <c r="E12" i="47"/>
  <c r="E167" i="48"/>
  <c r="H167" i="48"/>
  <c r="D167" i="48"/>
  <c r="G167" i="48"/>
  <c r="D107" i="51"/>
  <c r="E169" i="54"/>
  <c r="H169" i="54"/>
  <c r="D169" i="54"/>
  <c r="G169" i="54"/>
  <c r="E7" i="56"/>
  <c r="H7" i="56"/>
  <c r="D7" i="56"/>
  <c r="G7" i="56"/>
  <c r="E12" i="56"/>
  <c r="H12" i="56"/>
  <c r="D12" i="56"/>
  <c r="G12" i="56"/>
  <c r="D104" i="34"/>
  <c r="C361" i="36"/>
  <c r="D111" i="39"/>
  <c r="E8" i="46"/>
  <c r="E13" i="46"/>
  <c r="E55" i="46"/>
  <c r="D145" i="46"/>
  <c r="E203" i="46"/>
  <c r="D114" i="47"/>
  <c r="D110" i="47"/>
  <c r="D113" i="47"/>
  <c r="D109" i="47"/>
  <c r="D104" i="47"/>
  <c r="D112" i="47"/>
  <c r="D108" i="47"/>
  <c r="E28" i="49"/>
  <c r="H28" i="49"/>
  <c r="D28" i="49"/>
  <c r="G28" i="49"/>
  <c r="E33" i="49"/>
  <c r="H33" i="49"/>
  <c r="D33" i="49"/>
  <c r="G33" i="49"/>
  <c r="E49" i="49"/>
  <c r="H49" i="49"/>
  <c r="D49" i="49"/>
  <c r="G49" i="49"/>
  <c r="D64" i="51"/>
  <c r="E170" i="52"/>
  <c r="H170" i="52"/>
  <c r="D170" i="52"/>
  <c r="G170" i="52"/>
  <c r="E22" i="53"/>
  <c r="H22" i="53"/>
  <c r="D22" i="53"/>
  <c r="G22" i="53"/>
  <c r="E40" i="53"/>
  <c r="H40" i="53"/>
  <c r="D40" i="53"/>
  <c r="G40" i="53"/>
  <c r="E45" i="53"/>
  <c r="H45" i="53"/>
  <c r="D45" i="53"/>
  <c r="G45" i="53"/>
  <c r="E61" i="53"/>
  <c r="H61" i="53"/>
  <c r="D61" i="53"/>
  <c r="G61" i="53"/>
  <c r="E27" i="55"/>
  <c r="H27" i="55"/>
  <c r="D27" i="55"/>
  <c r="G27" i="55"/>
  <c r="E32" i="55"/>
  <c r="H32" i="55"/>
  <c r="D32" i="55"/>
  <c r="G32" i="55"/>
  <c r="E48" i="55"/>
  <c r="H48" i="55"/>
  <c r="D48" i="55"/>
  <c r="G48" i="55"/>
  <c r="D27" i="32"/>
  <c r="H27" i="32"/>
  <c r="D32" i="32"/>
  <c r="H32" i="32"/>
  <c r="D48" i="32"/>
  <c r="H48" i="32"/>
  <c r="G7" i="33"/>
  <c r="G12" i="33"/>
  <c r="D27" i="33"/>
  <c r="G54" i="33"/>
  <c r="G162" i="33"/>
  <c r="G27" i="34"/>
  <c r="G32" i="34"/>
  <c r="G48" i="34"/>
  <c r="D101" i="34"/>
  <c r="D105" i="34"/>
  <c r="G27" i="35"/>
  <c r="G32" i="35"/>
  <c r="G48" i="35"/>
  <c r="D55" i="35"/>
  <c r="H55" i="35"/>
  <c r="G61" i="35"/>
  <c r="D140" i="35"/>
  <c r="D144" i="35"/>
  <c r="G168" i="36"/>
  <c r="G173" i="36"/>
  <c r="D301" i="36"/>
  <c r="G27" i="37"/>
  <c r="G32" i="37"/>
  <c r="G48" i="37"/>
  <c r="G61" i="37"/>
  <c r="D130" i="37"/>
  <c r="D134" i="37"/>
  <c r="G7" i="38"/>
  <c r="G12" i="38"/>
  <c r="D27" i="38"/>
  <c r="D32" i="38"/>
  <c r="D48" i="38"/>
  <c r="D61" i="38"/>
  <c r="G166" i="38"/>
  <c r="G172" i="38"/>
  <c r="D7" i="39"/>
  <c r="D12" i="39"/>
  <c r="H12" i="39"/>
  <c r="D108" i="39"/>
  <c r="D112" i="39"/>
  <c r="D166" i="39"/>
  <c r="D172" i="39"/>
  <c r="H172" i="39"/>
  <c r="G7" i="40"/>
  <c r="G12" i="40"/>
  <c r="D27" i="40"/>
  <c r="H27" i="40"/>
  <c r="D32" i="40"/>
  <c r="G54" i="40"/>
  <c r="G162" i="40"/>
  <c r="G27" i="41"/>
  <c r="G32" i="41"/>
  <c r="G48" i="41"/>
  <c r="G62" i="41"/>
  <c r="G27" i="42"/>
  <c r="G32" i="42"/>
  <c r="G48" i="42"/>
  <c r="G160" i="42"/>
  <c r="G27" i="43"/>
  <c r="G32" i="43"/>
  <c r="G48" i="43"/>
  <c r="G172" i="43"/>
  <c r="G27" i="44"/>
  <c r="G32" i="44"/>
  <c r="G48" i="44"/>
  <c r="G61" i="44"/>
  <c r="G7" i="45"/>
  <c r="G12" i="45"/>
  <c r="E172" i="51"/>
  <c r="H172" i="51"/>
  <c r="D172" i="51"/>
  <c r="G172" i="51"/>
  <c r="E27" i="54"/>
  <c r="H27" i="54"/>
  <c r="D27" i="54"/>
  <c r="G27" i="54"/>
  <c r="E32" i="54"/>
  <c r="H32" i="54"/>
  <c r="D32" i="54"/>
  <c r="G32" i="54"/>
  <c r="E48" i="54"/>
  <c r="H48" i="54"/>
  <c r="D48" i="54"/>
  <c r="G48" i="54"/>
  <c r="E61" i="54"/>
  <c r="H61" i="54"/>
  <c r="D61" i="54"/>
  <c r="G61" i="54"/>
  <c r="D7" i="33"/>
  <c r="D12" i="33"/>
  <c r="D54" i="33"/>
  <c r="D162" i="33"/>
  <c r="D27" i="34"/>
  <c r="D32" i="34"/>
  <c r="D48" i="34"/>
  <c r="D97" i="34"/>
  <c r="D102" i="34"/>
  <c r="D27" i="35"/>
  <c r="D32" i="35"/>
  <c r="D48" i="35"/>
  <c r="D61" i="35"/>
  <c r="D168" i="36"/>
  <c r="D173" i="36"/>
  <c r="D27" i="37"/>
  <c r="D32" i="37"/>
  <c r="D48" i="37"/>
  <c r="D61" i="37"/>
  <c r="D7" i="38"/>
  <c r="D12" i="38"/>
  <c r="D166" i="38"/>
  <c r="D172" i="38"/>
  <c r="D104" i="39"/>
  <c r="D109" i="39"/>
  <c r="D7" i="40"/>
  <c r="D12" i="40"/>
  <c r="D54" i="40"/>
  <c r="D162" i="40"/>
  <c r="D27" i="41"/>
  <c r="D32" i="41"/>
  <c r="D48" i="41"/>
  <c r="D62" i="41"/>
  <c r="D27" i="42"/>
  <c r="D32" i="42"/>
  <c r="D48" i="42"/>
  <c r="D160" i="42"/>
  <c r="D27" i="43"/>
  <c r="D32" i="43"/>
  <c r="D48" i="43"/>
  <c r="D172" i="43"/>
  <c r="D27" i="44"/>
  <c r="D32" i="44"/>
  <c r="D48" i="44"/>
  <c r="D61" i="44"/>
  <c r="D7" i="45"/>
  <c r="D12" i="45"/>
  <c r="D54" i="45"/>
  <c r="D162" i="45"/>
  <c r="D28" i="46"/>
  <c r="D33" i="46"/>
  <c r="D138" i="46"/>
  <c r="D143" i="46"/>
  <c r="D7" i="47"/>
  <c r="D12" i="47"/>
  <c r="E8" i="48"/>
  <c r="H8" i="48"/>
  <c r="D8" i="48"/>
  <c r="G8" i="48"/>
  <c r="E13" i="48"/>
  <c r="H13" i="48"/>
  <c r="D13" i="48"/>
  <c r="G13" i="48"/>
  <c r="E173" i="48"/>
  <c r="H173" i="48"/>
  <c r="D173" i="48"/>
  <c r="G173" i="48"/>
  <c r="D206" i="49"/>
  <c r="D202" i="49"/>
  <c r="D205" i="49"/>
  <c r="D201" i="49"/>
  <c r="D196" i="49"/>
  <c r="D204" i="49"/>
  <c r="D200" i="49"/>
  <c r="D114" i="50"/>
  <c r="D110" i="50"/>
  <c r="D113" i="50"/>
  <c r="D109" i="50"/>
  <c r="D104" i="50"/>
  <c r="D112" i="50"/>
  <c r="D108" i="50"/>
  <c r="D92" i="54"/>
  <c r="G27" i="56"/>
  <c r="G32" i="56"/>
  <c r="G48" i="56"/>
  <c r="G61" i="56"/>
  <c r="D109" i="56"/>
  <c r="D113" i="56"/>
  <c r="G33" i="57"/>
  <c r="D96" i="57"/>
  <c r="H96" i="57"/>
  <c r="D101" i="57"/>
  <c r="H101" i="57"/>
  <c r="D27" i="58"/>
  <c r="H27" i="58"/>
  <c r="D32" i="58"/>
  <c r="H32" i="58"/>
  <c r="D48" i="58"/>
  <c r="H48" i="58"/>
  <c r="D166" i="47"/>
  <c r="D172" i="47"/>
  <c r="H172" i="47"/>
  <c r="D28" i="48"/>
  <c r="D33" i="48"/>
  <c r="D49" i="48"/>
  <c r="E56" i="48"/>
  <c r="D112" i="48"/>
  <c r="D166" i="50"/>
  <c r="E7" i="51"/>
  <c r="E12" i="51"/>
  <c r="E54" i="51"/>
  <c r="D112" i="51"/>
  <c r="D116" i="51"/>
  <c r="E169" i="51"/>
  <c r="E175" i="51"/>
  <c r="D7" i="52"/>
  <c r="D12" i="52"/>
  <c r="E27" i="52"/>
  <c r="D214" i="53"/>
  <c r="D218" i="53"/>
  <c r="D172" i="55"/>
  <c r="H172" i="55"/>
  <c r="D27" i="56"/>
  <c r="H27" i="56"/>
  <c r="D32" i="56"/>
  <c r="H32" i="56"/>
  <c r="D48" i="56"/>
  <c r="H48" i="56"/>
  <c r="D61" i="56"/>
  <c r="H61" i="56"/>
  <c r="D114" i="56"/>
  <c r="G13" i="57"/>
  <c r="D28" i="57"/>
  <c r="D33" i="57"/>
  <c r="E96" i="57"/>
  <c r="E101" i="57"/>
  <c r="D159" i="57"/>
  <c r="D109" i="48"/>
  <c r="D113" i="48"/>
  <c r="G8" i="49"/>
  <c r="G13" i="49"/>
  <c r="G55" i="49"/>
  <c r="G118" i="49"/>
  <c r="G123" i="49"/>
  <c r="G55" i="50"/>
  <c r="G8" i="53"/>
  <c r="G13" i="53"/>
  <c r="D215" i="53"/>
  <c r="G7" i="54"/>
  <c r="G12" i="54"/>
  <c r="D110" i="54"/>
  <c r="D114" i="54"/>
  <c r="G7" i="55"/>
  <c r="G12" i="55"/>
  <c r="D111" i="56"/>
  <c r="D85" i="58"/>
  <c r="D105" i="48"/>
  <c r="D110" i="48"/>
  <c r="D8" i="49"/>
  <c r="D13" i="49"/>
  <c r="D55" i="49"/>
  <c r="D118" i="49"/>
  <c r="D123" i="49"/>
  <c r="D55" i="50"/>
  <c r="D27" i="51"/>
  <c r="D32" i="51"/>
  <c r="D8" i="53"/>
  <c r="D13" i="53"/>
  <c r="D212" i="53"/>
  <c r="D7" i="54"/>
  <c r="D12" i="54"/>
  <c r="D7" i="55"/>
  <c r="D12" i="55"/>
  <c r="D108" i="56"/>
  <c r="D166" i="56"/>
  <c r="D152" i="57"/>
  <c r="D157" i="57"/>
  <c r="D102" i="58"/>
  <c r="D106" i="58"/>
  <c r="G162" i="58"/>
  <c r="G27" i="59"/>
  <c r="G32" i="59"/>
  <c r="G48" i="59"/>
  <c r="D55" i="59"/>
  <c r="H55" i="59"/>
  <c r="G61" i="59"/>
  <c r="D176" i="59"/>
  <c r="H176" i="59"/>
  <c r="D97" i="60"/>
  <c r="D102" i="60"/>
  <c r="D106" i="60"/>
  <c r="G36" i="61"/>
  <c r="G41" i="61"/>
  <c r="G57" i="61"/>
  <c r="E127" i="61"/>
  <c r="E132" i="61"/>
  <c r="D210" i="61"/>
  <c r="D214" i="61"/>
  <c r="D7" i="62"/>
  <c r="H7" i="62"/>
  <c r="D12" i="62"/>
  <c r="H12" i="62"/>
  <c r="D103" i="62"/>
  <c r="D107" i="62"/>
  <c r="G7" i="63"/>
  <c r="G12" i="63"/>
  <c r="D27" i="63"/>
  <c r="D32" i="63"/>
  <c r="G54" i="63"/>
  <c r="E159" i="63"/>
  <c r="E7" i="65"/>
  <c r="E12" i="65"/>
  <c r="E54" i="65"/>
  <c r="D144" i="65"/>
  <c r="E202" i="65"/>
  <c r="D7" i="66"/>
  <c r="H7" i="66"/>
  <c r="D12" i="66"/>
  <c r="H12" i="66"/>
  <c r="E27" i="66"/>
  <c r="E32" i="66"/>
  <c r="E48" i="66"/>
  <c r="D54" i="66"/>
  <c r="H54" i="66"/>
  <c r="D123" i="66"/>
  <c r="D127" i="66"/>
  <c r="D178" i="66"/>
  <c r="D180" i="66"/>
  <c r="D27" i="67"/>
  <c r="H27" i="67"/>
  <c r="D32" i="67"/>
  <c r="H32" i="67"/>
  <c r="D48" i="67"/>
  <c r="H48" i="67"/>
  <c r="E55" i="67"/>
  <c r="D61" i="67"/>
  <c r="H61" i="67"/>
  <c r="E189" i="67"/>
  <c r="D8" i="68"/>
  <c r="H8" i="68"/>
  <c r="D13" i="68"/>
  <c r="H13" i="68"/>
  <c r="E28" i="68"/>
  <c r="E33" i="68"/>
  <c r="E49" i="68"/>
  <c r="D55" i="68"/>
  <c r="H55" i="68"/>
  <c r="E89" i="68"/>
  <c r="E94" i="68"/>
  <c r="D144" i="68"/>
  <c r="D148" i="68"/>
  <c r="G145" i="69"/>
  <c r="G150" i="69"/>
  <c r="D214" i="69"/>
  <c r="D218" i="69"/>
  <c r="D96" i="70"/>
  <c r="D101" i="70"/>
  <c r="D105" i="70"/>
  <c r="E158" i="70"/>
  <c r="D55" i="71"/>
  <c r="H55" i="71"/>
  <c r="D124" i="71"/>
  <c r="D129" i="71"/>
  <c r="D133" i="71"/>
  <c r="E186" i="71"/>
  <c r="E192" i="71"/>
  <c r="D159" i="72"/>
  <c r="H159" i="72"/>
  <c r="E7" i="73"/>
  <c r="E12" i="73"/>
  <c r="D119" i="73"/>
  <c r="D124" i="73"/>
  <c r="D128" i="73"/>
  <c r="E181" i="73"/>
  <c r="D7" i="74"/>
  <c r="H7" i="74"/>
  <c r="D12" i="74"/>
  <c r="H12" i="74"/>
  <c r="E27" i="74"/>
  <c r="E32" i="74"/>
  <c r="E48" i="74"/>
  <c r="D54" i="74"/>
  <c r="H54" i="74"/>
  <c r="D174" i="74"/>
  <c r="H174" i="74"/>
  <c r="E7" i="75"/>
  <c r="E12" i="75"/>
  <c r="E54" i="75"/>
  <c r="D104" i="75"/>
  <c r="D7" i="76"/>
  <c r="H7" i="76"/>
  <c r="D12" i="76"/>
  <c r="H12" i="76"/>
  <c r="E27" i="76"/>
  <c r="E32" i="76"/>
  <c r="E48" i="76"/>
  <c r="D54" i="76"/>
  <c r="H54" i="76"/>
  <c r="D123" i="76"/>
  <c r="D127" i="76"/>
  <c r="D182" i="76"/>
  <c r="H182" i="76"/>
  <c r="D27" i="77"/>
  <c r="H27" i="77"/>
  <c r="D32" i="77"/>
  <c r="H32" i="77"/>
  <c r="D48" i="77"/>
  <c r="H48" i="77"/>
  <c r="E55" i="77"/>
  <c r="D61" i="77"/>
  <c r="H61" i="77"/>
  <c r="E176" i="78"/>
  <c r="H176" i="78"/>
  <c r="D176" i="78"/>
  <c r="G176" i="78"/>
  <c r="D114" i="79"/>
  <c r="D110" i="79"/>
  <c r="D113" i="79"/>
  <c r="D109" i="79"/>
  <c r="D104" i="79"/>
  <c r="D112" i="79"/>
  <c r="D108" i="79"/>
  <c r="E27" i="82"/>
  <c r="H27" i="82"/>
  <c r="D27" i="82"/>
  <c r="G27" i="82"/>
  <c r="E32" i="82"/>
  <c r="H32" i="82"/>
  <c r="D32" i="82"/>
  <c r="G32" i="82"/>
  <c r="E48" i="82"/>
  <c r="H48" i="82"/>
  <c r="D48" i="82"/>
  <c r="G48" i="82"/>
  <c r="D103" i="58"/>
  <c r="D107" i="58"/>
  <c r="D162" i="58"/>
  <c r="H162" i="58"/>
  <c r="G7" i="59"/>
  <c r="D27" i="59"/>
  <c r="H27" i="59"/>
  <c r="D32" i="59"/>
  <c r="H32" i="59"/>
  <c r="D48" i="59"/>
  <c r="H48" i="59"/>
  <c r="D61" i="59"/>
  <c r="H61" i="59"/>
  <c r="D103" i="60"/>
  <c r="D107" i="60"/>
  <c r="G8" i="61"/>
  <c r="G17" i="61"/>
  <c r="D36" i="61"/>
  <c r="H36" i="61"/>
  <c r="D41" i="61"/>
  <c r="H41" i="61"/>
  <c r="D57" i="61"/>
  <c r="H57" i="61"/>
  <c r="D104" i="62"/>
  <c r="D7" i="63"/>
  <c r="H7" i="63"/>
  <c r="D12" i="63"/>
  <c r="H12" i="63"/>
  <c r="D124" i="66"/>
  <c r="D145" i="68"/>
  <c r="D215" i="69"/>
  <c r="E159" i="72"/>
  <c r="D125" i="73"/>
  <c r="D129" i="73"/>
  <c r="E7" i="74"/>
  <c r="E12" i="74"/>
  <c r="E54" i="74"/>
  <c r="E174" i="74"/>
  <c r="E7" i="76"/>
  <c r="E12" i="76"/>
  <c r="E54" i="76"/>
  <c r="D124" i="76"/>
  <c r="E182" i="76"/>
  <c r="E27" i="77"/>
  <c r="E32" i="77"/>
  <c r="E48" i="77"/>
  <c r="E61" i="77"/>
  <c r="E182" i="78"/>
  <c r="H182" i="78"/>
  <c r="D182" i="78"/>
  <c r="G182" i="78"/>
  <c r="D7" i="59"/>
  <c r="D8" i="61"/>
  <c r="D17" i="61"/>
  <c r="D101" i="62"/>
  <c r="G159" i="63"/>
  <c r="D7" i="64"/>
  <c r="H7" i="64"/>
  <c r="D12" i="64"/>
  <c r="H12" i="64"/>
  <c r="D54" i="64"/>
  <c r="H54" i="64"/>
  <c r="D162" i="64"/>
  <c r="H162" i="64"/>
  <c r="G7" i="65"/>
  <c r="G12" i="65"/>
  <c r="D27" i="65"/>
  <c r="H27" i="65"/>
  <c r="D32" i="65"/>
  <c r="H32" i="65"/>
  <c r="G54" i="65"/>
  <c r="G202" i="65"/>
  <c r="G27" i="66"/>
  <c r="G32" i="66"/>
  <c r="G48" i="66"/>
  <c r="D121" i="66"/>
  <c r="D125" i="66"/>
  <c r="G55" i="67"/>
  <c r="G189" i="67"/>
  <c r="G28" i="68"/>
  <c r="G33" i="68"/>
  <c r="G49" i="68"/>
  <c r="G89" i="68"/>
  <c r="G94" i="68"/>
  <c r="D142" i="68"/>
  <c r="D146" i="68"/>
  <c r="D8" i="69"/>
  <c r="H8" i="69"/>
  <c r="D17" i="69"/>
  <c r="H17" i="69"/>
  <c r="D63" i="69"/>
  <c r="H63" i="69"/>
  <c r="D212" i="69"/>
  <c r="D208" i="69" s="1"/>
  <c r="D216" i="69"/>
  <c r="D7" i="70"/>
  <c r="D12" i="70"/>
  <c r="H12" i="70"/>
  <c r="D103" i="70"/>
  <c r="G158" i="70"/>
  <c r="D131" i="71"/>
  <c r="G186" i="71"/>
  <c r="G192" i="71"/>
  <c r="D126" i="73"/>
  <c r="E55" i="78"/>
  <c r="H55" i="78"/>
  <c r="D55" i="78"/>
  <c r="G55" i="78"/>
  <c r="D134" i="80"/>
  <c r="D130" i="80"/>
  <c r="D133" i="80"/>
  <c r="D129" i="80"/>
  <c r="D124" i="80"/>
  <c r="D132" i="80"/>
  <c r="D128" i="80"/>
  <c r="D159" i="63"/>
  <c r="D7" i="65"/>
  <c r="D12" i="65"/>
  <c r="D54" i="65"/>
  <c r="D202" i="65"/>
  <c r="D27" i="66"/>
  <c r="D32" i="66"/>
  <c r="D48" i="66"/>
  <c r="D117" i="66"/>
  <c r="D122" i="66"/>
  <c r="D55" i="67"/>
  <c r="D189" i="67"/>
  <c r="D28" i="68"/>
  <c r="D33" i="68"/>
  <c r="D49" i="68"/>
  <c r="D89" i="68"/>
  <c r="D94" i="68"/>
  <c r="D138" i="68"/>
  <c r="D143" i="68"/>
  <c r="D213" i="69"/>
  <c r="D100" i="70"/>
  <c r="D158" i="70"/>
  <c r="D128" i="71"/>
  <c r="D186" i="71"/>
  <c r="D192" i="71"/>
  <c r="D7" i="73"/>
  <c r="D12" i="73"/>
  <c r="D123" i="73"/>
  <c r="D181" i="73"/>
  <c r="D27" i="74"/>
  <c r="D32" i="74"/>
  <c r="D48" i="74"/>
  <c r="D7" i="75"/>
  <c r="D12" i="75"/>
  <c r="D54" i="75"/>
  <c r="D103" i="75"/>
  <c r="D27" i="76"/>
  <c r="D32" i="76"/>
  <c r="D48" i="76"/>
  <c r="D117" i="76"/>
  <c r="D122" i="76"/>
  <c r="D55" i="77"/>
  <c r="D131" i="80"/>
  <c r="E164" i="81"/>
  <c r="H164" i="81"/>
  <c r="D164" i="81"/>
  <c r="G164" i="81"/>
  <c r="E61" i="82"/>
  <c r="H61" i="82"/>
  <c r="D61" i="82"/>
  <c r="G61" i="82"/>
  <c r="E172" i="82"/>
  <c r="D8" i="83"/>
  <c r="H8" i="83"/>
  <c r="D13" i="83"/>
  <c r="H13" i="83"/>
  <c r="E28" i="83"/>
  <c r="E33" i="83"/>
  <c r="E49" i="83"/>
  <c r="D143" i="83"/>
  <c r="D141" i="86"/>
  <c r="E12" i="78"/>
  <c r="D121" i="78"/>
  <c r="E179" i="78"/>
  <c r="D7" i="80"/>
  <c r="D12" i="80"/>
  <c r="E27" i="80"/>
  <c r="E7" i="81"/>
  <c r="E12" i="81"/>
  <c r="E54" i="81"/>
  <c r="D140" i="83"/>
  <c r="D144" i="83"/>
  <c r="D7" i="84"/>
  <c r="G55" i="85"/>
  <c r="G189" i="85"/>
  <c r="G27" i="86"/>
  <c r="G32" i="86"/>
  <c r="G48" i="86"/>
  <c r="G61" i="86"/>
  <c r="D138" i="86"/>
  <c r="D142" i="86"/>
  <c r="D196" i="86"/>
  <c r="D202" i="86"/>
  <c r="G7" i="87"/>
  <c r="G12" i="87"/>
  <c r="D27" i="87"/>
  <c r="D32" i="87"/>
  <c r="D48" i="87"/>
  <c r="E55" i="87"/>
  <c r="D131" i="87"/>
  <c r="G186" i="87"/>
  <c r="G192" i="87"/>
  <c r="E27" i="88"/>
  <c r="H27" i="88"/>
  <c r="D27" i="88"/>
  <c r="G55" i="80"/>
  <c r="G7" i="82"/>
  <c r="G12" i="82"/>
  <c r="D111" i="82"/>
  <c r="G166" i="82"/>
  <c r="G172" i="82"/>
  <c r="G28" i="83"/>
  <c r="G33" i="83"/>
  <c r="G49" i="83"/>
  <c r="D88" i="83"/>
  <c r="H88" i="83"/>
  <c r="D93" i="83"/>
  <c r="H93" i="83"/>
  <c r="D136" i="83"/>
  <c r="D141" i="83"/>
  <c r="D145" i="83"/>
  <c r="G55" i="84"/>
  <c r="D121" i="84"/>
  <c r="G176" i="84"/>
  <c r="G182" i="84"/>
  <c r="G27" i="85"/>
  <c r="G32" i="85"/>
  <c r="G48" i="85"/>
  <c r="D55" i="85"/>
  <c r="H55" i="85"/>
  <c r="D189" i="85"/>
  <c r="H189" i="85"/>
  <c r="G7" i="86"/>
  <c r="G12" i="86"/>
  <c r="D27" i="86"/>
  <c r="H27" i="86"/>
  <c r="D32" i="86"/>
  <c r="H32" i="86"/>
  <c r="D48" i="86"/>
  <c r="H48" i="86"/>
  <c r="D61" i="86"/>
  <c r="H61" i="86"/>
  <c r="D134" i="86"/>
  <c r="D139" i="86"/>
  <c r="D143" i="86"/>
  <c r="D7" i="87"/>
  <c r="H7" i="87"/>
  <c r="D12" i="87"/>
  <c r="H12" i="87"/>
  <c r="D132" i="87"/>
  <c r="D186" i="87"/>
  <c r="H186" i="87"/>
  <c r="D192" i="87"/>
  <c r="H192" i="87"/>
  <c r="H12" i="88"/>
  <c r="D12" i="88"/>
  <c r="G12" i="88"/>
  <c r="G27" i="88"/>
  <c r="D189" i="77"/>
  <c r="D27" i="78"/>
  <c r="D32" i="78"/>
  <c r="D48" i="78"/>
  <c r="D119" i="78"/>
  <c r="D55" i="80"/>
  <c r="D189" i="80"/>
  <c r="D27" i="81"/>
  <c r="D32" i="81"/>
  <c r="D48" i="81"/>
  <c r="D7" i="82"/>
  <c r="D12" i="82"/>
  <c r="D108" i="82"/>
  <c r="D166" i="82"/>
  <c r="D172" i="82"/>
  <c r="D28" i="83"/>
  <c r="D33" i="83"/>
  <c r="D49" i="83"/>
  <c r="D142" i="83"/>
  <c r="D55" i="84"/>
  <c r="D118" i="84"/>
  <c r="D176" i="84"/>
  <c r="D182" i="84"/>
  <c r="D27" i="85"/>
  <c r="D32" i="85"/>
  <c r="D48" i="85"/>
  <c r="D61" i="85"/>
  <c r="D7" i="86"/>
  <c r="D12" i="86"/>
  <c r="D140" i="86"/>
  <c r="D129" i="87"/>
  <c r="D121" i="88"/>
  <c r="D125" i="88"/>
  <c r="D180" i="88"/>
  <c r="G7" i="89"/>
  <c r="G12" i="89"/>
  <c r="D27" i="89"/>
  <c r="D32" i="89"/>
  <c r="D48" i="89"/>
  <c r="E55" i="89"/>
  <c r="D61" i="89"/>
  <c r="E169" i="89"/>
  <c r="G27" i="90"/>
  <c r="G32" i="90"/>
  <c r="G48" i="90"/>
  <c r="D55" i="90"/>
  <c r="H55" i="90"/>
  <c r="G61" i="90"/>
  <c r="E171" i="90"/>
  <c r="D8" i="91"/>
  <c r="H8" i="91"/>
  <c r="D13" i="91"/>
  <c r="H13" i="91"/>
  <c r="D55" i="91"/>
  <c r="H55" i="91"/>
  <c r="D118" i="91"/>
  <c r="H118" i="91"/>
  <c r="D123" i="91"/>
  <c r="H123" i="91"/>
  <c r="D204" i="91"/>
  <c r="D7" i="92"/>
  <c r="H7" i="92"/>
  <c r="D12" i="92"/>
  <c r="H12" i="92"/>
  <c r="E27" i="92"/>
  <c r="E32" i="92"/>
  <c r="E48" i="92"/>
  <c r="D119" i="92"/>
  <c r="D124" i="92"/>
  <c r="D128" i="92"/>
  <c r="D55" i="93"/>
  <c r="H55" i="93"/>
  <c r="D116" i="93"/>
  <c r="D121" i="93"/>
  <c r="D125" i="93"/>
  <c r="D182" i="93"/>
  <c r="H185" i="93"/>
  <c r="D48" i="94"/>
  <c r="D122" i="94"/>
  <c r="D118" i="94"/>
  <c r="D123" i="94"/>
  <c r="H176" i="94"/>
  <c r="D176" i="94"/>
  <c r="H13" i="95"/>
  <c r="D205" i="95"/>
  <c r="D201" i="95"/>
  <c r="D196" i="95"/>
  <c r="D204" i="95"/>
  <c r="D106" i="97"/>
  <c r="D102" i="97"/>
  <c r="D97" i="97"/>
  <c r="D105" i="97"/>
  <c r="H32" i="98"/>
  <c r="D32" i="98"/>
  <c r="H55" i="99"/>
  <c r="D55" i="99"/>
  <c r="H197" i="99"/>
  <c r="D115" i="100"/>
  <c r="D111" i="100"/>
  <c r="D117" i="100"/>
  <c r="D113" i="100"/>
  <c r="D122" i="88"/>
  <c r="D27" i="90"/>
  <c r="D32" i="90"/>
  <c r="D48" i="90"/>
  <c r="E55" i="90"/>
  <c r="D61" i="90"/>
  <c r="E8" i="91"/>
  <c r="E13" i="91"/>
  <c r="E55" i="91"/>
  <c r="E118" i="91"/>
  <c r="E123" i="91"/>
  <c r="D201" i="91"/>
  <c r="D205" i="91"/>
  <c r="E7" i="92"/>
  <c r="E12" i="92"/>
  <c r="D125" i="92"/>
  <c r="D129" i="92"/>
  <c r="D184" i="92"/>
  <c r="G7" i="93"/>
  <c r="G12" i="93"/>
  <c r="D27" i="93"/>
  <c r="D32" i="93"/>
  <c r="D48" i="93"/>
  <c r="E55" i="93"/>
  <c r="D122" i="93"/>
  <c r="D126" i="93"/>
  <c r="G179" i="93"/>
  <c r="E182" i="93"/>
  <c r="D185" i="93"/>
  <c r="H27" i="94"/>
  <c r="E48" i="94"/>
  <c r="D119" i="94"/>
  <c r="D124" i="94"/>
  <c r="G176" i="94"/>
  <c r="H8" i="95"/>
  <c r="D13" i="95"/>
  <c r="G118" i="95"/>
  <c r="D200" i="95"/>
  <c r="D206" i="95"/>
  <c r="H7" i="96"/>
  <c r="D12" i="96"/>
  <c r="H55" i="96"/>
  <c r="D124" i="96"/>
  <c r="D120" i="96"/>
  <c r="D122" i="96"/>
  <c r="D64" i="97"/>
  <c r="D101" i="97"/>
  <c r="D107" i="97"/>
  <c r="E7" i="98"/>
  <c r="G32" i="98"/>
  <c r="E54" i="98"/>
  <c r="H32" i="99"/>
  <c r="G55" i="99"/>
  <c r="H61" i="99"/>
  <c r="D71" i="99"/>
  <c r="D197" i="99"/>
  <c r="H200" i="99"/>
  <c r="G203" i="99"/>
  <c r="E27" i="100"/>
  <c r="G27" i="100"/>
  <c r="E48" i="100"/>
  <c r="G48" i="100"/>
  <c r="E13" i="101"/>
  <c r="G13" i="101"/>
  <c r="E28" i="101"/>
  <c r="G28" i="101"/>
  <c r="G45" i="101"/>
  <c r="E45" i="101"/>
  <c r="D32" i="88"/>
  <c r="H32" i="88"/>
  <c r="D48" i="88"/>
  <c r="H48" i="88"/>
  <c r="D119" i="88"/>
  <c r="D123" i="88"/>
  <c r="G55" i="89"/>
  <c r="G169" i="89"/>
  <c r="D126" i="92"/>
  <c r="D123" i="93"/>
  <c r="H182" i="94"/>
  <c r="D182" i="94"/>
  <c r="D55" i="96"/>
  <c r="D103" i="97"/>
  <c r="H27" i="98"/>
  <c r="D27" i="98"/>
  <c r="H48" i="98"/>
  <c r="D48" i="98"/>
  <c r="D106" i="98"/>
  <c r="D102" i="98"/>
  <c r="D97" i="98"/>
  <c r="D105" i="98"/>
  <c r="D61" i="99"/>
  <c r="D107" i="100"/>
  <c r="D114" i="100"/>
  <c r="H13" i="101"/>
  <c r="H28" i="101"/>
  <c r="H45" i="101"/>
  <c r="D274" i="101"/>
  <c r="D291" i="101"/>
  <c r="D287" i="101"/>
  <c r="D293" i="101"/>
  <c r="D289" i="101"/>
  <c r="D115" i="88"/>
  <c r="D120" i="88"/>
  <c r="D55" i="89"/>
  <c r="D169" i="89"/>
  <c r="D171" i="90"/>
  <c r="D28" i="91"/>
  <c r="D33" i="91"/>
  <c r="D27" i="92"/>
  <c r="D32" i="92"/>
  <c r="D48" i="92"/>
  <c r="D123" i="92"/>
  <c r="D120" i="93"/>
  <c r="D179" i="93"/>
  <c r="H182" i="93"/>
  <c r="G185" i="93"/>
  <c r="E27" i="94"/>
  <c r="H48" i="94"/>
  <c r="H55" i="94"/>
  <c r="D55" i="94"/>
  <c r="D121" i="94"/>
  <c r="E176" i="94"/>
  <c r="G182" i="94"/>
  <c r="G13" i="95"/>
  <c r="H55" i="95"/>
  <c r="D118" i="95"/>
  <c r="D203" i="95"/>
  <c r="G12" i="96"/>
  <c r="E55" i="96"/>
  <c r="D119" i="96"/>
  <c r="H179" i="96"/>
  <c r="D179" i="96"/>
  <c r="D104" i="97"/>
  <c r="H7" i="98"/>
  <c r="G27" i="98"/>
  <c r="E32" i="98"/>
  <c r="G48" i="98"/>
  <c r="H54" i="98"/>
  <c r="D64" i="98"/>
  <c r="D101" i="98"/>
  <c r="D107" i="98"/>
  <c r="H159" i="98"/>
  <c r="D27" i="99"/>
  <c r="E32" i="99"/>
  <c r="E55" i="99"/>
  <c r="E61" i="99"/>
  <c r="D144" i="99"/>
  <c r="D140" i="99"/>
  <c r="D135" i="99"/>
  <c r="D143" i="99"/>
  <c r="G197" i="99"/>
  <c r="E200" i="99"/>
  <c r="D203" i="99"/>
  <c r="E32" i="100"/>
  <c r="G32" i="100"/>
  <c r="D116" i="100"/>
  <c r="E8" i="101"/>
  <c r="G8" i="101"/>
  <c r="E23" i="101"/>
  <c r="G23" i="101"/>
  <c r="D55" i="101"/>
  <c r="D288" i="101"/>
  <c r="D172" i="100"/>
  <c r="D7" i="100"/>
  <c r="D12" i="100"/>
  <c r="D54" i="100"/>
  <c r="D97" i="72" l="1"/>
</calcChain>
</file>

<file path=xl/sharedStrings.xml><?xml version="1.0" encoding="utf-8"?>
<sst xmlns="http://schemas.openxmlformats.org/spreadsheetml/2006/main" count="23417" uniqueCount="750">
  <si>
    <t>ПРАЙС-ЛИСТ</t>
  </si>
  <si>
    <t>Введен в действие с "01" марта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</si>
  <si>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</si>
  <si>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</si>
  <si>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</si>
  <si>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</si>
  <si>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</si>
  <si>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</si>
  <si>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</si>
  <si>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</si>
  <si>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</si>
  <si>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</si>
  <si>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</si>
  <si>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</si>
  <si>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</si>
  <si>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</si>
  <si>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Витрина</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</si>
  <si>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</si>
  <si>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</si>
  <si>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</si>
  <si>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</si>
  <si>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</si>
  <si>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</si>
  <si>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</si>
  <si>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</si>
  <si>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</si>
  <si>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</si>
  <si>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</si>
  <si>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</si>
  <si>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</si>
  <si>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</si>
  <si>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</si>
  <si>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</si>
  <si>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</si>
  <si>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</si>
  <si>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</si>
  <si>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Витрина,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</si>
  <si>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</si>
  <si>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</si>
  <si>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</si>
  <si>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</si>
  <si>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</si>
  <si>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</si>
  <si>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</si>
  <si>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</si>
  <si>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</si>
  <si>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</si>
  <si>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</si>
  <si>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</si>
  <si>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</si>
  <si>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</si>
  <si>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</si>
  <si>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</si>
  <si>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</si>
  <si>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</si>
  <si>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</si>
  <si>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</si>
  <si>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</si>
  <si>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</si>
  <si>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</si>
  <si>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</si>
  <si>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</si>
  <si>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</si>
  <si>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</si>
  <si>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</si>
  <si>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</si>
  <si>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</si>
  <si>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</si>
  <si>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</si>
  <si>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</si>
  <si>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</si>
  <si>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</si>
  <si>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</si>
  <si>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</si>
  <si>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</si>
  <si>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</si>
  <si>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</si>
  <si>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</si>
  <si>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</si>
  <si>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</si>
  <si>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</si>
  <si>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</si>
  <si>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</si>
  <si>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</si>
  <si>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</si>
  <si>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</si>
  <si>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</si>
  <si>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</si>
  <si>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</si>
  <si>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</si>
  <si>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</si>
  <si>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</si>
  <si>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</si>
  <si>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</si>
  <si>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</si>
  <si>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</si>
  <si>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</si>
  <si>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</si>
  <si>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</si>
  <si>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</si>
  <si>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</si>
  <si>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</si>
  <si>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</si>
  <si>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</si>
  <si>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</si>
  <si>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</si>
  <si>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</si>
  <si>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</si>
  <si>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</si>
  <si>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</si>
  <si>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</si>
  <si>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</si>
  <si>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</si>
  <si>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</si>
  <si>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</si>
  <si>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</si>
  <si>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</si>
  <si>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</si>
  <si>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</si>
  <si>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</si>
  <si>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</si>
  <si>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</si>
  <si>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</si>
  <si>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</si>
  <si>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</si>
  <si>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r>
      <t>Баннер в поисковой выдаче (мобильная версия)</t>
    </r>
    <r>
      <rPr>
        <vertAlign val="superscript"/>
        <sz val="16"/>
        <rFont val="Calibri"/>
        <family val="2"/>
        <charset val="204"/>
        <scheme val="minor"/>
      </rPr>
      <t>1.1</t>
    </r>
  </si>
  <si>
    <t>Контекстный рекламный блок в выдаче</t>
  </si>
  <si>
    <t>Баннер в поисковой выдаче (ПК-версия)</t>
  </si>
  <si>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</si>
  <si>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</si>
  <si>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</si>
  <si>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Контекстный рекламный блок</t>
  </si>
  <si>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</si>
  <si>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</si>
  <si>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</si>
  <si>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</si>
  <si>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</si>
  <si>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0,4273 гривен</t>
  </si>
  <si>
    <t>По соглашению сторон в качестве валюты платежа могут выступать дирхамы ОАЭ, в этом случае курс следующий: 1 руб. = 0,0413 дирхам</t>
  </si>
  <si>
    <t>По соглашению сторон в качестве валюты платежа могут выступать доллары США, в этом случае курс следующий: 1 руб. = 0,0113 доллара</t>
  </si>
  <si>
    <t>По соглашению сторон в качестве валюты платежа могут выступать евро, в этом случае курс следующий: 1 руб. = 0,0105 евро</t>
  </si>
  <si>
    <t>По соглашению сторон в качестве валюты платежа могут выступать чешские кроны, в этом случае курс следующий: 1 руб. = 0,2661 крона</t>
  </si>
  <si>
    <t>По соглашению сторон в качестве валюты платежа могут выступать киргизские сомы, в этом случае курс следующий: 1 руб. = 1,0065 сом</t>
  </si>
  <si>
    <t>По соглашению сторон в качестве валюты платежа могут выступать казахстанские тенге, в этом случае курс следующий: 1 руб. = 5,0495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</si>
  <si>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</si>
  <si>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</si>
  <si>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</si>
  <si>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</si>
  <si>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</si>
  <si>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</si>
  <si>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</si>
  <si>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</si>
  <si>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</si>
  <si>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</si>
  <si>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</si>
  <si>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</si>
  <si>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</si>
  <si>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</si>
  <si>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</si>
  <si>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</si>
  <si>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</si>
  <si>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</si>
  <si>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</si>
  <si>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</si>
  <si>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</si>
  <si>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</si>
  <si>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</si>
  <si>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</si>
  <si>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</si>
  <si>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</si>
  <si>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"2ГИС.АЛЬМЕТЬЕВСК"</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</si>
  <si>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</si>
  <si>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</si>
  <si>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</si>
  <si>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</si>
  <si>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</si>
  <si>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r>
      <t>Рекламная ссылка в карточке компании</t>
    </r>
    <r>
      <rPr>
        <vertAlign val="superscript"/>
        <sz val="16"/>
        <rFont val="Calibri"/>
        <family val="2"/>
        <charset val="204"/>
        <scheme val="minor"/>
      </rPr>
      <t xml:space="preserve">3 </t>
    </r>
  </si>
  <si>
    <t>Баннер в поисковой выдаче (мобильная версия)</t>
  </si>
  <si>
    <r>
      <t>Баннер в поисковой выдаче (мобильная версия) VIP</t>
    </r>
    <r>
      <rPr>
        <vertAlign val="superscript"/>
        <sz val="16"/>
        <rFont val="Calibri"/>
        <family val="2"/>
        <charset val="204"/>
        <scheme val="minor"/>
      </rPr>
      <t>2</t>
    </r>
  </si>
  <si>
    <t>Контекстный рекламный блок в выдаче VIP2</t>
  </si>
  <si>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</si>
  <si>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</si>
  <si>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</si>
  <si>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</si>
  <si>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</si>
  <si>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</si>
  <si>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</si>
  <si>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</si>
  <si>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</si>
  <si>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</si>
  <si>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</si>
  <si>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</si>
  <si>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</si>
  <si>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СПЕЦПРЕДЛОЖЕНИЯ</t>
  </si>
  <si>
    <t>Реклама в карточках компаний до 100 адресов</t>
  </si>
  <si>
    <t>Кнопка действия в карточках партнеров и выдаче до 100 адресов</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</si>
  <si>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</si>
  <si>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</si>
  <si>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</si>
  <si>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</si>
  <si>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</si>
  <si>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</si>
  <si>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</si>
  <si>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</si>
  <si>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</si>
  <si>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</si>
  <si>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</si>
  <si>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</si>
  <si>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</si>
  <si>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</si>
  <si>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</si>
  <si>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</si>
  <si>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</si>
  <si>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</si>
  <si>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</si>
  <si>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Интернет-площадка account.2Fis.com</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</si>
  <si>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</si>
  <si>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</si>
  <si>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</si>
  <si>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</si>
  <si>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</si>
  <si>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</si>
  <si>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</si>
  <si>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</si>
  <si>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</si>
  <si>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</si>
  <si>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</si>
  <si>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</si>
  <si>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</si>
  <si>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</si>
  <si>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</si>
  <si>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</si>
  <si>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</si>
  <si>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</si>
  <si>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</si>
  <si>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</si>
  <si>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</si>
  <si>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</si>
  <si>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</si>
  <si>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</si>
  <si>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</si>
  <si>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</si>
  <si>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</si>
  <si>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</si>
  <si>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</si>
  <si>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</si>
  <si>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</si>
  <si>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</si>
  <si>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</si>
  <si>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</si>
  <si>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</si>
  <si>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</si>
  <si>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</si>
  <si>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</si>
  <si>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</si>
  <si>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</si>
  <si>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</si>
  <si>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</si>
  <si>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</si>
  <si>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</si>
  <si>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</si>
  <si>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</si>
  <si>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</si>
  <si>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</si>
  <si>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</si>
  <si>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</si>
  <si>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</si>
  <si>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</si>
  <si>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</si>
  <si>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</si>
  <si>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</si>
  <si>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</si>
  <si>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</si>
  <si>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</si>
  <si>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</si>
  <si>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</si>
  <si>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</si>
  <si>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</si>
  <si>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</si>
  <si>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</si>
  <si>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</si>
  <si>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</si>
  <si>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</si>
  <si>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</si>
  <si>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</si>
  <si>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</si>
  <si>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</si>
  <si>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</si>
  <si>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</si>
  <si>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</si>
  <si>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</si>
  <si>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</si>
  <si>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</si>
  <si>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</si>
  <si>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</si>
  <si>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r>
      <t>Баннер в поисковой выдаче (мобильная версия)</t>
    </r>
    <r>
      <rPr>
        <vertAlign val="superscript"/>
        <sz val="16"/>
        <rFont val="Calibri"/>
        <family val="2"/>
        <charset val="204"/>
        <scheme val="minor"/>
      </rPr>
      <t>1.1</t>
    </r>
    <r>
      <rPr>
        <sz val="16"/>
        <rFont val="Calibri"/>
        <family val="2"/>
        <charset val="204"/>
        <scheme val="minor"/>
      </rPr>
      <t xml:space="preserve"> VIP</t>
    </r>
    <r>
      <rPr>
        <vertAlign val="superscript"/>
        <sz val="16"/>
        <rFont val="Calibri"/>
        <family val="2"/>
        <charset val="204"/>
        <scheme val="minor"/>
      </rPr>
      <t>2</t>
    </r>
  </si>
  <si>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</si>
  <si>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</si>
  <si>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</si>
  <si>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Пофилиальное ценообразование (цена за 1 филиал)*</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</si>
  <si>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</si>
  <si>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</si>
  <si>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</si>
  <si>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</si>
  <si>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</si>
  <si>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</si>
  <si>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</si>
  <si>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</si>
  <si>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</si>
  <si>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</si>
  <si>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</si>
  <si>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</si>
  <si>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</si>
  <si>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</si>
  <si>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</si>
  <si>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</si>
  <si>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</si>
  <si>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</si>
  <si>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</si>
  <si>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</si>
  <si>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</si>
  <si>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</si>
  <si>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</si>
  <si>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</si>
  <si>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</si>
  <si>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</si>
  <si>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</si>
  <si>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</si>
  <si>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</si>
  <si>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</si>
  <si>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</si>
  <si>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</si>
  <si>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</si>
  <si>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</si>
  <si>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</si>
  <si>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</si>
  <si>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</si>
  <si>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</si>
  <si>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</si>
  <si>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</si>
  <si>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</si>
  <si>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</si>
  <si>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</si>
  <si>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</si>
  <si>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</si>
  <si>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</si>
  <si>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</si>
  <si>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</si>
  <si>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</si>
  <si>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</si>
  <si>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</si>
  <si>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</si>
  <si>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</si>
  <si>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</si>
  <si>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</si>
  <si>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</si>
  <si>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</si>
  <si>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</si>
  <si>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</si>
  <si>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</si>
  <si>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</si>
  <si>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</si>
  <si>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</si>
  <si>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</si>
  <si>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</si>
  <si>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</si>
  <si>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</si>
  <si>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</si>
  <si>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</si>
  <si>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</si>
  <si>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</si>
  <si>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</si>
  <si>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</si>
  <si>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</si>
  <si>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</si>
  <si>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</si>
  <si>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</si>
  <si>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</si>
  <si>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</si>
  <si>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</si>
  <si>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</si>
  <si>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</si>
  <si>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</si>
  <si>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</si>
  <si>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</si>
  <si>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</si>
  <si>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</si>
  <si>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</si>
  <si>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</si>
  <si>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</si>
  <si>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</si>
  <si>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</si>
  <si>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</si>
  <si>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</si>
  <si>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</si>
  <si>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</si>
  <si>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</si>
  <si>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</si>
  <si>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</si>
  <si>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</si>
  <si>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</si>
  <si>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</si>
  <si>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</si>
  <si>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</si>
  <si>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</si>
  <si>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</si>
  <si>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</si>
  <si>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</si>
  <si>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</si>
  <si>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</si>
  <si>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</si>
  <si>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</si>
  <si>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</si>
  <si>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</si>
  <si>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</si>
  <si>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</si>
  <si>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</si>
  <si>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</si>
  <si>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</si>
  <si>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</si>
  <si>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</si>
  <si>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</si>
  <si>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</si>
  <si>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</si>
  <si>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</si>
  <si>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</si>
  <si>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</si>
  <si>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</si>
  <si>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</si>
  <si>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</si>
  <si>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</si>
  <si>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</si>
  <si>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</si>
  <si>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</si>
  <si>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</si>
  <si>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</si>
  <si>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</si>
  <si>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</si>
  <si>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</si>
  <si>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</si>
  <si>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</si>
  <si>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</si>
  <si>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</si>
  <si>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</si>
  <si>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</si>
  <si>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</si>
  <si>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</si>
  <si>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</si>
  <si>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</si>
  <si>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</si>
  <si>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</si>
  <si>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</si>
  <si>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</si>
  <si>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</si>
  <si>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</si>
  <si>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</si>
  <si>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</si>
  <si>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</si>
  <si>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</si>
  <si>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</si>
  <si>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</si>
  <si>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</si>
  <si>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</si>
  <si>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</si>
  <si>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</si>
  <si>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</si>
  <si>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</si>
  <si>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</si>
  <si>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</si>
  <si>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</si>
  <si>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</si>
  <si>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</si>
  <si>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</si>
  <si>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</si>
  <si>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</si>
  <si>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</si>
  <si>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</si>
  <si>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</si>
  <si>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</si>
  <si>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</si>
  <si>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</si>
  <si>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</si>
  <si>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</si>
  <si>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</si>
  <si>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</si>
  <si>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</si>
  <si>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</si>
  <si>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</si>
  <si>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</si>
  <si>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</si>
  <si>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</si>
  <si>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</si>
  <si>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</si>
  <si>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</si>
  <si>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</si>
  <si>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</si>
  <si>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</si>
  <si>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</si>
  <si>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</si>
  <si>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</si>
  <si>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</si>
  <si>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</si>
  <si>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</si>
  <si>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</si>
  <si>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</si>
  <si>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</si>
  <si>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</si>
  <si>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</si>
  <si>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</si>
  <si>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</si>
  <si>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</si>
  <si>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</si>
  <si>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</si>
  <si>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</si>
  <si>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</si>
  <si>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</si>
  <si>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</si>
  <si>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</si>
  <si>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</si>
  <si>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</si>
  <si>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</si>
  <si>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</si>
  <si>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</si>
  <si>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</si>
  <si>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</si>
  <si>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</si>
  <si>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</si>
  <si>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</si>
  <si>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</si>
  <si>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</si>
  <si>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</si>
  <si>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</si>
  <si>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</si>
  <si>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</si>
  <si>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</si>
  <si>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</si>
  <si>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</si>
  <si>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</si>
  <si>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</si>
  <si>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</si>
  <si>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</si>
  <si>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</si>
  <si>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</si>
  <si>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</si>
  <si>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</si>
  <si>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</si>
  <si>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</si>
  <si>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</si>
  <si>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</si>
  <si>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</si>
  <si>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</si>
  <si>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</si>
  <si>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</si>
  <si>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</si>
  <si>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</si>
  <si>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</si>
  <si>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</si>
  <si>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</si>
  <si>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</si>
  <si>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</si>
  <si>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</si>
  <si>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</si>
  <si>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</si>
  <si>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</si>
  <si>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</si>
  <si>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</si>
  <si>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</si>
  <si>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</si>
  <si>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</si>
  <si>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</si>
  <si>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</si>
  <si>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</si>
  <si>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</si>
  <si>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</si>
  <si>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</si>
  <si>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</si>
  <si>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</si>
  <si>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</si>
  <si>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</si>
  <si>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</si>
  <si>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</si>
  <si>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</si>
  <si>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</si>
  <si>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</si>
  <si>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</si>
  <si>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</si>
  <si>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</si>
  <si>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</si>
  <si>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</si>
  <si>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</si>
  <si>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</si>
  <si>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</si>
  <si>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</si>
  <si>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</si>
  <si>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</si>
  <si>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</si>
  <si>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</si>
  <si>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</si>
  <si>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</si>
  <si>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</si>
  <si>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</si>
  <si>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</si>
  <si>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</si>
  <si>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</si>
  <si>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</si>
  <si>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</si>
  <si>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</si>
  <si>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</si>
  <si>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</si>
  <si>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</si>
  <si>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</si>
  <si>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</si>
  <si>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</si>
  <si>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</si>
  <si>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</si>
  <si>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</si>
  <si>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</si>
  <si>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</si>
  <si>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</si>
  <si>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</si>
  <si>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</si>
  <si>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</si>
  <si>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</si>
  <si>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</si>
  <si>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</si>
  <si>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</si>
  <si>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</si>
  <si>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</si>
  <si>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</si>
  <si>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</si>
  <si>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</si>
  <si>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</si>
  <si>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r>
      <t>Брендирование</t>
    </r>
    <r>
      <rPr>
        <vertAlign val="superscript"/>
        <sz val="16"/>
        <rFont val="Calibri"/>
        <family val="2"/>
        <charset val="204"/>
        <scheme val="minor"/>
      </rPr>
      <t>5</t>
    </r>
  </si>
  <si>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</si>
  <si>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</si>
  <si>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</si>
  <si>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</si>
  <si>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</si>
  <si>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</si>
  <si>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</si>
  <si>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</si>
  <si>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</si>
  <si>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</si>
  <si>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</si>
  <si>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</si>
  <si>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</si>
  <si>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</si>
  <si>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</si>
  <si>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</si>
  <si>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</si>
  <si>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</si>
  <si>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Баннер на стартовом экране (Москва, Санкт-Петербург)</t>
  </si>
  <si>
    <t>Интернет-площадка 2gis.ru</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</si>
  <si>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</si>
  <si>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t>
    </r>
  </si>
  <si>
    <t>Баннер на стартовом экране (Москва, Санкт-Петербург) с видео</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</si>
  <si>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 с видео</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</si>
  <si>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 с видео</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</si>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</sst>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5"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vertAlign val="superscript"/>
      <sz val="14"/>
      <name val="Calibri"/>
      <family val="2"/>
      <charset val="204"/>
      <scheme val="minor"/>
    </font>
    <font>
      <sz val="20"/>
      <name val="Arial"/>
      <family val="2"/>
      <charset val="204"/>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6"/>
      <color theme="1"/>
      <name val="Calibri"/>
      <family val="2"/>
      <charset val="204"/>
      <scheme val="minor"/>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theme="9" tint="0.79998168889431442"/>
        <bgColor indexed="64"/>
      </patternFill>
    </fill>
    <fill>
      <patternFill patternType="solid">
        <fgColor rgb="FFFFFF00"/>
        <bgColor rgb="FFFFFF00"/>
      </patternFill>
    </fill>
    <fill>
      <patternFill patternType="solid">
        <fgColor rgb="FFFFFFFF"/>
        <bgColor rgb="FFCCFFFF"/>
      </patternFill>
    </fill>
  </fills>
  <borders count="144">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right style="thin">
        <color indexed="64"/>
      </right>
      <top/>
      <bottom style="thin">
        <color indexed="64"/>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right/>
      <top style="thin">
        <color indexed="64"/>
      </top>
      <bottom/>
      <diagonal/>
    </border>
    <border>
      <left/>
      <right style="thin">
        <color indexed="64"/>
      </right>
      <top/>
      <bottom/>
      <diagonal/>
    </border>
    <border>
      <left style="medium">
        <color indexed="64"/>
      </left>
      <right/>
      <top/>
      <bottom style="medium">
        <color indexed="8"/>
      </bottom>
      <diagonal/>
    </border>
    <border>
      <left style="medium">
        <color indexed="64"/>
      </left>
      <right/>
      <top style="medium">
        <color indexed="8"/>
      </top>
      <bottom/>
      <diagonal/>
    </border>
    <border>
      <left/>
      <right/>
      <top style="medium">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thin">
        <color indexed="64"/>
      </right>
      <top style="medium">
        <color indexed="64"/>
      </top>
      <bottom/>
      <diagonal/>
    </border>
    <border>
      <left/>
      <right style="medium">
        <color indexed="8"/>
      </right>
      <top style="medium">
        <color indexed="64"/>
      </top>
      <bottom style="thin">
        <color indexed="8"/>
      </bottom>
      <diagonal/>
    </border>
    <border>
      <left style="thin">
        <color indexed="64"/>
      </left>
      <right/>
      <top style="medium">
        <color indexed="64"/>
      </top>
      <bottom/>
      <diagonal/>
    </border>
    <border>
      <left style="medium">
        <color indexed="8"/>
      </left>
      <right style="medium">
        <color indexed="64"/>
      </right>
      <top style="medium">
        <color indexed="64"/>
      </top>
      <bottom style="thin">
        <color indexed="8"/>
      </bottom>
      <diagonal/>
    </border>
    <border>
      <left/>
      <right style="thin">
        <color indexed="8"/>
      </right>
      <top style="medium">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810">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6" fillId="2" borderId="61"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4" fontId="6" fillId="2" borderId="62"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4" fontId="6" fillId="2" borderId="66" xfId="1" applyNumberFormat="1" applyFont="1" applyFill="1" applyBorder="1" applyAlignment="1">
      <alignment horizontal="center" vertical="center"/>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36"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7" xfId="3" applyNumberFormat="1" applyFont="1" applyFill="1" applyBorder="1" applyAlignment="1" applyProtection="1">
      <alignment vertical="center" wrapText="1"/>
      <protection locked="0"/>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7"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3" fontId="11" fillId="2" borderId="88"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3" fontId="11" fillId="2" borderId="91" xfId="3" applyNumberFormat="1" applyFont="1" applyFill="1" applyBorder="1" applyAlignment="1" applyProtection="1">
      <alignment horizontal="center" vertical="center" wrapText="1"/>
      <protection locked="0"/>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1" fillId="0" borderId="0" xfId="1" applyFont="1" applyFill="1" applyAlignment="1">
      <alignment vertical="center"/>
    </xf>
    <xf numFmtId="0" fontId="22"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23" fillId="10" borderId="94"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6" fillId="10" borderId="94"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1" fillId="2" borderId="0" xfId="1" applyFont="1" applyFill="1" applyAlignment="1">
      <alignment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95"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4" fontId="6" fillId="2" borderId="47" xfId="1" applyNumberFormat="1" applyFont="1" applyFill="1" applyBorder="1" applyAlignment="1">
      <alignment horizontal="center" vertical="center"/>
    </xf>
    <xf numFmtId="4" fontId="6" fillId="2" borderId="96"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97" xfId="1" applyNumberFormat="1" applyFont="1" applyFill="1" applyBorder="1" applyAlignment="1">
      <alignment horizontal="center" vertical="center"/>
    </xf>
    <xf numFmtId="4" fontId="6" fillId="2" borderId="98" xfId="1" applyNumberFormat="1" applyFont="1" applyFill="1" applyBorder="1" applyAlignment="1">
      <alignment horizontal="center" vertical="center"/>
    </xf>
    <xf numFmtId="4" fontId="6" fillId="2" borderId="99" xfId="1" applyNumberFormat="1" applyFont="1" applyFill="1" applyBorder="1" applyAlignment="1">
      <alignment horizontal="center" vertical="center"/>
    </xf>
    <xf numFmtId="4" fontId="6" fillId="2" borderId="100" xfId="1" applyNumberFormat="1" applyFont="1" applyFill="1" applyBorder="1" applyAlignment="1">
      <alignment horizontal="center" vertical="center"/>
    </xf>
    <xf numFmtId="4" fontId="6" fillId="2" borderId="101"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11" fillId="2" borderId="91"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center" vertical="center" wrapText="1"/>
      <protection locked="0"/>
    </xf>
    <xf numFmtId="0" fontId="11" fillId="2" borderId="97" xfId="3" applyNumberFormat="1" applyFont="1" applyFill="1" applyBorder="1" applyAlignment="1" applyProtection="1">
      <alignment horizontal="center" vertical="center" wrapText="1"/>
      <protection locked="0"/>
    </xf>
    <xf numFmtId="0" fontId="11" fillId="2" borderId="99" xfId="3" applyNumberFormat="1" applyFont="1" applyFill="1" applyBorder="1" applyAlignment="1" applyProtection="1">
      <alignment horizontal="center"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0" borderId="62" xfId="4" applyFont="1" applyBorder="1" applyAlignment="1">
      <alignment horizontal="justify" vertical="center" wrapText="1"/>
    </xf>
    <xf numFmtId="0" fontId="11" fillId="2" borderId="103" xfId="3" applyNumberFormat="1" applyFont="1" applyFill="1" applyBorder="1" applyAlignment="1" applyProtection="1">
      <alignment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3" fontId="11" fillId="2" borderId="104" xfId="3" applyNumberFormat="1" applyFont="1" applyFill="1" applyBorder="1" applyAlignment="1" applyProtection="1">
      <alignment horizontal="center" vertical="center" wrapText="1"/>
    </xf>
    <xf numFmtId="4" fontId="6" fillId="2" borderId="32" xfId="1" applyNumberFormat="1" applyFont="1" applyFill="1" applyBorder="1" applyAlignment="1">
      <alignment horizontal="center" vertical="center"/>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5" xfId="1" applyNumberFormat="1" applyFont="1" applyFill="1" applyBorder="1" applyAlignment="1">
      <alignmen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05" xfId="3" applyNumberFormat="1" applyFont="1" applyFill="1" applyBorder="1" applyAlignment="1" applyProtection="1">
      <alignment horizontal="left" vertical="center" wrapText="1"/>
      <protection locked="0"/>
    </xf>
    <xf numFmtId="4" fontId="6" fillId="2" borderId="106" xfId="1" applyNumberFormat="1" applyFont="1" applyFill="1" applyBorder="1" applyAlignment="1">
      <alignment horizontal="center" vertical="center"/>
    </xf>
    <xf numFmtId="0" fontId="11" fillId="2" borderId="80" xfId="3" applyNumberFormat="1" applyFont="1" applyFill="1" applyBorder="1" applyAlignment="1" applyProtection="1">
      <alignment horizontal="left"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35" xfId="3" applyNumberFormat="1" applyFont="1" applyFill="1" applyBorder="1" applyAlignment="1" applyProtection="1">
      <alignment vertical="center" wrapText="1"/>
      <protection locked="0"/>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107" xfId="3" applyNumberFormat="1" applyFont="1" applyFill="1" applyBorder="1" applyAlignment="1" applyProtection="1">
      <alignment horizontal="left" vertical="center" wrapText="1"/>
    </xf>
    <xf numFmtId="3" fontId="11" fillId="2" borderId="108" xfId="3" applyNumberFormat="1" applyFont="1" applyFill="1" applyBorder="1" applyAlignment="1" applyProtection="1">
      <alignment horizontal="left" vertical="center" wrapText="1"/>
    </xf>
    <xf numFmtId="3" fontId="11" fillId="2" borderId="109" xfId="3" applyNumberFormat="1" applyFont="1" applyFill="1" applyBorder="1" applyAlignment="1" applyProtection="1">
      <alignment horizontal="left" vertical="center" wrapText="1"/>
    </xf>
    <xf numFmtId="3" fontId="11" fillId="2" borderId="110" xfId="3" applyNumberFormat="1" applyFont="1" applyFill="1" applyBorder="1" applyAlignment="1" applyProtection="1">
      <alignment horizontal="left" vertical="center" wrapText="1"/>
    </xf>
    <xf numFmtId="4" fontId="6" fillId="2" borderId="0" xfId="1" applyNumberFormat="1" applyFont="1" applyFill="1" applyBorder="1" applyAlignment="1">
      <alignment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05" xfId="3" applyNumberFormat="1" applyFont="1" applyFill="1" applyBorder="1" applyAlignment="1">
      <alignment horizontal="left"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42" xfId="3" applyNumberFormat="1" applyFont="1" applyFill="1" applyBorder="1" applyAlignment="1">
      <alignment horizontal="center" vertical="center" wrapText="1"/>
    </xf>
    <xf numFmtId="3" fontId="11" fillId="2" borderId="21" xfId="3" applyNumberFormat="1" applyFont="1" applyFill="1" applyBorder="1" applyAlignment="1" applyProtection="1">
      <alignment horizontal="left" vertical="center" wrapText="1"/>
    </xf>
    <xf numFmtId="3" fontId="11" fillId="2" borderId="23" xfId="3" applyNumberFormat="1" applyFont="1" applyFill="1" applyBorder="1" applyAlignment="1" applyProtection="1">
      <alignment horizontal="left" vertical="center" wrapText="1"/>
    </xf>
    <xf numFmtId="0" fontId="11" fillId="2" borderId="7" xfId="3" applyNumberFormat="1" applyFont="1" applyFill="1" applyBorder="1" applyAlignment="1" applyProtection="1">
      <alignment vertical="center" wrapText="1"/>
      <protection locked="0"/>
    </xf>
    <xf numFmtId="4" fontId="6" fillId="2" borderId="13" xfId="1" applyNumberFormat="1" applyFont="1" applyFill="1" applyBorder="1" applyAlignment="1">
      <alignment horizontal="center" vertical="center"/>
    </xf>
    <xf numFmtId="0" fontId="11" fillId="2" borderId="13" xfId="3" applyNumberFormat="1" applyFont="1" applyFill="1" applyBorder="1" applyAlignment="1" applyProtection="1">
      <alignment horizontal="center" vertical="center" wrapText="1"/>
      <protection locked="0"/>
    </xf>
    <xf numFmtId="4" fontId="6" fillId="2" borderId="19" xfId="1" applyNumberFormat="1" applyFont="1" applyFill="1" applyBorder="1" applyAlignment="1">
      <alignment horizontal="center" vertical="center"/>
    </xf>
    <xf numFmtId="0" fontId="13" fillId="5" borderId="35"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61" xfId="3" applyNumberFormat="1" applyFont="1" applyFill="1" applyBorder="1" applyAlignment="1" applyProtection="1">
      <alignment horizontal="center" vertical="center" wrapText="1"/>
    </xf>
    <xf numFmtId="0" fontId="11" fillId="2" borderId="19" xfId="3" applyNumberFormat="1" applyFont="1" applyFill="1" applyBorder="1" applyAlignment="1" applyProtection="1">
      <alignment vertical="center" wrapText="1"/>
      <protection locked="0"/>
    </xf>
    <xf numFmtId="165" fontId="6" fillId="6" borderId="0" xfId="3" applyNumberFormat="1" applyFont="1" applyFill="1" applyBorder="1" applyAlignment="1" applyProtection="1">
      <alignment horizontal="center" vertical="center" wrapText="1"/>
    </xf>
    <xf numFmtId="0" fontId="24" fillId="0" borderId="0" xfId="1" applyFont="1" applyBorder="1" applyAlignment="1">
      <alignment horizontal="left" vertical="center" wrapText="1"/>
    </xf>
    <xf numFmtId="0" fontId="23" fillId="10" borderId="111"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12" xfId="0" applyFont="1" applyFill="1" applyBorder="1" applyAlignment="1">
      <alignment horizontal="center" vertical="center" wrapText="1"/>
    </xf>
    <xf numFmtId="0" fontId="6" fillId="10" borderId="111" xfId="0" applyFont="1" applyFill="1" applyBorder="1" applyAlignment="1">
      <alignment horizontal="center" vertical="center" wrapText="1"/>
    </xf>
    <xf numFmtId="0" fontId="6" fillId="10" borderId="94"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13"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0" borderId="0" xfId="1" applyFont="1" applyFill="1" applyAlignment="1">
      <alignment horizontal="left" vertical="center" wrapText="1"/>
    </xf>
    <xf numFmtId="3" fontId="11" fillId="2" borderId="18" xfId="3" applyNumberFormat="1" applyFont="1" applyFill="1" applyBorder="1" applyAlignment="1" applyProtection="1">
      <alignment horizontal="left" vertical="center" wrapText="1"/>
    </xf>
    <xf numFmtId="0" fontId="6" fillId="6" borderId="114"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4" fontId="6" fillId="7" borderId="61" xfId="1" applyNumberFormat="1" applyFont="1" applyFill="1" applyBorder="1" applyAlignment="1">
      <alignment horizontal="center" vertical="center"/>
    </xf>
    <xf numFmtId="4" fontId="6" fillId="7" borderId="115"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116" xfId="1" applyNumberFormat="1" applyFont="1" applyFill="1" applyBorder="1" applyAlignment="1">
      <alignment horizontal="center" vertical="center"/>
    </xf>
    <xf numFmtId="4" fontId="6" fillId="7" borderId="91"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106" xfId="1" applyNumberFormat="1" applyFont="1" applyFill="1" applyBorder="1" applyAlignment="1">
      <alignment horizontal="center" vertical="center"/>
    </xf>
    <xf numFmtId="0" fontId="11" fillId="0" borderId="19" xfId="4" applyFont="1" applyBorder="1" applyAlignment="1">
      <alignment horizontal="justify"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3" fontId="11" fillId="2" borderId="87" xfId="3" applyNumberFormat="1" applyFont="1" applyFill="1" applyBorder="1" applyAlignment="1" applyProtection="1">
      <alignment horizontal="center" vertical="center" wrapText="1"/>
    </xf>
    <xf numFmtId="0" fontId="6" fillId="10" borderId="111"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8" fillId="4" borderId="96" xfId="2" applyNumberFormat="1" applyFont="1" applyFill="1" applyBorder="1" applyAlignment="1" applyProtection="1">
      <alignment horizontal="center" vertical="center" wrapText="1"/>
    </xf>
    <xf numFmtId="0" fontId="8" fillId="4" borderId="9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0" fontId="6" fillId="2" borderId="117" xfId="3" applyNumberFormat="1" applyFont="1" applyFill="1" applyBorder="1" applyAlignment="1" applyProtection="1">
      <alignment horizontal="center" vertical="center" wrapText="1"/>
      <protection locked="0"/>
    </xf>
    <xf numFmtId="0" fontId="6" fillId="2" borderId="118"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3" fontId="11" fillId="2" borderId="14" xfId="3" applyNumberFormat="1" applyFont="1" applyFill="1" applyBorder="1" applyAlignment="1" applyProtection="1">
      <alignment horizontal="center" vertical="center" wrapText="1"/>
      <protection locked="0"/>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2" borderId="43" xfId="3" applyNumberFormat="1" applyFont="1" applyFill="1" applyBorder="1" applyAlignment="1" applyProtection="1">
      <alignment horizontal="center" vertical="center" wrapText="1"/>
      <protection locked="0"/>
    </xf>
    <xf numFmtId="3" fontId="11" fillId="2" borderId="36" xfId="3" applyNumberFormat="1" applyFont="1" applyFill="1" applyBorder="1" applyAlignment="1" applyProtection="1">
      <alignment horizontal="center" vertical="center" wrapText="1"/>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112" xfId="2" applyNumberFormat="1" applyFont="1" applyFill="1" applyBorder="1" applyAlignment="1" applyProtection="1">
      <alignment horizontal="center" vertical="center" wrapText="1"/>
    </xf>
    <xf numFmtId="0" fontId="8" fillId="4" borderId="93" xfId="2" applyNumberFormat="1" applyFont="1" applyFill="1" applyBorder="1" applyAlignment="1" applyProtection="1">
      <alignment horizontal="center" vertical="center" wrapText="1"/>
    </xf>
    <xf numFmtId="0" fontId="14" fillId="12" borderId="9" xfId="2" applyNumberFormat="1" applyFont="1" applyFill="1" applyBorder="1" applyAlignment="1" applyProtection="1">
      <alignment horizontal="center" vertical="center" wrapText="1"/>
    </xf>
    <xf numFmtId="0" fontId="14" fillId="12" borderId="30" xfId="2" applyNumberFormat="1" applyFont="1" applyFill="1" applyBorder="1" applyAlignment="1" applyProtection="1">
      <alignment horizontal="center" vertical="center" wrapText="1"/>
    </xf>
    <xf numFmtId="0" fontId="14" fillId="12" borderId="32"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21" fillId="13" borderId="5" xfId="1" applyNumberFormat="1" applyFont="1" applyFill="1" applyBorder="1" applyAlignment="1">
      <alignment horizontal="left" vertical="center"/>
    </xf>
    <xf numFmtId="0" fontId="21" fillId="13" borderId="6" xfId="1" applyFont="1" applyFill="1" applyBorder="1" applyAlignment="1">
      <alignment horizontal="left" vertical="center"/>
    </xf>
    <xf numFmtId="0" fontId="21" fillId="13" borderId="6" xfId="1" applyFont="1" applyFill="1" applyBorder="1" applyAlignment="1">
      <alignment horizontal="center" vertical="center"/>
    </xf>
    <xf numFmtId="0" fontId="21" fillId="13" borderId="7" xfId="1" applyFont="1" applyFill="1" applyBorder="1" applyAlignment="1">
      <alignment vertical="center"/>
    </xf>
    <xf numFmtId="0" fontId="6" fillId="10" borderId="113"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1"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vertical="center" wrapText="1"/>
    </xf>
    <xf numFmtId="165" fontId="6" fillId="6" borderId="7" xfId="3" applyNumberFormat="1" applyFont="1" applyFill="1" applyBorder="1" applyAlignment="1" applyProtection="1">
      <alignment horizontal="center" vertical="center" wrapText="1"/>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91"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4" fillId="14" borderId="0" xfId="1" applyFont="1" applyFill="1" applyBorder="1" applyAlignment="1">
      <alignment horizontal="left" vertical="center" wrapText="1"/>
    </xf>
    <xf numFmtId="0" fontId="11" fillId="14" borderId="0" xfId="1" applyFont="1" applyFill="1" applyBorder="1" applyAlignment="1">
      <alignment horizontal="left" vertical="center" wrapText="1"/>
    </xf>
    <xf numFmtId="0" fontId="6" fillId="11" borderId="5"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6" borderId="119"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0" fontId="11" fillId="2" borderId="35" xfId="3" applyNumberFormat="1" applyFont="1" applyFill="1" applyBorder="1" applyAlignment="1" applyProtection="1">
      <alignment horizontal="center" vertical="center" wrapText="1"/>
      <protection locked="0"/>
    </xf>
    <xf numFmtId="3" fontId="11" fillId="2" borderId="69"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4" fontId="6" fillId="2" borderId="91"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4" fillId="0" borderId="0" xfId="1" applyFont="1" applyFill="1" applyAlignment="1">
      <alignment horizontal="left" vertical="center" wrapText="1"/>
    </xf>
    <xf numFmtId="0" fontId="27" fillId="15" borderId="54" xfId="0" applyFont="1" applyFill="1" applyBorder="1" applyAlignment="1">
      <alignment horizontal="center"/>
    </xf>
    <xf numFmtId="0" fontId="27" fillId="15" borderId="31" xfId="0" applyFont="1" applyFill="1" applyBorder="1" applyAlignment="1">
      <alignment horizontal="center"/>
    </xf>
    <xf numFmtId="0" fontId="27" fillId="15" borderId="16" xfId="0" applyFont="1" applyFill="1" applyBorder="1" applyAlignment="1">
      <alignment horizontal="left"/>
    </xf>
    <xf numFmtId="0" fontId="27" fillId="0" borderId="54" xfId="0" applyFont="1" applyBorder="1" applyAlignment="1">
      <alignment horizontal="center"/>
    </xf>
    <xf numFmtId="0" fontId="27" fillId="0" borderId="31" xfId="0" applyFont="1" applyBorder="1" applyAlignment="1">
      <alignment horizontal="center"/>
    </xf>
    <xf numFmtId="0" fontId="27" fillId="0" borderId="16" xfId="0" applyFont="1" applyBorder="1" applyAlignment="1">
      <alignment horizontal="center"/>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3" fontId="11" fillId="2" borderId="124" xfId="3" applyNumberFormat="1" applyFont="1" applyFill="1" applyBorder="1" applyAlignment="1" applyProtection="1">
      <alignment horizontal="left" vertical="center" wrapText="1"/>
    </xf>
    <xf numFmtId="3" fontId="11" fillId="2" borderId="125" xfId="3" applyNumberFormat="1" applyFont="1" applyFill="1" applyBorder="1" applyAlignment="1" applyProtection="1">
      <alignment horizontal="left" vertical="center" wrapText="1"/>
    </xf>
    <xf numFmtId="0" fontId="11" fillId="2" borderId="25" xfId="3" applyNumberFormat="1" applyFont="1" applyFill="1" applyBorder="1" applyAlignment="1" applyProtection="1">
      <alignment horizontal="center" vertical="center" wrapText="1"/>
      <protection locked="0"/>
    </xf>
    <xf numFmtId="0" fontId="11" fillId="2" borderId="77" xfId="3" applyNumberFormat="1" applyFont="1" applyFill="1" applyBorder="1" applyAlignment="1" applyProtection="1">
      <alignment horizontal="left" vertical="center" wrapText="1"/>
      <protection locked="0"/>
    </xf>
    <xf numFmtId="0" fontId="11" fillId="2" borderId="126" xfId="3" applyNumberFormat="1" applyFont="1" applyFill="1" applyBorder="1" applyAlignment="1" applyProtection="1">
      <alignment horizontal="left" vertical="center" wrapText="1"/>
      <protection locked="0"/>
    </xf>
    <xf numFmtId="0" fontId="11" fillId="2" borderId="81" xfId="3" applyNumberFormat="1" applyFont="1" applyFill="1" applyBorder="1" applyAlignment="1" applyProtection="1">
      <alignment horizontal="left" vertical="center" wrapText="1"/>
      <protection locked="0"/>
    </xf>
    <xf numFmtId="0" fontId="11" fillId="2" borderId="127" xfId="3" applyNumberFormat="1" applyFont="1" applyFill="1" applyBorder="1" applyAlignment="1" applyProtection="1">
      <alignment horizontal="left"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13" xfId="4" applyFont="1" applyBorder="1" applyAlignment="1">
      <alignment horizontal="justify" vertical="center" wrapText="1"/>
    </xf>
    <xf numFmtId="3" fontId="11" fillId="2" borderId="128" xfId="3" applyNumberFormat="1" applyFont="1" applyFill="1" applyBorder="1" applyAlignment="1" applyProtection="1">
      <alignment horizontal="left" vertical="center" wrapText="1"/>
    </xf>
    <xf numFmtId="3" fontId="11" fillId="2" borderId="129" xfId="3" applyNumberFormat="1" applyFont="1" applyFill="1" applyBorder="1" applyAlignment="1" applyProtection="1">
      <alignment horizontal="left" vertical="center" wrapText="1"/>
    </xf>
    <xf numFmtId="3" fontId="11" fillId="2" borderId="130" xfId="3" applyNumberFormat="1" applyFont="1" applyFill="1" applyBorder="1" applyAlignment="1" applyProtection="1">
      <alignment horizontal="left" vertical="center" wrapText="1"/>
    </xf>
    <xf numFmtId="4" fontId="6" fillId="2" borderId="119" xfId="1" applyNumberFormat="1" applyFont="1" applyFill="1" applyBorder="1" applyAlignment="1">
      <alignment horizontal="center" vertical="center"/>
    </xf>
    <xf numFmtId="0" fontId="11" fillId="8" borderId="14"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3" fontId="11" fillId="2" borderId="24"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0" fontId="13" fillId="5" borderId="7" xfId="2" applyNumberFormat="1" applyFont="1" applyFill="1" applyBorder="1" applyAlignment="1" applyProtection="1">
      <alignment horizontal="left" vertical="center" wrapText="1"/>
    </xf>
    <xf numFmtId="4" fontId="6" fillId="2" borderId="39" xfId="1" applyNumberFormat="1" applyFont="1" applyFill="1" applyBorder="1" applyAlignment="1">
      <alignment horizontal="center" vertical="center"/>
    </xf>
    <xf numFmtId="0" fontId="8" fillId="4" borderId="96" xfId="2"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29" xfId="3" applyNumberFormat="1" applyFont="1" applyFill="1" applyBorder="1" applyAlignment="1" applyProtection="1">
      <alignment horizontal="left" vertical="center" wrapText="1"/>
      <protection locked="0"/>
    </xf>
    <xf numFmtId="0" fontId="11" fillId="2" borderId="131"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8" fillId="4" borderId="47" xfId="2"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2" borderId="9" xfId="3" applyNumberFormat="1" applyFont="1" applyFill="1" applyBorder="1" applyAlignment="1" applyProtection="1">
      <alignment horizontal="center" vertical="center" wrapText="1"/>
      <protection locked="0"/>
    </xf>
    <xf numFmtId="3" fontId="11" fillId="2" borderId="81" xfId="3" applyNumberFormat="1" applyFont="1" applyFill="1" applyBorder="1" applyAlignment="1" applyProtection="1">
      <alignment horizontal="center" vertical="center" wrapText="1"/>
    </xf>
    <xf numFmtId="3" fontId="11" fillId="2" borderId="132" xfId="3" applyNumberFormat="1" applyFont="1" applyFill="1" applyBorder="1" applyAlignment="1" applyProtection="1">
      <alignment horizontal="center" vertical="center" wrapText="1"/>
    </xf>
    <xf numFmtId="0" fontId="28" fillId="16" borderId="111"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3"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3"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3"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4" fontId="6" fillId="2" borderId="8" xfId="1" applyNumberFormat="1" applyFont="1" applyFill="1" applyBorder="1" applyAlignment="1">
      <alignment horizontal="center" vertical="center"/>
    </xf>
    <xf numFmtId="3" fontId="11" fillId="2" borderId="132" xfId="3" applyNumberFormat="1" applyFont="1" applyFill="1" applyBorder="1" applyAlignment="1" applyProtection="1">
      <alignment horizontal="left"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65" xfId="3" applyNumberFormat="1" applyFont="1" applyFill="1" applyBorder="1" applyAlignment="1" applyProtection="1">
      <alignment horizontal="center" vertical="center" wrapText="1"/>
      <protection locked="0"/>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34" xfId="0" applyFont="1" applyFill="1" applyBorder="1" applyAlignment="1">
      <alignment horizontal="center" vertical="center" wrapText="1"/>
    </xf>
    <xf numFmtId="0" fontId="6" fillId="10" borderId="96"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71" xfId="3" applyNumberFormat="1" applyFont="1" applyFill="1" applyBorder="1" applyAlignment="1" applyProtection="1">
      <alignment horizontal="left" vertical="center" wrapText="1"/>
      <protection locked="0"/>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91" xfId="3" applyNumberFormat="1" applyFont="1" applyFill="1" applyBorder="1" applyAlignment="1" applyProtection="1">
      <alignment vertical="center" wrapText="1"/>
      <protection locked="0"/>
    </xf>
    <xf numFmtId="4" fontId="6" fillId="2" borderId="115" xfId="1" applyNumberFormat="1" applyFont="1" applyFill="1" applyBorder="1" applyAlignment="1">
      <alignment horizontal="center" vertical="center"/>
    </xf>
    <xf numFmtId="4" fontId="6" fillId="2" borderId="104" xfId="1" applyNumberFormat="1" applyFont="1" applyFill="1" applyBorder="1" applyAlignment="1">
      <alignment horizontal="center" vertical="center"/>
    </xf>
    <xf numFmtId="0" fontId="11" fillId="2" borderId="135"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6" fillId="10" borderId="136"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5" fillId="0" borderId="0" xfId="2" applyNumberFormat="1" applyFont="1" applyFill="1" applyBorder="1" applyAlignment="1" applyProtection="1">
      <alignment horizontal="center" vertical="center" wrapText="1"/>
    </xf>
    <xf numFmtId="0" fontId="8" fillId="4" borderId="92" xfId="2" applyNumberFormat="1" applyFont="1" applyFill="1" applyBorder="1" applyAlignment="1" applyProtection="1">
      <alignment horizontal="center" vertical="center" wrapText="1"/>
    </xf>
    <xf numFmtId="0" fontId="8" fillId="4" borderId="111"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115" xfId="3" applyNumberFormat="1" applyFont="1" applyFill="1" applyBorder="1" applyAlignment="1" applyProtection="1">
      <alignment horizontal="center" vertical="center" wrapText="1"/>
    </xf>
    <xf numFmtId="4" fontId="6" fillId="6" borderId="104"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63"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88" xfId="3" applyNumberFormat="1" applyFont="1" applyFill="1" applyBorder="1" applyAlignment="1" applyProtection="1">
      <alignment horizontal="left" vertical="center" wrapText="1"/>
      <protection locked="0"/>
    </xf>
    <xf numFmtId="3" fontId="11" fillId="2" borderId="39" xfId="3"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96"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19"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7" xfId="2"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0" borderId="100" xfId="4" applyFont="1" applyBorder="1" applyAlignment="1">
      <alignment horizontal="center" vertical="center" wrapText="1"/>
    </xf>
    <xf numFmtId="0" fontId="11" fillId="2" borderId="102"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11" xfId="2" applyNumberFormat="1" applyFont="1" applyFill="1" applyBorder="1" applyAlignment="1" applyProtection="1">
      <alignment horizontal="center" vertical="center" wrapText="1"/>
    </xf>
    <xf numFmtId="4" fontId="6" fillId="2" borderId="112" xfId="1" applyNumberFormat="1" applyFont="1" applyFill="1" applyBorder="1" applyAlignment="1">
      <alignment horizontal="center" vertical="center"/>
    </xf>
    <xf numFmtId="4" fontId="6" fillId="2" borderId="93" xfId="1" applyNumberFormat="1" applyFont="1" applyFill="1" applyBorder="1" applyAlignment="1">
      <alignment horizontal="center" vertical="center"/>
    </xf>
    <xf numFmtId="4" fontId="6" fillId="2" borderId="94" xfId="1" applyNumberFormat="1" applyFont="1" applyFill="1" applyBorder="1" applyAlignment="1">
      <alignment horizontal="center" vertical="center"/>
    </xf>
    <xf numFmtId="0" fontId="6" fillId="10" borderId="6" xfId="0" applyFont="1" applyFill="1" applyBorder="1" applyAlignment="1">
      <alignment horizontal="center" vertical="center" wrapText="1"/>
    </xf>
    <xf numFmtId="4" fontId="11" fillId="3" borderId="113" xfId="0" applyNumberFormat="1" applyFont="1" applyFill="1" applyBorder="1" applyAlignment="1">
      <alignment horizontal="center" vertical="center" wrapText="1"/>
    </xf>
    <xf numFmtId="4" fontId="11" fillId="3" borderId="119"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1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2"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2" borderId="122" xfId="3" applyNumberFormat="1" applyFont="1" applyFill="1" applyBorder="1" applyAlignment="1" applyProtection="1">
      <alignment horizontal="left" vertical="center" wrapText="1"/>
      <protection locked="0"/>
    </xf>
    <xf numFmtId="0" fontId="11" fillId="2" borderId="137" xfId="3" applyNumberFormat="1" applyFont="1" applyFill="1" applyBorder="1" applyAlignment="1" applyProtection="1">
      <alignment horizontal="left" vertical="center" wrapText="1"/>
      <protection locked="0"/>
    </xf>
    <xf numFmtId="0" fontId="11" fillId="2" borderId="120" xfId="3" applyNumberFormat="1" applyFont="1" applyFill="1" applyBorder="1" applyAlignment="1" applyProtection="1">
      <alignment horizontal="left" vertical="center" wrapText="1"/>
      <protection locked="0"/>
    </xf>
    <xf numFmtId="0" fontId="11" fillId="2" borderId="124" xfId="3" applyNumberFormat="1" applyFont="1" applyFill="1" applyBorder="1" applyAlignment="1" applyProtection="1">
      <alignment horizontal="left" vertical="center" wrapText="1"/>
      <protection locked="0"/>
    </xf>
    <xf numFmtId="0" fontId="11" fillId="2" borderId="128" xfId="3" applyNumberFormat="1" applyFont="1" applyFill="1" applyBorder="1" applyAlignment="1" applyProtection="1">
      <alignment horizontal="left" vertical="center" wrapText="1"/>
      <protection locked="0"/>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0" fontId="8" fillId="4" borderId="138" xfId="2" applyNumberFormat="1" applyFont="1" applyFill="1" applyBorder="1" applyAlignment="1" applyProtection="1">
      <alignment horizontal="center" vertical="center" wrapText="1"/>
    </xf>
    <xf numFmtId="0" fontId="11" fillId="2" borderId="49" xfId="3" applyNumberFormat="1" applyFont="1" applyFill="1" applyBorder="1" applyAlignment="1" applyProtection="1">
      <alignment vertical="center" wrapText="1"/>
      <protection locked="0"/>
    </xf>
    <xf numFmtId="0" fontId="33" fillId="2" borderId="50" xfId="3" applyNumberFormat="1" applyFont="1" applyFill="1" applyBorder="1" applyAlignment="1" applyProtection="1">
      <alignment horizontal="center" vertical="center" wrapText="1"/>
      <protection locked="0"/>
    </xf>
    <xf numFmtId="0" fontId="33" fillId="2" borderId="24"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vertical="center" wrapText="1"/>
      <protection locked="0"/>
    </xf>
    <xf numFmtId="0" fontId="33" fillId="2" borderId="17" xfId="3" applyNumberFormat="1" applyFont="1" applyFill="1" applyBorder="1" applyAlignment="1" applyProtection="1">
      <alignment horizontal="center" vertical="center" wrapText="1"/>
      <protection locked="0"/>
    </xf>
    <xf numFmtId="0" fontId="11" fillId="2" borderId="62" xfId="3" applyNumberFormat="1" applyFont="1" applyFill="1" applyBorder="1" applyAlignment="1" applyProtection="1">
      <alignment vertical="center" wrapText="1"/>
      <protection locked="0"/>
    </xf>
    <xf numFmtId="0" fontId="33" fillId="2" borderId="64" xfId="3" applyNumberFormat="1" applyFont="1" applyFill="1" applyBorder="1" applyAlignment="1" applyProtection="1">
      <alignment horizontal="center" vertical="center" wrapText="1"/>
      <protection locked="0"/>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4"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13" xfId="0" applyFont="1" applyFill="1" applyBorder="1" applyAlignment="1">
      <alignment horizontal="center" vertical="center" wrapText="1"/>
    </xf>
    <xf numFmtId="0" fontId="11" fillId="3" borderId="68"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12" xfId="3" applyNumberFormat="1" applyFont="1" applyFill="1" applyBorder="1" applyAlignment="1" applyProtection="1">
      <alignment horizontal="center" vertical="center" wrapText="1"/>
      <protection locked="0"/>
    </xf>
    <xf numFmtId="3" fontId="11" fillId="2" borderId="139" xfId="3" applyNumberFormat="1" applyFont="1" applyFill="1" applyBorder="1" applyAlignment="1" applyProtection="1">
      <alignment horizontal="left" vertical="center" wrapText="1"/>
    </xf>
    <xf numFmtId="3" fontId="11" fillId="2" borderId="140" xfId="3" applyNumberFormat="1" applyFont="1" applyFill="1" applyBorder="1" applyAlignment="1" applyProtection="1">
      <alignment horizontal="left" vertical="center" wrapText="1"/>
    </xf>
    <xf numFmtId="0" fontId="6" fillId="2" borderId="141"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1"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2" borderId="139" xfId="3" applyNumberFormat="1" applyFont="1" applyFill="1" applyBorder="1" applyAlignment="1" applyProtection="1">
      <alignment horizontal="left" vertical="center" wrapText="1"/>
      <protection locked="0"/>
    </xf>
    <xf numFmtId="0" fontId="11" fillId="2" borderId="142"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98"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112" xfId="0" applyFont="1" applyFill="1" applyBorder="1" applyAlignment="1">
      <alignment horizontal="left" vertical="center" wrapText="1"/>
    </xf>
    <xf numFmtId="0" fontId="14" fillId="2" borderId="37" xfId="1" applyFont="1" applyFill="1" applyBorder="1" applyAlignment="1">
      <alignment horizontal="left"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96"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0" fontId="11" fillId="3" borderId="98" xfId="0" applyFont="1" applyFill="1" applyBorder="1" applyAlignment="1">
      <alignment horizontal="center" vertical="center" wrapText="1"/>
    </xf>
    <xf numFmtId="0" fontId="11" fillId="2" borderId="36" xfId="3" applyNumberFormat="1" applyFont="1" applyFill="1" applyBorder="1" applyAlignment="1" applyProtection="1">
      <alignment horizontal="left" vertical="center" wrapText="1"/>
      <protection locked="0"/>
    </xf>
    <xf numFmtId="0" fontId="11" fillId="2" borderId="40" xfId="3" applyNumberFormat="1" applyFont="1" applyFill="1" applyBorder="1" applyAlignment="1" applyProtection="1">
      <alignment horizontal="center" vertical="center" wrapText="1"/>
      <protection locked="0"/>
    </xf>
    <xf numFmtId="4" fontId="6" fillId="2" borderId="13"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6" borderId="114"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3" xfId="3" applyNumberFormat="1" applyFont="1" applyFill="1" applyBorder="1" applyAlignment="1" applyProtection="1">
      <alignment horizontal="left" vertical="center" wrapText="1"/>
      <protection locked="0"/>
    </xf>
    <xf numFmtId="0" fontId="21"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mailto:inf@abakan.2gis.r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9"/>
  <sheetViews>
    <sheetView tabSelected="1" zoomScale="40" zoomScaleNormal="40" zoomScaleSheetLayoutView="30" workbookViewId="0">
      <pane ySplit="4" topLeftCell="A53" activePane="bottomLeft" state="frozen"/>
      <selection activeCell="A57" sqref="A57:B57"/>
      <selection pane="bottomLeft" activeCell="A53" sqref="A53:B57"/>
    </sheetView>
  </sheetViews>
  <sheetFormatPr defaultColWidth="9.140625" defaultRowHeight="12.75" outlineLevelRow="1" x14ac:dyDescent="0.2"/>
  <cols>
    <col min="1" max="1" width="69"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47"/>
      <c r="B46" s="48"/>
      <c r="C46" s="49"/>
      <c r="D46" s="50"/>
      <c r="E46" s="51"/>
      <c r="F46" s="51"/>
      <c r="G46" s="51"/>
      <c r="H46" s="52"/>
    </row>
    <row r="47" spans="1:8" s="16" customFormat="1" ht="48" customHeight="1" x14ac:dyDescent="0.2">
      <c r="A47" s="29" t="s">
        <v>31</v>
      </c>
      <c r="B47" s="117" t="s">
        <v>32</v>
      </c>
      <c r="C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1">
        <f>F47*1.2</f>
        <v>12528</v>
      </c>
      <c r="E47" s="32">
        <f>F47*1.1</f>
        <v>11484.000000000002</v>
      </c>
      <c r="F47" s="32">
        <v>10440</v>
      </c>
      <c r="G47" s="32">
        <f>F47*0.75</f>
        <v>7830</v>
      </c>
      <c r="H47" s="33">
        <f>F47*0.5</f>
        <v>5220</v>
      </c>
    </row>
    <row r="48" spans="1:8" s="16" customFormat="1" ht="132" customHeight="1" x14ac:dyDescent="0.2">
      <c r="A48" s="34"/>
      <c r="B48" s="118"/>
      <c r="C48" s="35"/>
      <c r="D48" s="36"/>
      <c r="E48" s="37"/>
      <c r="F48" s="37"/>
      <c r="G48" s="37"/>
      <c r="H48" s="38"/>
    </row>
    <row r="49" spans="1:8" s="16" customFormat="1" ht="132.6" customHeight="1" x14ac:dyDescent="0.2">
      <c r="A49" s="34"/>
      <c r="B49" s="39" t="s">
        <v>12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6"/>
      <c r="E49" s="37"/>
      <c r="F49" s="37"/>
      <c r="G49" s="37"/>
      <c r="H49" s="38"/>
    </row>
    <row r="50" spans="1:8" s="16" customFormat="1" ht="97.5" customHeight="1" thickBot="1" x14ac:dyDescent="0.25">
      <c r="A50" s="119"/>
      <c r="B50" s="120"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121"/>
      <c r="E50" s="122"/>
      <c r="F50" s="122"/>
      <c r="G50" s="122"/>
      <c r="H50" s="123"/>
    </row>
    <row r="51" spans="1:8" s="16" customFormat="1" ht="166.5" customHeight="1" thickBot="1" x14ac:dyDescent="0.25">
      <c r="A51" s="41"/>
      <c r="B51" s="42" t="s">
        <v>34</v>
      </c>
      <c r="C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44"/>
      <c r="E51" s="45"/>
      <c r="F51" s="45"/>
      <c r="G51" s="45"/>
      <c r="H51" s="46"/>
    </row>
    <row r="52" spans="1:8" s="16" customFormat="1" ht="24.95" customHeight="1" thickBot="1" x14ac:dyDescent="0.25">
      <c r="A52" s="81"/>
      <c r="B52" s="124"/>
      <c r="C52" s="125"/>
      <c r="D52" s="113"/>
      <c r="E52" s="114"/>
      <c r="F52" s="114"/>
      <c r="G52" s="114"/>
      <c r="H52" s="115"/>
    </row>
    <row r="53" spans="1:8" s="16" customFormat="1" ht="48" customHeight="1" x14ac:dyDescent="0.2">
      <c r="A53" s="53" t="s">
        <v>35</v>
      </c>
      <c r="B53" s="117" t="s">
        <v>32</v>
      </c>
      <c r="C5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54">
        <f>F53*1.2</f>
        <v>13824</v>
      </c>
      <c r="E53" s="32">
        <f>F53*1.1</f>
        <v>12672.000000000002</v>
      </c>
      <c r="F53" s="32">
        <v>11520</v>
      </c>
      <c r="G53" s="32">
        <f>F53*0.75</f>
        <v>8640</v>
      </c>
      <c r="H53" s="33">
        <f>F53*0.5</f>
        <v>5760</v>
      </c>
    </row>
    <row r="54" spans="1:8" s="16" customFormat="1" ht="132" customHeight="1" x14ac:dyDescent="0.2">
      <c r="A54" s="55"/>
      <c r="B54" s="118"/>
      <c r="C54" s="35"/>
      <c r="D54" s="56"/>
      <c r="E54" s="37"/>
      <c r="F54" s="37"/>
      <c r="G54" s="37"/>
      <c r="H54" s="38"/>
    </row>
    <row r="55" spans="1:8" s="16" customFormat="1" ht="97.5" customHeight="1" x14ac:dyDescent="0.2">
      <c r="A55" s="55"/>
      <c r="B55" s="39" t="s">
        <v>12</v>
      </c>
      <c r="C5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56"/>
      <c r="E55" s="37"/>
      <c r="F55" s="37"/>
      <c r="G55" s="37"/>
      <c r="H55" s="38"/>
    </row>
    <row r="56" spans="1:8" s="16" customFormat="1" ht="166.5" customHeight="1" x14ac:dyDescent="0.2">
      <c r="A56" s="55"/>
      <c r="B56" s="57" t="s">
        <v>34</v>
      </c>
      <c r="C5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56"/>
      <c r="E56" s="37"/>
      <c r="F56" s="37"/>
      <c r="G56" s="37"/>
      <c r="H56" s="38"/>
    </row>
    <row r="57" spans="1:8" s="16" customFormat="1" ht="92.25" customHeight="1" thickBot="1" x14ac:dyDescent="0.25">
      <c r="A57" s="55"/>
      <c r="B57" s="126" t="s">
        <v>36</v>
      </c>
      <c r="C57" s="1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128"/>
      <c r="E57" s="122"/>
      <c r="F57" s="122"/>
      <c r="G57" s="122"/>
      <c r="H57" s="123"/>
    </row>
    <row r="58" spans="1:8" s="16" customFormat="1" ht="24.95" customHeight="1" thickBot="1" x14ac:dyDescent="0.25">
      <c r="A58" s="81"/>
      <c r="B58" s="129"/>
      <c r="C58" s="130"/>
      <c r="D58" s="113"/>
      <c r="E58" s="114"/>
      <c r="F58" s="114"/>
      <c r="G58" s="114"/>
      <c r="H58" s="115"/>
    </row>
    <row r="59" spans="1:8" s="16" customFormat="1" ht="50.1" customHeight="1" x14ac:dyDescent="0.2">
      <c r="A59" s="65" t="s">
        <v>37</v>
      </c>
      <c r="B59" s="131" t="s">
        <v>23</v>
      </c>
      <c r="C59" s="13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90">
        <v>360</v>
      </c>
      <c r="E59" s="90"/>
      <c r="F59" s="90"/>
      <c r="G59" s="90"/>
      <c r="H59" s="91"/>
    </row>
    <row r="60" spans="1:8" s="16" customFormat="1" ht="94.5" customHeight="1" x14ac:dyDescent="0.2">
      <c r="A60" s="71"/>
      <c r="B60" s="133"/>
      <c r="C60" s="134"/>
      <c r="D60" s="95"/>
      <c r="E60" s="95"/>
      <c r="F60" s="95"/>
      <c r="G60" s="95"/>
      <c r="H60" s="96"/>
    </row>
    <row r="61" spans="1:8" s="16" customFormat="1" ht="163.5" customHeight="1" thickBot="1" x14ac:dyDescent="0.25">
      <c r="A61" s="77"/>
      <c r="B61" s="42" t="s">
        <v>34</v>
      </c>
      <c r="C61" s="1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100"/>
      <c r="E61" s="100"/>
      <c r="F61" s="100"/>
      <c r="G61" s="100"/>
      <c r="H61" s="101"/>
    </row>
    <row r="62" spans="1:8" s="16" customFormat="1" ht="24.95" customHeight="1" thickBot="1" x14ac:dyDescent="0.25">
      <c r="A62" s="81"/>
      <c r="B62" s="124"/>
      <c r="C62" s="125"/>
      <c r="D62" s="113"/>
      <c r="E62" s="114"/>
      <c r="F62" s="114"/>
      <c r="G62" s="114"/>
      <c r="H62" s="115"/>
    </row>
    <row r="63" spans="1:8" s="16" customFormat="1" ht="50.1" customHeight="1" thickBot="1" x14ac:dyDescent="0.25">
      <c r="A63" s="136" t="s">
        <v>38</v>
      </c>
      <c r="B63" s="137"/>
      <c r="C63" s="137"/>
      <c r="D63" s="138" t="str">
        <f>"от "&amp;MIN(D64:D83)&amp;" до "&amp;MAX(D64:D83)</f>
        <v>от 1500 до 30000</v>
      </c>
      <c r="E63" s="139"/>
      <c r="F63" s="139"/>
      <c r="G63" s="139"/>
      <c r="H63" s="140"/>
    </row>
    <row r="64" spans="1:8" s="16" customFormat="1" ht="37.5" customHeight="1" outlineLevel="1" x14ac:dyDescent="0.2">
      <c r="A64" s="141" t="s">
        <v>39</v>
      </c>
      <c r="B64" s="142"/>
      <c r="C64" s="14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144">
        <v>1500</v>
      </c>
      <c r="E64" s="145"/>
      <c r="F64" s="145"/>
      <c r="G64" s="145"/>
      <c r="H64" s="146"/>
    </row>
    <row r="65" spans="1:8" s="16" customFormat="1" ht="37.5" customHeight="1" outlineLevel="1" x14ac:dyDescent="0.2">
      <c r="A65" s="147" t="s">
        <v>40</v>
      </c>
      <c r="B65" s="148"/>
      <c r="C65" s="143"/>
      <c r="D65" s="36">
        <v>3000</v>
      </c>
      <c r="E65" s="37"/>
      <c r="F65" s="37"/>
      <c r="G65" s="37"/>
      <c r="H65" s="38"/>
    </row>
    <row r="66" spans="1:8" s="16" customFormat="1" ht="37.5" customHeight="1" outlineLevel="1" x14ac:dyDescent="0.2">
      <c r="A66" s="147" t="s">
        <v>41</v>
      </c>
      <c r="B66" s="148"/>
      <c r="C66" s="143"/>
      <c r="D66" s="36">
        <v>4500</v>
      </c>
      <c r="E66" s="37"/>
      <c r="F66" s="37"/>
      <c r="G66" s="37"/>
      <c r="H66" s="38"/>
    </row>
    <row r="67" spans="1:8" s="16" customFormat="1" ht="37.5" customHeight="1" outlineLevel="1" x14ac:dyDescent="0.2">
      <c r="A67" s="147" t="s">
        <v>42</v>
      </c>
      <c r="B67" s="148"/>
      <c r="C67" s="143"/>
      <c r="D67" s="36">
        <v>6000</v>
      </c>
      <c r="E67" s="37"/>
      <c r="F67" s="37"/>
      <c r="G67" s="37"/>
      <c r="H67" s="38"/>
    </row>
    <row r="68" spans="1:8" s="16" customFormat="1" ht="37.5" customHeight="1" outlineLevel="1" x14ac:dyDescent="0.2">
      <c r="A68" s="147" t="s">
        <v>43</v>
      </c>
      <c r="B68" s="148"/>
      <c r="C68" s="143"/>
      <c r="D68" s="36">
        <v>7500</v>
      </c>
      <c r="E68" s="37"/>
      <c r="F68" s="37"/>
      <c r="G68" s="37"/>
      <c r="H68" s="38"/>
    </row>
    <row r="69" spans="1:8" s="16" customFormat="1" ht="37.5" customHeight="1" outlineLevel="1" x14ac:dyDescent="0.2">
      <c r="A69" s="147" t="s">
        <v>44</v>
      </c>
      <c r="B69" s="148"/>
      <c r="C69" s="143"/>
      <c r="D69" s="36">
        <v>9000</v>
      </c>
      <c r="E69" s="37"/>
      <c r="F69" s="37"/>
      <c r="G69" s="37"/>
      <c r="H69" s="38"/>
    </row>
    <row r="70" spans="1:8" s="16" customFormat="1" ht="37.5" customHeight="1" outlineLevel="1" x14ac:dyDescent="0.2">
      <c r="A70" s="147" t="s">
        <v>45</v>
      </c>
      <c r="B70" s="148"/>
      <c r="C70" s="143"/>
      <c r="D70" s="36">
        <v>10500</v>
      </c>
      <c r="E70" s="37"/>
      <c r="F70" s="37"/>
      <c r="G70" s="37"/>
      <c r="H70" s="38"/>
    </row>
    <row r="71" spans="1:8" s="16" customFormat="1" ht="37.5" customHeight="1" outlineLevel="1" x14ac:dyDescent="0.2">
      <c r="A71" s="147" t="s">
        <v>46</v>
      </c>
      <c r="B71" s="148"/>
      <c r="C71" s="143"/>
      <c r="D71" s="36">
        <v>12000</v>
      </c>
      <c r="E71" s="37"/>
      <c r="F71" s="37"/>
      <c r="G71" s="37"/>
      <c r="H71" s="38"/>
    </row>
    <row r="72" spans="1:8" s="16" customFormat="1" ht="37.5" customHeight="1" outlineLevel="1" x14ac:dyDescent="0.2">
      <c r="A72" s="147" t="s">
        <v>47</v>
      </c>
      <c r="B72" s="148"/>
      <c r="C72" s="143"/>
      <c r="D72" s="36">
        <v>13500</v>
      </c>
      <c r="E72" s="37"/>
      <c r="F72" s="37"/>
      <c r="G72" s="37"/>
      <c r="H72" s="38"/>
    </row>
    <row r="73" spans="1:8" s="16" customFormat="1" ht="37.5" customHeight="1" outlineLevel="1" x14ac:dyDescent="0.2">
      <c r="A73" s="147" t="s">
        <v>48</v>
      </c>
      <c r="B73" s="148"/>
      <c r="C73" s="143"/>
      <c r="D73" s="36">
        <v>15000</v>
      </c>
      <c r="E73" s="37"/>
      <c r="F73" s="37"/>
      <c r="G73" s="37"/>
      <c r="H73" s="38"/>
    </row>
    <row r="74" spans="1:8" s="16" customFormat="1" ht="37.5" customHeight="1" outlineLevel="1" x14ac:dyDescent="0.2">
      <c r="A74" s="147" t="s">
        <v>49</v>
      </c>
      <c r="B74" s="148"/>
      <c r="C74" s="143"/>
      <c r="D74" s="36">
        <v>16500</v>
      </c>
      <c r="E74" s="37"/>
      <c r="F74" s="37"/>
      <c r="G74" s="37"/>
      <c r="H74" s="38"/>
    </row>
    <row r="75" spans="1:8" s="16" customFormat="1" ht="37.5" customHeight="1" outlineLevel="1" x14ac:dyDescent="0.2">
      <c r="A75" s="147" t="s">
        <v>50</v>
      </c>
      <c r="B75" s="148"/>
      <c r="C75" s="143"/>
      <c r="D75" s="36">
        <v>18000</v>
      </c>
      <c r="E75" s="37"/>
      <c r="F75" s="37"/>
      <c r="G75" s="37"/>
      <c r="H75" s="38"/>
    </row>
    <row r="76" spans="1:8" s="16" customFormat="1" ht="37.5" customHeight="1" outlineLevel="1" x14ac:dyDescent="0.2">
      <c r="A76" s="147" t="s">
        <v>51</v>
      </c>
      <c r="B76" s="148"/>
      <c r="C76" s="143"/>
      <c r="D76" s="36">
        <v>19500</v>
      </c>
      <c r="E76" s="37"/>
      <c r="F76" s="37"/>
      <c r="G76" s="37"/>
      <c r="H76" s="38"/>
    </row>
    <row r="77" spans="1:8" s="16" customFormat="1" ht="37.5" customHeight="1" outlineLevel="1" x14ac:dyDescent="0.2">
      <c r="A77" s="147" t="s">
        <v>52</v>
      </c>
      <c r="B77" s="148"/>
      <c r="C77" s="143"/>
      <c r="D77" s="36">
        <v>21000</v>
      </c>
      <c r="E77" s="37"/>
      <c r="F77" s="37"/>
      <c r="G77" s="37"/>
      <c r="H77" s="38"/>
    </row>
    <row r="78" spans="1:8" s="16" customFormat="1" ht="37.5" customHeight="1" outlineLevel="1" x14ac:dyDescent="0.2">
      <c r="A78" s="147" t="s">
        <v>53</v>
      </c>
      <c r="B78" s="148"/>
      <c r="C78" s="143"/>
      <c r="D78" s="36">
        <v>22500</v>
      </c>
      <c r="E78" s="37"/>
      <c r="F78" s="37"/>
      <c r="G78" s="37"/>
      <c r="H78" s="38"/>
    </row>
    <row r="79" spans="1:8" s="16" customFormat="1" ht="37.5" customHeight="1" outlineLevel="1" x14ac:dyDescent="0.2">
      <c r="A79" s="147" t="s">
        <v>54</v>
      </c>
      <c r="B79" s="148"/>
      <c r="C79" s="143"/>
      <c r="D79" s="36">
        <v>24000</v>
      </c>
      <c r="E79" s="37"/>
      <c r="F79" s="37"/>
      <c r="G79" s="37"/>
      <c r="H79" s="38"/>
    </row>
    <row r="80" spans="1:8" s="16" customFormat="1" ht="37.5" customHeight="1" outlineLevel="1" x14ac:dyDescent="0.2">
      <c r="A80" s="147" t="s">
        <v>55</v>
      </c>
      <c r="B80" s="148"/>
      <c r="C80" s="143"/>
      <c r="D80" s="36">
        <v>25500</v>
      </c>
      <c r="E80" s="37"/>
      <c r="F80" s="37"/>
      <c r="G80" s="37"/>
      <c r="H80" s="38"/>
    </row>
    <row r="81" spans="1:8" s="16" customFormat="1" ht="37.5" customHeight="1" outlineLevel="1" x14ac:dyDescent="0.2">
      <c r="A81" s="147" t="s">
        <v>56</v>
      </c>
      <c r="B81" s="148"/>
      <c r="C81" s="143"/>
      <c r="D81" s="36">
        <v>27000</v>
      </c>
      <c r="E81" s="37"/>
      <c r="F81" s="37"/>
      <c r="G81" s="37"/>
      <c r="H81" s="38"/>
    </row>
    <row r="82" spans="1:8" s="16" customFormat="1" ht="37.5" customHeight="1" outlineLevel="1" x14ac:dyDescent="0.2">
      <c r="A82" s="147" t="s">
        <v>57</v>
      </c>
      <c r="B82" s="148"/>
      <c r="C82" s="143"/>
      <c r="D82" s="36">
        <v>28500</v>
      </c>
      <c r="E82" s="37"/>
      <c r="F82" s="37"/>
      <c r="G82" s="37"/>
      <c r="H82" s="38"/>
    </row>
    <row r="83" spans="1:8" s="16" customFormat="1" ht="37.5" customHeight="1" outlineLevel="1" thickBot="1" x14ac:dyDescent="0.25">
      <c r="A83" s="147" t="s">
        <v>58</v>
      </c>
      <c r="B83" s="148"/>
      <c r="C83" s="143"/>
      <c r="D83" s="36">
        <v>30000</v>
      </c>
      <c r="E83" s="37"/>
      <c r="F83" s="37"/>
      <c r="G83" s="37"/>
      <c r="H83" s="38"/>
    </row>
    <row r="84" spans="1:8" s="16" customFormat="1" ht="50.1" customHeight="1" thickBot="1" x14ac:dyDescent="0.25">
      <c r="A84" s="136" t="s">
        <v>59</v>
      </c>
      <c r="B84" s="137"/>
      <c r="C84" s="137"/>
      <c r="D84" s="138" t="str">
        <f>"от "&amp;MIN(D85:D94)&amp;" до "&amp;MAX(D85:D94)</f>
        <v>от 90 до 4782</v>
      </c>
      <c r="E84" s="139"/>
      <c r="F84" s="139"/>
      <c r="G84" s="139"/>
      <c r="H84" s="140"/>
    </row>
    <row r="85" spans="1:8" s="16" customFormat="1" ht="159" customHeight="1" x14ac:dyDescent="0.2">
      <c r="A85" s="149" t="s">
        <v>60</v>
      </c>
      <c r="B85" s="150" t="s">
        <v>13</v>
      </c>
      <c r="C85" s="1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152">
        <v>768</v>
      </c>
      <c r="E85" s="152"/>
      <c r="F85" s="152"/>
      <c r="G85" s="152"/>
      <c r="H85" s="153"/>
    </row>
    <row r="86" spans="1:8" s="16" customFormat="1" ht="37.5" customHeight="1" x14ac:dyDescent="0.2">
      <c r="A86" s="154" t="s">
        <v>61</v>
      </c>
      <c r="B86" s="155"/>
      <c r="C86" s="15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157">
        <v>180</v>
      </c>
      <c r="E86" s="157"/>
      <c r="F86" s="157"/>
      <c r="G86" s="157"/>
      <c r="H86" s="158"/>
    </row>
    <row r="87" spans="1:8" s="16" customFormat="1" ht="37.5" customHeight="1" x14ac:dyDescent="0.2">
      <c r="A87" s="154" t="s">
        <v>62</v>
      </c>
      <c r="B87" s="155"/>
      <c r="C87" s="159"/>
      <c r="D87" s="157">
        <v>1302</v>
      </c>
      <c r="E87" s="157"/>
      <c r="F87" s="157"/>
      <c r="G87" s="157"/>
      <c r="H87" s="158"/>
    </row>
    <row r="88" spans="1:8" s="16" customFormat="1" ht="37.5" customHeight="1" x14ac:dyDescent="0.2">
      <c r="A88" s="154" t="s">
        <v>63</v>
      </c>
      <c r="B88" s="155"/>
      <c r="C88" s="159"/>
      <c r="D88" s="157">
        <v>594</v>
      </c>
      <c r="E88" s="157"/>
      <c r="F88" s="157"/>
      <c r="G88" s="157"/>
      <c r="H88" s="158"/>
    </row>
    <row r="89" spans="1:8" s="16" customFormat="1" ht="37.5" customHeight="1" x14ac:dyDescent="0.2">
      <c r="A89" s="160" t="s">
        <v>64</v>
      </c>
      <c r="B89" s="161"/>
      <c r="C89" s="159"/>
      <c r="D89" s="157">
        <v>4782</v>
      </c>
      <c r="E89" s="157"/>
      <c r="F89" s="157"/>
      <c r="G89" s="157"/>
      <c r="H89" s="158"/>
    </row>
    <row r="90" spans="1:8" s="16" customFormat="1" ht="37.5" customHeight="1" x14ac:dyDescent="0.2">
      <c r="A90" s="154" t="s">
        <v>65</v>
      </c>
      <c r="B90" s="155"/>
      <c r="C90" s="159"/>
      <c r="D90" s="157">
        <v>90</v>
      </c>
      <c r="E90" s="157"/>
      <c r="F90" s="157"/>
      <c r="G90" s="157"/>
      <c r="H90" s="158"/>
    </row>
    <row r="91" spans="1:8" s="16" customFormat="1" ht="37.5" customHeight="1" x14ac:dyDescent="0.2">
      <c r="A91" s="154" t="s">
        <v>66</v>
      </c>
      <c r="B91" s="155"/>
      <c r="C91" s="159"/>
      <c r="D91" s="157">
        <v>90</v>
      </c>
      <c r="E91" s="157"/>
      <c r="F91" s="157"/>
      <c r="G91" s="157"/>
      <c r="H91" s="158"/>
    </row>
    <row r="92" spans="1:8" s="16" customFormat="1" ht="37.5" customHeight="1" x14ac:dyDescent="0.2">
      <c r="A92" s="154" t="s">
        <v>67</v>
      </c>
      <c r="B92" s="155"/>
      <c r="C92" s="159"/>
      <c r="D92" s="157">
        <v>180</v>
      </c>
      <c r="E92" s="157"/>
      <c r="F92" s="157"/>
      <c r="G92" s="157"/>
      <c r="H92" s="158"/>
    </row>
    <row r="93" spans="1:8" s="16" customFormat="1" ht="37.5" customHeight="1" x14ac:dyDescent="0.2">
      <c r="A93" s="154" t="s">
        <v>68</v>
      </c>
      <c r="B93" s="155"/>
      <c r="C93" s="159"/>
      <c r="D93" s="157">
        <v>270</v>
      </c>
      <c r="E93" s="157"/>
      <c r="F93" s="157"/>
      <c r="G93" s="157"/>
      <c r="H93" s="158"/>
    </row>
    <row r="94" spans="1:8" s="16" customFormat="1" ht="37.5" customHeight="1" thickBot="1" x14ac:dyDescent="0.25">
      <c r="A94" s="162" t="s">
        <v>69</v>
      </c>
      <c r="B94" s="163"/>
      <c r="C94" s="164"/>
      <c r="D94" s="165">
        <v>594</v>
      </c>
      <c r="E94" s="165"/>
      <c r="F94" s="165"/>
      <c r="G94" s="165"/>
      <c r="H94" s="166"/>
    </row>
    <row r="95" spans="1:8" s="16" customFormat="1" ht="27" customHeight="1" thickBot="1" x14ac:dyDescent="0.25">
      <c r="A95" s="136"/>
      <c r="B95" s="137"/>
      <c r="C95" s="137"/>
      <c r="D95" s="167" t="s">
        <v>70</v>
      </c>
      <c r="E95" s="168"/>
      <c r="F95" s="168"/>
      <c r="G95" s="168"/>
      <c r="H95" s="169"/>
    </row>
    <row r="96" spans="1:8" s="16" customFormat="1" ht="117.75" customHeight="1" thickBot="1" x14ac:dyDescent="0.25">
      <c r="A96" s="170" t="s">
        <v>71</v>
      </c>
      <c r="B96" s="171"/>
      <c r="C96"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165">
        <v>150</v>
      </c>
      <c r="E96" s="165"/>
      <c r="F96" s="165"/>
      <c r="G96" s="165"/>
      <c r="H96" s="166"/>
    </row>
    <row r="97" spans="1:8" s="28" customFormat="1" ht="50.1" customHeight="1" thickBot="1" x14ac:dyDescent="0.25">
      <c r="A97" s="24" t="s">
        <v>72</v>
      </c>
      <c r="B97" s="25"/>
      <c r="C97" s="26"/>
      <c r="D97" s="173" t="str">
        <f>"от "&amp;MIN(D99,D119:H120,F159,D121:H135)&amp;" до "&amp;MAX(D99,D119:H120,F159,D121:H135)</f>
        <v>от 480 до 11100</v>
      </c>
      <c r="E97" s="173"/>
      <c r="F97" s="173"/>
      <c r="G97" s="173"/>
      <c r="H97" s="174"/>
    </row>
    <row r="98" spans="1:8" s="16" customFormat="1" ht="24.95" customHeight="1" thickBot="1" x14ac:dyDescent="0.25">
      <c r="A98" s="175"/>
      <c r="B98" s="176"/>
      <c r="C98" s="83"/>
      <c r="D98" s="177"/>
      <c r="E98" s="177"/>
      <c r="F98" s="177"/>
      <c r="G98" s="177"/>
      <c r="H98" s="178"/>
    </row>
    <row r="99" spans="1:8" s="16" customFormat="1" ht="62.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182">
        <v>5160</v>
      </c>
      <c r="E99" s="182"/>
      <c r="F99" s="182"/>
      <c r="G99" s="182"/>
      <c r="H99" s="183"/>
    </row>
    <row r="100" spans="1:8" s="16" customFormat="1" ht="62.45" customHeight="1" thickBot="1" x14ac:dyDescent="0.25">
      <c r="A100" s="184" t="s">
        <v>74</v>
      </c>
      <c r="B100" s="185"/>
      <c r="C100" s="186"/>
      <c r="D100" s="187" t="s">
        <v>75</v>
      </c>
      <c r="E100" s="188"/>
      <c r="F100" s="188"/>
      <c r="G100" s="188"/>
      <c r="H100" s="189"/>
    </row>
    <row r="101" spans="1:8" s="16" customFormat="1" ht="62.45" customHeight="1" x14ac:dyDescent="0.2">
      <c r="A101" s="190" t="s">
        <v>76</v>
      </c>
      <c r="B101" s="191"/>
      <c r="C101" s="186"/>
      <c r="D101" s="157">
        <f>D99/4</f>
        <v>1290</v>
      </c>
      <c r="E101" s="157"/>
      <c r="F101" s="157"/>
      <c r="G101" s="157"/>
      <c r="H101" s="158"/>
    </row>
    <row r="102" spans="1:8" s="16" customFormat="1" ht="62.45" customHeight="1" x14ac:dyDescent="0.2">
      <c r="A102" s="190" t="s">
        <v>77</v>
      </c>
      <c r="B102" s="191"/>
      <c r="C102" s="186"/>
      <c r="D102" s="157">
        <f>D99/5</f>
        <v>1032</v>
      </c>
      <c r="E102" s="157"/>
      <c r="F102" s="157"/>
      <c r="G102" s="157"/>
      <c r="H102" s="158"/>
    </row>
    <row r="103" spans="1:8" s="16" customFormat="1" ht="62.45" customHeight="1" x14ac:dyDescent="0.2">
      <c r="A103" s="190" t="s">
        <v>78</v>
      </c>
      <c r="B103" s="191"/>
      <c r="C103" s="186"/>
      <c r="D103" s="157">
        <f>D99/6</f>
        <v>860</v>
      </c>
      <c r="E103" s="157"/>
      <c r="F103" s="157"/>
      <c r="G103" s="157"/>
      <c r="H103" s="158"/>
    </row>
    <row r="104" spans="1:8" s="16" customFormat="1" ht="62.45" customHeight="1" x14ac:dyDescent="0.2">
      <c r="A104" s="190" t="s">
        <v>79</v>
      </c>
      <c r="B104" s="191"/>
      <c r="C104" s="186"/>
      <c r="D104" s="157">
        <f>D99/7</f>
        <v>737.14285714285711</v>
      </c>
      <c r="E104" s="157"/>
      <c r="F104" s="157"/>
      <c r="G104" s="157"/>
      <c r="H104" s="158"/>
    </row>
    <row r="105" spans="1:8" s="16" customFormat="1" ht="62.45" customHeight="1" x14ac:dyDescent="0.2">
      <c r="A105" s="190" t="s">
        <v>80</v>
      </c>
      <c r="B105" s="191"/>
      <c r="C105" s="186"/>
      <c r="D105" s="157">
        <f>D99/8</f>
        <v>645</v>
      </c>
      <c r="E105" s="157"/>
      <c r="F105" s="157"/>
      <c r="G105" s="157"/>
      <c r="H105" s="158"/>
    </row>
    <row r="106" spans="1:8" s="16" customFormat="1" ht="62.45" customHeight="1" x14ac:dyDescent="0.2">
      <c r="A106" s="190" t="s">
        <v>81</v>
      </c>
      <c r="B106" s="191"/>
      <c r="C106" s="186"/>
      <c r="D106" s="157">
        <f>D99/9</f>
        <v>573.33333333333337</v>
      </c>
      <c r="E106" s="157"/>
      <c r="F106" s="157"/>
      <c r="G106" s="157"/>
      <c r="H106" s="158"/>
    </row>
    <row r="107" spans="1:8" s="16" customFormat="1" ht="62.45" customHeight="1" x14ac:dyDescent="0.2">
      <c r="A107" s="190" t="s">
        <v>82</v>
      </c>
      <c r="B107" s="191"/>
      <c r="C107" s="186"/>
      <c r="D107" s="157">
        <f>D99/10</f>
        <v>516</v>
      </c>
      <c r="E107" s="157"/>
      <c r="F107" s="157"/>
      <c r="G107" s="157"/>
      <c r="H107" s="158"/>
    </row>
    <row r="108" spans="1:8" s="16" customFormat="1" ht="62.45" customHeight="1" thickBot="1" x14ac:dyDescent="0.25">
      <c r="A108" s="179" t="s">
        <v>83</v>
      </c>
      <c r="B108" s="180"/>
      <c r="C108" s="186"/>
      <c r="D108" s="182">
        <v>7728</v>
      </c>
      <c r="E108" s="182"/>
      <c r="F108" s="182"/>
      <c r="G108" s="182"/>
      <c r="H108" s="183"/>
    </row>
    <row r="109" spans="1:8" s="16" customFormat="1" ht="62.45" customHeight="1" thickBot="1" x14ac:dyDescent="0.25">
      <c r="A109" s="184" t="s">
        <v>74</v>
      </c>
      <c r="B109" s="185"/>
      <c r="C109" s="186"/>
      <c r="D109" s="187" t="s">
        <v>75</v>
      </c>
      <c r="E109" s="188"/>
      <c r="F109" s="188"/>
      <c r="G109" s="188"/>
      <c r="H109" s="189"/>
    </row>
    <row r="110" spans="1:8" s="16" customFormat="1" ht="62.45" customHeight="1" x14ac:dyDescent="0.2">
      <c r="A110" s="190" t="s">
        <v>76</v>
      </c>
      <c r="B110" s="191"/>
      <c r="C110" s="186"/>
      <c r="D110" s="192">
        <v>1932</v>
      </c>
      <c r="E110" s="192"/>
      <c r="F110" s="192"/>
      <c r="G110" s="192"/>
      <c r="H110" s="193"/>
    </row>
    <row r="111" spans="1:8" s="16" customFormat="1" ht="62.45" customHeight="1" x14ac:dyDescent="0.2">
      <c r="A111" s="190" t="s">
        <v>77</v>
      </c>
      <c r="B111" s="191"/>
      <c r="C111" s="186"/>
      <c r="D111" s="192">
        <v>1545.6</v>
      </c>
      <c r="E111" s="192"/>
      <c r="F111" s="192"/>
      <c r="G111" s="192"/>
      <c r="H111" s="193"/>
    </row>
    <row r="112" spans="1:8" s="16" customFormat="1" ht="62.45" customHeight="1" x14ac:dyDescent="0.2">
      <c r="A112" s="190" t="s">
        <v>78</v>
      </c>
      <c r="B112" s="191"/>
      <c r="C112" s="186"/>
      <c r="D112" s="192">
        <v>1287.9999999999998</v>
      </c>
      <c r="E112" s="192"/>
      <c r="F112" s="192"/>
      <c r="G112" s="192"/>
      <c r="H112" s="193"/>
    </row>
    <row r="113" spans="1:8" s="16" customFormat="1" ht="62.45" customHeight="1" x14ac:dyDescent="0.2">
      <c r="A113" s="190" t="s">
        <v>79</v>
      </c>
      <c r="B113" s="191"/>
      <c r="C113" s="186"/>
      <c r="D113" s="192">
        <v>1104</v>
      </c>
      <c r="E113" s="192"/>
      <c r="F113" s="192"/>
      <c r="G113" s="192"/>
      <c r="H113" s="193"/>
    </row>
    <row r="114" spans="1:8" s="16" customFormat="1" ht="62.45" customHeight="1" x14ac:dyDescent="0.2">
      <c r="A114" s="190" t="s">
        <v>80</v>
      </c>
      <c r="B114" s="191"/>
      <c r="C114" s="186"/>
      <c r="D114" s="192">
        <v>966</v>
      </c>
      <c r="E114" s="192"/>
      <c r="F114" s="192"/>
      <c r="G114" s="192"/>
      <c r="H114" s="193"/>
    </row>
    <row r="115" spans="1:8" s="16" customFormat="1" ht="62.45" customHeight="1" x14ac:dyDescent="0.2">
      <c r="A115" s="190" t="s">
        <v>81</v>
      </c>
      <c r="B115" s="191"/>
      <c r="C115" s="186"/>
      <c r="D115" s="192">
        <v>858.66666666666663</v>
      </c>
      <c r="E115" s="192"/>
      <c r="F115" s="192"/>
      <c r="G115" s="192"/>
      <c r="H115" s="193"/>
    </row>
    <row r="116" spans="1:8" s="16" customFormat="1" ht="62.45" customHeight="1" thickBot="1" x14ac:dyDescent="0.25">
      <c r="A116" s="190" t="s">
        <v>82</v>
      </c>
      <c r="B116" s="191"/>
      <c r="C116" s="194"/>
      <c r="D116" s="192">
        <v>772.8</v>
      </c>
      <c r="E116" s="192"/>
      <c r="F116" s="192"/>
      <c r="G116" s="192"/>
      <c r="H116" s="193"/>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56">
        <v>15000</v>
      </c>
      <c r="E117" s="37"/>
      <c r="F117" s="37"/>
      <c r="G117" s="37"/>
      <c r="H117" s="37"/>
    </row>
    <row r="118" spans="1:8" s="16" customFormat="1" ht="24.95" customHeight="1" thickBot="1" x14ac:dyDescent="0.25">
      <c r="A118" s="197"/>
      <c r="B118" s="198"/>
      <c r="C118" s="125"/>
      <c r="D118" s="199"/>
      <c r="E118" s="199"/>
      <c r="F118" s="199"/>
      <c r="G118" s="199"/>
      <c r="H118" s="200"/>
    </row>
    <row r="119" spans="1:8" s="16" customFormat="1"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"2ГИС.АБАКАН"</v>
      </c>
      <c r="D119" s="31">
        <v>6990</v>
      </c>
      <c r="E119" s="32"/>
      <c r="F119" s="32"/>
      <c r="G119" s="32"/>
      <c r="H119" s="33"/>
    </row>
    <row r="120" spans="1:8" s="16" customFormat="1"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121">
        <v>2124</v>
      </c>
      <c r="E120" s="122"/>
      <c r="F120" s="122"/>
      <c r="G120" s="122"/>
      <c r="H120" s="123"/>
    </row>
    <row r="121" spans="1:8" s="16" customFormat="1"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6">
        <v>3306</v>
      </c>
      <c r="E121" s="37"/>
      <c r="F121" s="37"/>
      <c r="G121" s="37"/>
      <c r="H121" s="38"/>
    </row>
    <row r="122" spans="1:8" s="16" customFormat="1"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"2ГИС.АБАКАН"</v>
      </c>
      <c r="D122" s="36">
        <v>9000</v>
      </c>
      <c r="E122" s="37"/>
      <c r="F122" s="37"/>
      <c r="G122" s="37"/>
      <c r="H122" s="38"/>
    </row>
    <row r="123" spans="1:8" s="16" customFormat="1"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"2ГИС.АБАКАН"</v>
      </c>
      <c r="D123" s="36">
        <v>10800</v>
      </c>
      <c r="E123" s="37"/>
      <c r="F123" s="37"/>
      <c r="G123" s="37"/>
      <c r="H123" s="38"/>
    </row>
    <row r="124" spans="1:8" s="16" customFormat="1"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6">
        <v>2124</v>
      </c>
      <c r="E124" s="37"/>
      <c r="F124" s="37"/>
      <c r="G124" s="37"/>
      <c r="H124" s="38"/>
    </row>
    <row r="125" spans="1:8" s="16" customFormat="1"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6">
        <v>2124</v>
      </c>
      <c r="E125" s="37"/>
      <c r="F125" s="37"/>
      <c r="G125" s="37"/>
      <c r="H125" s="38"/>
    </row>
    <row r="126" spans="1:8" s="16" customFormat="1"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6">
        <v>3540</v>
      </c>
      <c r="E126" s="37"/>
      <c r="F126" s="37"/>
      <c r="G126" s="37"/>
      <c r="H126" s="38"/>
    </row>
    <row r="127" spans="1:8" s="16" customFormat="1"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6">
        <v>4500</v>
      </c>
      <c r="E127" s="37"/>
      <c r="F127" s="37"/>
      <c r="G127" s="37"/>
      <c r="H127" s="38"/>
    </row>
    <row r="128" spans="1:8" s="16" customFormat="1" ht="50.1" customHeight="1" x14ac:dyDescent="0.2">
      <c r="A128" s="160" t="s">
        <v>94</v>
      </c>
      <c r="B128" s="161"/>
      <c r="C128" s="202" t="s">
        <v>95</v>
      </c>
      <c r="D128" s="36">
        <v>3600</v>
      </c>
      <c r="E128" s="37"/>
      <c r="F128" s="37"/>
      <c r="G128" s="37"/>
      <c r="H128" s="38"/>
    </row>
    <row r="129" spans="1:8" s="16" customFormat="1" ht="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6">
        <v>1200</v>
      </c>
      <c r="E129" s="37"/>
      <c r="F129" s="37"/>
      <c r="G129" s="37"/>
      <c r="H129" s="38"/>
    </row>
    <row r="130" spans="1:8" s="16" customFormat="1" ht="67.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6">
        <v>960</v>
      </c>
      <c r="E130" s="37"/>
      <c r="F130" s="37"/>
      <c r="G130" s="37"/>
      <c r="H130" s="38"/>
    </row>
    <row r="131" spans="1:8" s="16" customFormat="1" ht="64.5" customHeight="1" x14ac:dyDescent="0.2">
      <c r="A131" s="160" t="s">
        <v>98</v>
      </c>
      <c r="B131" s="161"/>
      <c r="C131"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6">
        <v>720</v>
      </c>
      <c r="E131" s="37"/>
      <c r="F131" s="37"/>
      <c r="G131" s="37"/>
      <c r="H131" s="38"/>
    </row>
    <row r="132" spans="1:8" s="16" customFormat="1" ht="64.5" customHeight="1" x14ac:dyDescent="0.2">
      <c r="A132" s="160" t="s">
        <v>99</v>
      </c>
      <c r="B132" s="161"/>
      <c r="C132"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6">
        <v>480</v>
      </c>
      <c r="E132" s="37"/>
      <c r="F132" s="37"/>
      <c r="G132" s="37"/>
      <c r="H132" s="38"/>
    </row>
    <row r="133" spans="1:8" s="16" customFormat="1" ht="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6">
        <v>11100</v>
      </c>
      <c r="E133" s="37"/>
      <c r="F133" s="37"/>
      <c r="G133" s="37"/>
      <c r="H133" s="38"/>
    </row>
    <row r="134" spans="1:8" s="16" customFormat="1" ht="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6">
        <v>4002</v>
      </c>
      <c r="E134" s="37"/>
      <c r="F134" s="37"/>
      <c r="G134" s="37"/>
      <c r="H134" s="38"/>
    </row>
    <row r="135" spans="1:8" s="16" customFormat="1"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6">
        <v>1182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6">
        <v>1500</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7" s="3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8" s="36">
        <v>5505</v>
      </c>
      <c r="E138" s="37"/>
      <c r="F138" s="37"/>
      <c r="G138" s="37"/>
      <c r="H138" s="38"/>
    </row>
    <row r="139" spans="1:8" s="16" customFormat="1" ht="12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6">
        <v>5010</v>
      </c>
      <c r="E139" s="37"/>
      <c r="F139" s="37"/>
      <c r="G139" s="37"/>
      <c r="H139" s="38"/>
    </row>
    <row r="140" spans="1:8" s="16" customFormat="1" ht="12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0" s="36">
        <v>6000</v>
      </c>
      <c r="E140" s="37"/>
      <c r="F140" s="37"/>
      <c r="G140" s="37"/>
      <c r="H140" s="38"/>
    </row>
    <row r="141" spans="1:8" s="16" customFormat="1"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"2ГИС.АБАКАН"</v>
      </c>
      <c r="D141" s="36">
        <v>13320</v>
      </c>
      <c r="E141" s="37"/>
      <c r="F141" s="37"/>
      <c r="G141" s="37"/>
      <c r="H141" s="38"/>
    </row>
    <row r="142" spans="1:8" s="16" customFormat="1"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6">
        <v>4080</v>
      </c>
      <c r="E142" s="37"/>
      <c r="F142" s="37"/>
      <c r="G142" s="37"/>
      <c r="H142" s="38"/>
    </row>
    <row r="143" spans="1:8" s="16" customFormat="1" ht="50.1" customHeight="1" x14ac:dyDescent="0.2">
      <c r="A143" s="160" t="s">
        <v>109</v>
      </c>
      <c r="B143" s="161"/>
      <c r="C143" s="202" t="str">
        <f t="shared" si="1"/>
        <v>Электронный справочник на основе Справочника организаций "2ГИС.АБАКАН" (версия для ПК)</v>
      </c>
      <c r="D143" s="36">
        <v>6360</v>
      </c>
      <c r="E143" s="37"/>
      <c r="F143" s="37"/>
      <c r="G143" s="37"/>
      <c r="H143" s="38"/>
    </row>
    <row r="144" spans="1:8" s="16" customFormat="1"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"2ГИС.АБАКАН"</v>
      </c>
      <c r="D144" s="36">
        <v>17160</v>
      </c>
      <c r="E144" s="37"/>
      <c r="F144" s="37"/>
      <c r="G144" s="37"/>
      <c r="H144" s="38"/>
    </row>
    <row r="145" spans="1:8" s="16" customFormat="1"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"2ГИС.АБАКАН"</v>
      </c>
      <c r="D145" s="36">
        <v>20592</v>
      </c>
      <c r="E145" s="37"/>
      <c r="F145" s="37"/>
      <c r="G145" s="37"/>
      <c r="H145" s="38"/>
    </row>
    <row r="146" spans="1:8" s="16" customFormat="1" ht="50.1" customHeight="1" x14ac:dyDescent="0.2">
      <c r="A146" s="160" t="s">
        <v>112</v>
      </c>
      <c r="B146" s="161"/>
      <c r="C146" s="202" t="str">
        <f t="shared" si="1"/>
        <v>Электронный справочник на основе Справочника организаций "2ГИС.АБАКАН" (версия для ПК)</v>
      </c>
      <c r="D146" s="36">
        <v>4080</v>
      </c>
      <c r="E146" s="37"/>
      <c r="F146" s="37"/>
      <c r="G146" s="37"/>
      <c r="H146" s="38"/>
    </row>
    <row r="147" spans="1:8" s="16" customFormat="1" ht="50.1" customHeight="1" x14ac:dyDescent="0.2">
      <c r="A147" s="160" t="s">
        <v>113</v>
      </c>
      <c r="B147" s="161"/>
      <c r="C147" s="202" t="str">
        <f t="shared" si="1"/>
        <v>Электронный справочник на основе Справочника организаций "2ГИС.АБАКАН" (версия для ПК)</v>
      </c>
      <c r="D147" s="36">
        <v>4080</v>
      </c>
      <c r="E147" s="37"/>
      <c r="F147" s="37"/>
      <c r="G147" s="37"/>
      <c r="H147" s="38"/>
    </row>
    <row r="148" spans="1:8" s="16" customFormat="1" ht="50.1" customHeight="1" x14ac:dyDescent="0.2">
      <c r="A148" s="160" t="s">
        <v>114</v>
      </c>
      <c r="B148" s="161"/>
      <c r="C148" s="202" t="str">
        <f t="shared" si="1"/>
        <v>Электронный справочник на основе Справочника организаций "2ГИС.АБАКАН" (версия для ПК)</v>
      </c>
      <c r="D148" s="36">
        <v>6840</v>
      </c>
      <c r="E148" s="37"/>
      <c r="F148" s="37"/>
      <c r="G148" s="37"/>
      <c r="H148" s="38"/>
    </row>
    <row r="149" spans="1:8" s="16" customFormat="1" ht="50.1" customHeight="1" x14ac:dyDescent="0.2">
      <c r="A149" s="160" t="s">
        <v>115</v>
      </c>
      <c r="B149" s="161"/>
      <c r="C149" s="202" t="s">
        <v>95</v>
      </c>
      <c r="D149" s="36">
        <v>6840</v>
      </c>
      <c r="E149" s="37"/>
      <c r="F149" s="37"/>
      <c r="G149" s="37"/>
      <c r="H149" s="38"/>
    </row>
    <row r="150" spans="1:8" s="16" customFormat="1" ht="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6">
        <v>21120</v>
      </c>
      <c r="E150" s="37"/>
      <c r="F150" s="37"/>
      <c r="G150" s="37"/>
      <c r="H150" s="38"/>
    </row>
    <row r="151" spans="1:8" s="16" customFormat="1" ht="50.1" customHeight="1" thickBot="1" x14ac:dyDescent="0.25">
      <c r="A151" s="160" t="s">
        <v>117</v>
      </c>
      <c r="B151" s="161"/>
      <c r="C151" s="202" t="str">
        <f t="shared" si="1"/>
        <v>Электронный справочник на основе Справочника организаций "2ГИС.АБАКАН" (версия для ПК)</v>
      </c>
      <c r="D151" s="44">
        <v>2280</v>
      </c>
      <c r="E151" s="45"/>
      <c r="F151" s="45"/>
      <c r="G151" s="45"/>
      <c r="H151" s="46"/>
    </row>
    <row r="152" spans="1:8" s="28" customFormat="1" ht="50.1" customHeight="1" thickBot="1" x14ac:dyDescent="0.25">
      <c r="A152" s="24" t="s">
        <v>118</v>
      </c>
      <c r="B152" s="25"/>
      <c r="C152" s="205"/>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56">
        <v>2004</v>
      </c>
      <c r="E153" s="37"/>
      <c r="F153" s="37"/>
      <c r="G153" s="37"/>
      <c r="H153" s="38"/>
    </row>
    <row r="154" spans="1:8" s="16" customFormat="1" ht="50.1" customHeight="1" x14ac:dyDescent="0.2">
      <c r="A154" s="207" t="s">
        <v>120</v>
      </c>
      <c r="B154" s="208"/>
      <c r="C154" s="209"/>
      <c r="D154" s="128">
        <v>2004</v>
      </c>
      <c r="E154" s="122"/>
      <c r="F154" s="122"/>
      <c r="G154" s="122"/>
      <c r="H154" s="123"/>
    </row>
    <row r="155" spans="1:8" s="16" customFormat="1" ht="50.1" customHeight="1" x14ac:dyDescent="0.2">
      <c r="A155" s="207" t="s">
        <v>121</v>
      </c>
      <c r="B155" s="208"/>
      <c r="C155" s="209"/>
      <c r="D155" s="56">
        <v>1500</v>
      </c>
      <c r="E155" s="37"/>
      <c r="F155" s="37"/>
      <c r="G155" s="37"/>
      <c r="H155" s="37"/>
    </row>
    <row r="156" spans="1:8" s="16" customFormat="1" ht="50.1" customHeight="1" x14ac:dyDescent="0.2">
      <c r="A156" s="207" t="s">
        <v>122</v>
      </c>
      <c r="B156" s="208"/>
      <c r="C156" s="209"/>
      <c r="D156" s="56">
        <v>150</v>
      </c>
      <c r="E156" s="37"/>
      <c r="F156" s="37"/>
      <c r="G156" s="37"/>
      <c r="H156" s="37"/>
    </row>
    <row r="157" spans="1:8" s="16" customFormat="1" ht="50.1" customHeight="1" thickBot="1" x14ac:dyDescent="0.25">
      <c r="A157" s="207" t="s">
        <v>123</v>
      </c>
      <c r="B157" s="208"/>
      <c r="C157" s="210"/>
      <c r="D157" s="56">
        <v>510</v>
      </c>
      <c r="E157" s="37"/>
      <c r="F157" s="37"/>
      <c r="G157" s="37"/>
      <c r="H157" s="37"/>
    </row>
    <row r="158" spans="1:8" s="16" customFormat="1" ht="50.1" customHeight="1" thickBot="1" x14ac:dyDescent="0.25">
      <c r="A158" s="24" t="s">
        <v>124</v>
      </c>
      <c r="B158" s="25"/>
      <c r="C158" s="211"/>
      <c r="D158" s="173"/>
      <c r="E158" s="173"/>
      <c r="F158" s="173"/>
      <c r="G158" s="173"/>
      <c r="H158" s="174"/>
    </row>
    <row r="159" spans="1:8" s="16" customFormat="1"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59" s="212">
        <f>F159*1.2</f>
        <v>6120</v>
      </c>
      <c r="E159" s="213">
        <f>F159*1.1</f>
        <v>5610</v>
      </c>
      <c r="F159" s="213">
        <v>5100</v>
      </c>
      <c r="G159" s="213">
        <f>F159*0.75</f>
        <v>3825</v>
      </c>
      <c r="H159" s="214">
        <f>F159*0.5</f>
        <v>2550</v>
      </c>
    </row>
    <row r="160" spans="1:8" s="16" customFormat="1"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"2ГИС.АБАКАН"</v>
      </c>
      <c r="D160" s="36">
        <v>3000</v>
      </c>
      <c r="E160" s="37"/>
      <c r="F160" s="37"/>
      <c r="G160" s="37"/>
      <c r="H160" s="38"/>
    </row>
    <row r="161" spans="1:8" s="16" customFormat="1"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1" s="36">
        <v>594</v>
      </c>
      <c r="E161" s="37"/>
      <c r="F161" s="37"/>
      <c r="G161" s="37"/>
      <c r="H161" s="38"/>
    </row>
    <row r="162" spans="1:8" s="16" customFormat="1"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62" s="212">
        <f>F162*1.2</f>
        <v>11664</v>
      </c>
      <c r="E162" s="213">
        <f>F162*1.1</f>
        <v>10692</v>
      </c>
      <c r="F162" s="213">
        <v>9720</v>
      </c>
      <c r="G162" s="213">
        <f>F162*0.75</f>
        <v>7290</v>
      </c>
      <c r="H162" s="214">
        <f>F162*0.5</f>
        <v>4860</v>
      </c>
    </row>
    <row r="163" spans="1:8" s="16" customFormat="1" ht="50.1" customHeight="1" x14ac:dyDescent="0.2">
      <c r="A163" s="160" t="s">
        <v>129</v>
      </c>
      <c r="B163" s="161"/>
      <c r="C163" s="202" t="str">
        <f>"Интернет-площадка 2gis.ru на основе Cправочника организаций "&amp;$C$2&amp;""</f>
        <v>Интернет-площадка 2gis.ru на основе Cправочника организаций "2ГИС.АБАКАН"</v>
      </c>
      <c r="D163" s="36">
        <v>5760</v>
      </c>
      <c r="E163" s="37"/>
      <c r="F163" s="37"/>
      <c r="G163" s="37"/>
      <c r="H163" s="38"/>
    </row>
    <row r="164" spans="1:8" s="16" customFormat="1"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4" s="36">
        <v>1200</v>
      </c>
      <c r="E164" s="37"/>
      <c r="F164" s="37"/>
      <c r="G164" s="37"/>
      <c r="H164" s="38"/>
    </row>
    <row r="165" spans="1:8" s="16" customFormat="1" ht="93" customHeight="1" x14ac:dyDescent="0.2">
      <c r="A165" s="160" t="s">
        <v>131</v>
      </c>
      <c r="B165" s="161"/>
      <c r="C165" s="215" t="str">
        <f>C160</f>
        <v>Интернет-площадка 2gis.ru на основе Cправочника организаций "2ГИС.АБАКАН"</v>
      </c>
      <c r="D165" s="212">
        <f>F165*1.2</f>
        <v>1699.2</v>
      </c>
      <c r="E165" s="213">
        <f>F165*1.1</f>
        <v>1557.6000000000001</v>
      </c>
      <c r="F165" s="213">
        <v>1416</v>
      </c>
      <c r="G165" s="213">
        <f>F165*0.75</f>
        <v>1062</v>
      </c>
      <c r="H165" s="214">
        <f>F165*0.5</f>
        <v>708</v>
      </c>
    </row>
    <row r="166" spans="1:8" s="16" customFormat="1" ht="93"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6" s="36">
        <v>3822</v>
      </c>
      <c r="E166" s="37" t="s">
        <v>132</v>
      </c>
      <c r="F166" s="37">
        <v>3822</v>
      </c>
      <c r="G166" s="37">
        <v>2334</v>
      </c>
      <c r="H166" s="38">
        <v>1794</v>
      </c>
    </row>
    <row r="167" spans="1:8" s="16" customFormat="1" ht="21.75" thickBot="1" x14ac:dyDescent="0.25">
      <c r="A167" s="197"/>
      <c r="B167" s="198"/>
      <c r="C167" s="125"/>
      <c r="D167" s="199"/>
      <c r="E167" s="199"/>
      <c r="F167" s="199"/>
      <c r="G167" s="199"/>
      <c r="H167" s="200"/>
    </row>
    <row r="168" spans="1:8" ht="12.6" customHeight="1" x14ac:dyDescent="0.2"/>
    <row r="169" spans="1:8" s="223" customFormat="1" ht="24.95" customHeight="1" x14ac:dyDescent="0.2">
      <c r="A169" s="220"/>
      <c r="B169" s="221" t="s">
        <v>133</v>
      </c>
      <c r="C169" s="222" t="s">
        <v>134</v>
      </c>
      <c r="D169" s="222"/>
    </row>
    <row r="170" spans="1:8" s="223" customFormat="1" ht="24.95" customHeight="1" x14ac:dyDescent="0.2">
      <c r="A170" s="220"/>
      <c r="C170" s="224" t="s">
        <v>135</v>
      </c>
      <c r="D170" s="224"/>
    </row>
    <row r="171" spans="1:8" s="223" customFormat="1" ht="24.75" customHeight="1" x14ac:dyDescent="0.2">
      <c r="A171" s="220"/>
      <c r="C171" s="222" t="s">
        <v>136</v>
      </c>
      <c r="D171" s="224"/>
    </row>
    <row r="172" spans="1:8" s="226" customFormat="1" ht="8.25" customHeight="1" x14ac:dyDescent="0.2">
      <c r="A172" s="225"/>
      <c r="B172" s="225"/>
      <c r="C172" s="225"/>
      <c r="D172" s="225"/>
      <c r="E172" s="225"/>
      <c r="F172" s="225"/>
      <c r="G172" s="225"/>
      <c r="H172" s="225"/>
    </row>
    <row r="173" spans="1:8" s="217" customFormat="1" ht="12.6" customHeight="1" x14ac:dyDescent="0.2">
      <c r="A173" s="216"/>
      <c r="C173" s="224"/>
      <c r="D173" s="224"/>
      <c r="E173" s="223"/>
      <c r="F173" s="223"/>
      <c r="G173" s="223"/>
    </row>
    <row r="174" spans="1:8" s="231" customFormat="1" ht="24.95" customHeight="1" x14ac:dyDescent="0.2">
      <c r="A174" s="227" t="s">
        <v>137</v>
      </c>
      <c r="B174" s="227"/>
      <c r="C174" s="227"/>
      <c r="D174" s="228"/>
      <c r="E174" s="228"/>
      <c r="F174" s="229"/>
      <c r="G174" s="230"/>
      <c r="H174" s="230"/>
    </row>
    <row r="175" spans="1:8" s="231" customFormat="1" ht="24.95" customHeight="1" x14ac:dyDescent="0.2">
      <c r="A175" s="227" t="s">
        <v>138</v>
      </c>
      <c r="B175" s="227"/>
      <c r="C175" s="227"/>
      <c r="D175" s="228"/>
      <c r="E175" s="228"/>
      <c r="F175" s="229"/>
      <c r="G175" s="232"/>
      <c r="H175" s="232"/>
    </row>
    <row r="176" spans="1:8" s="231" customFormat="1" ht="24.95" customHeight="1" x14ac:dyDescent="0.2">
      <c r="A176" s="227" t="s">
        <v>139</v>
      </c>
      <c r="B176" s="227"/>
      <c r="C176" s="227"/>
      <c r="D176" s="228"/>
      <c r="E176" s="228"/>
      <c r="F176" s="229"/>
      <c r="G176" s="232"/>
      <c r="H176" s="232"/>
    </row>
    <row r="177" spans="1:8" s="231" customFormat="1" ht="24.95" customHeight="1" x14ac:dyDescent="0.2">
      <c r="A177" s="227" t="s">
        <v>140</v>
      </c>
      <c r="B177" s="227"/>
      <c r="C177" s="227"/>
      <c r="D177" s="228"/>
      <c r="E177" s="229"/>
      <c r="F177" s="229"/>
      <c r="G177" s="232"/>
      <c r="H177" s="232"/>
    </row>
    <row r="178" spans="1:8" s="231" customFormat="1" ht="24.95" customHeight="1" x14ac:dyDescent="0.2">
      <c r="A178" s="227" t="s">
        <v>141</v>
      </c>
      <c r="B178" s="227"/>
      <c r="C178" s="227"/>
      <c r="D178" s="228"/>
      <c r="E178" s="229"/>
      <c r="F178" s="229"/>
      <c r="G178" s="232"/>
      <c r="H178" s="232"/>
    </row>
    <row r="179" spans="1:8" s="231" customFormat="1" ht="24.95" customHeight="1" x14ac:dyDescent="0.2">
      <c r="A179" s="227" t="s">
        <v>142</v>
      </c>
      <c r="B179" s="227"/>
      <c r="C179" s="227"/>
      <c r="D179" s="228"/>
      <c r="E179" s="228"/>
      <c r="F179" s="229"/>
      <c r="G179" s="232"/>
      <c r="H179" s="232"/>
    </row>
    <row r="180" spans="1:8" s="231" customFormat="1" ht="24.95" customHeight="1" x14ac:dyDescent="0.2">
      <c r="A180" s="227" t="s">
        <v>143</v>
      </c>
      <c r="B180" s="227"/>
      <c r="C180" s="227"/>
      <c r="D180" s="228"/>
      <c r="E180" s="228"/>
      <c r="F180" s="229"/>
      <c r="G180" s="232"/>
      <c r="H180" s="232"/>
    </row>
    <row r="181" spans="1:8" s="238" customFormat="1" ht="12.6" customHeight="1" x14ac:dyDescent="0.2">
      <c r="A181" s="233"/>
      <c r="B181" s="233"/>
      <c r="C181" s="234"/>
      <c r="D181" s="235"/>
      <c r="E181" s="235"/>
      <c r="F181" s="236"/>
      <c r="G181" s="237"/>
      <c r="H181" s="237"/>
    </row>
    <row r="182" spans="1:8" ht="24.95" customHeight="1" x14ac:dyDescent="0.2">
      <c r="A182" s="239" t="s">
        <v>144</v>
      </c>
      <c r="B182" s="239"/>
      <c r="C182" s="239"/>
      <c r="D182" s="239"/>
      <c r="E182" s="239"/>
      <c r="F182" s="239"/>
      <c r="G182" s="239"/>
      <c r="H182" s="239"/>
    </row>
    <row r="183" spans="1:8" ht="24.95" customHeight="1" x14ac:dyDescent="0.2">
      <c r="A183" s="239" t="s">
        <v>145</v>
      </c>
      <c r="B183" s="239"/>
      <c r="C183" s="239"/>
      <c r="D183" s="239"/>
      <c r="E183" s="239"/>
      <c r="F183" s="239"/>
      <c r="G183" s="239"/>
      <c r="H183" s="239"/>
    </row>
    <row r="184" spans="1:8" s="238" customFormat="1" ht="12" customHeight="1" x14ac:dyDescent="0.2">
      <c r="A184" s="233"/>
      <c r="B184" s="233"/>
      <c r="C184" s="234"/>
      <c r="D184" s="235"/>
      <c r="E184" s="235"/>
      <c r="F184" s="236"/>
      <c r="G184" s="237"/>
      <c r="H184" s="237"/>
    </row>
    <row r="185" spans="1:8" s="242" customFormat="1" ht="50.1" customHeight="1" thickBot="1" x14ac:dyDescent="0.25">
      <c r="A185" s="240" t="s">
        <v>146</v>
      </c>
      <c r="B185" s="240"/>
      <c r="C185" s="240"/>
      <c r="D185" s="240"/>
      <c r="E185" s="240"/>
      <c r="F185" s="241"/>
      <c r="G185" s="231"/>
    </row>
    <row r="186" spans="1:8" s="247" customFormat="1" ht="50.1" customHeight="1" thickBot="1" x14ac:dyDescent="0.25">
      <c r="A186" s="243" t="s">
        <v>147</v>
      </c>
      <c r="B186" s="244"/>
      <c r="C186" s="244"/>
      <c r="D186" s="244"/>
      <c r="E186" s="245"/>
      <c r="F186" s="246"/>
      <c r="G186" s="217"/>
    </row>
    <row r="187" spans="1:8" ht="103.5" customHeight="1" thickBot="1" x14ac:dyDescent="0.25">
      <c r="A187" s="248" t="s">
        <v>148</v>
      </c>
      <c r="B187" s="249"/>
      <c r="C187" s="250" t="s">
        <v>149</v>
      </c>
      <c r="D187" s="249" t="s">
        <v>150</v>
      </c>
      <c r="E187" s="251"/>
      <c r="F187" s="252"/>
      <c r="G187" s="252"/>
      <c r="H187" s="252"/>
    </row>
    <row r="188" spans="1:8" ht="99.95" customHeight="1" x14ac:dyDescent="0.2">
      <c r="A188" s="253" t="s">
        <v>151</v>
      </c>
      <c r="B188" s="254"/>
      <c r="C188" s="255" t="s">
        <v>152</v>
      </c>
      <c r="D188" s="256" t="s">
        <v>153</v>
      </c>
      <c r="E188" s="257"/>
      <c r="F188" s="252"/>
      <c r="G188" s="252"/>
      <c r="H188" s="252"/>
    </row>
    <row r="189" spans="1:8" ht="75" customHeight="1" x14ac:dyDescent="0.2">
      <c r="A189" s="258" t="s">
        <v>154</v>
      </c>
      <c r="B189" s="259"/>
      <c r="C189" s="260" t="s">
        <v>155</v>
      </c>
      <c r="D189" s="261" t="s">
        <v>156</v>
      </c>
      <c r="E189" s="262"/>
      <c r="F189" s="252"/>
      <c r="G189" s="252"/>
      <c r="H189" s="252"/>
    </row>
    <row r="190" spans="1:8" ht="141.75" customHeight="1" x14ac:dyDescent="0.2">
      <c r="A190" s="263" t="s">
        <v>157</v>
      </c>
      <c r="B190" s="261"/>
      <c r="C190" s="260" t="s">
        <v>158</v>
      </c>
      <c r="D190" s="261" t="s">
        <v>156</v>
      </c>
      <c r="E190" s="262"/>
      <c r="F190" s="252"/>
      <c r="G190" s="252" t="s">
        <v>159</v>
      </c>
      <c r="H190" s="252"/>
    </row>
    <row r="191" spans="1:8" ht="125.25" customHeight="1" x14ac:dyDescent="0.2">
      <c r="A191" s="263" t="s">
        <v>160</v>
      </c>
      <c r="B191" s="261"/>
      <c r="C191" s="260" t="s">
        <v>161</v>
      </c>
      <c r="D191" s="261" t="s">
        <v>156</v>
      </c>
      <c r="E191" s="262"/>
      <c r="F191" s="252"/>
      <c r="G191" s="252"/>
      <c r="H191" s="252"/>
    </row>
    <row r="192" spans="1:8" s="238" customFormat="1" ht="250.5" customHeight="1" x14ac:dyDescent="0.2">
      <c r="A192" s="263" t="s">
        <v>162</v>
      </c>
      <c r="B192" s="261"/>
      <c r="C192" s="260" t="s">
        <v>163</v>
      </c>
      <c r="D192" s="261" t="s">
        <v>156</v>
      </c>
      <c r="E192" s="262"/>
      <c r="F192" s="236"/>
      <c r="G192" s="237"/>
      <c r="H192" s="237"/>
    </row>
    <row r="193" spans="1:8" ht="24.95" customHeight="1" x14ac:dyDescent="0.2">
      <c r="A193" s="264" t="s">
        <v>164</v>
      </c>
      <c r="B193" s="264"/>
      <c r="C193" s="264"/>
      <c r="D193" s="264"/>
      <c r="E193" s="264"/>
      <c r="F193" s="264"/>
      <c r="G193" s="264"/>
      <c r="H193" s="264"/>
    </row>
    <row r="194" spans="1:8" ht="24.95" customHeight="1" x14ac:dyDescent="0.2">
      <c r="A194" s="264" t="s">
        <v>165</v>
      </c>
      <c r="B194" s="264"/>
      <c r="C194" s="264"/>
      <c r="D194" s="264"/>
      <c r="E194" s="264"/>
      <c r="F194" s="264"/>
      <c r="G194" s="264"/>
      <c r="H194" s="264"/>
    </row>
    <row r="195" spans="1:8" s="16" customFormat="1" ht="177" customHeight="1" x14ac:dyDescent="0.2">
      <c r="A195" s="265" t="s">
        <v>166</v>
      </c>
      <c r="B195" s="265"/>
      <c r="C195" s="265"/>
      <c r="D195" s="265"/>
      <c r="E195" s="265"/>
      <c r="F195" s="265"/>
      <c r="G195" s="265"/>
      <c r="H195" s="265"/>
    </row>
    <row r="196" spans="1:8" s="16" customFormat="1" ht="65.25" customHeight="1" x14ac:dyDescent="0.2">
      <c r="A196" s="265" t="s">
        <v>167</v>
      </c>
      <c r="B196" s="265"/>
      <c r="C196" s="265"/>
      <c r="D196" s="265"/>
      <c r="E196" s="265"/>
      <c r="F196" s="265"/>
      <c r="G196" s="265"/>
      <c r="H196" s="265"/>
    </row>
    <row r="197" spans="1:8" ht="24.95" customHeight="1" x14ac:dyDescent="0.2">
      <c r="A197" s="264" t="s">
        <v>168</v>
      </c>
      <c r="B197" s="264"/>
      <c r="C197" s="264"/>
      <c r="D197" s="264"/>
      <c r="E197" s="264"/>
      <c r="F197" s="264"/>
      <c r="G197" s="264"/>
      <c r="H197" s="264"/>
    </row>
    <row r="198" spans="1:8" ht="2.25" customHeight="1" x14ac:dyDescent="0.2"/>
    <row r="199" spans="1:8" s="266" customFormat="1" ht="103.5" customHeight="1" x14ac:dyDescent="0.2">
      <c r="A199" s="264" t="s">
        <v>169</v>
      </c>
      <c r="B199" s="264"/>
      <c r="C199" s="264"/>
      <c r="D199" s="264"/>
      <c r="E199" s="264"/>
      <c r="F199" s="264"/>
      <c r="G199" s="264"/>
      <c r="H199" s="264"/>
    </row>
  </sheetData>
  <sheetProtection selectLockedCells="1" selectUnlockedCells="1"/>
  <mergeCells count="322">
    <mergeCell ref="A195:H195"/>
    <mergeCell ref="A196:H196"/>
    <mergeCell ref="A197:H197"/>
    <mergeCell ref="A199:H199"/>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2:H182"/>
    <mergeCell ref="A183:H183"/>
    <mergeCell ref="A185:E185"/>
    <mergeCell ref="A186:E186"/>
    <mergeCell ref="A187:B187"/>
    <mergeCell ref="D187:E187"/>
    <mergeCell ref="A175:C175"/>
    <mergeCell ref="A176:C176"/>
    <mergeCell ref="A177:C177"/>
    <mergeCell ref="A178:C178"/>
    <mergeCell ref="A179:C179"/>
    <mergeCell ref="A180:C180"/>
    <mergeCell ref="C170:D170"/>
    <mergeCell ref="C171:D171"/>
    <mergeCell ref="A172:H172"/>
    <mergeCell ref="C173:D173"/>
    <mergeCell ref="A174:C174"/>
    <mergeCell ref="G174:H174"/>
    <mergeCell ref="A165:B165"/>
    <mergeCell ref="A166:B166"/>
    <mergeCell ref="D166:H166"/>
    <mergeCell ref="A167:B167"/>
    <mergeCell ref="D167:H167"/>
    <mergeCell ref="C169:D169"/>
    <mergeCell ref="A161:B161"/>
    <mergeCell ref="D161:H161"/>
    <mergeCell ref="A162:B162"/>
    <mergeCell ref="A163:B163"/>
    <mergeCell ref="D163:H163"/>
    <mergeCell ref="A164:B164"/>
    <mergeCell ref="D164:H164"/>
    <mergeCell ref="D157:H157"/>
    <mergeCell ref="A158:B158"/>
    <mergeCell ref="D158:H158"/>
    <mergeCell ref="A159:B159"/>
    <mergeCell ref="A160:B160"/>
    <mergeCell ref="D160:H160"/>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94:B94"/>
    <mergeCell ref="D94:H94"/>
    <mergeCell ref="A95:C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46:H46"/>
    <mergeCell ref="A47:A51"/>
    <mergeCell ref="B47:B48"/>
    <mergeCell ref="C47:C48"/>
    <mergeCell ref="D47:D51"/>
    <mergeCell ref="E47:E51"/>
    <mergeCell ref="F47:F51"/>
    <mergeCell ref="G47:G51"/>
    <mergeCell ref="H47:H51"/>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30" zoomScaleNormal="60" zoomScaleSheetLayoutView="30" workbookViewId="0">
      <pane ySplit="4" topLeftCell="A53"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250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10440</v>
      </c>
      <c r="E7" s="32">
        <f>F7*1.1</f>
        <v>9570</v>
      </c>
      <c r="F7" s="32">
        <v>8700</v>
      </c>
      <c r="G7" s="32">
        <f>F7*0.75</f>
        <v>6525</v>
      </c>
      <c r="H7" s="33">
        <f>F7*0.5</f>
        <v>4350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10576.8</v>
      </c>
      <c r="E12" s="32">
        <f>F12*1.1</f>
        <v>9695.4000000000015</v>
      </c>
      <c r="F12" s="32">
        <v>8814</v>
      </c>
      <c r="G12" s="32">
        <f>F12*0.75</f>
        <v>6610.5</v>
      </c>
      <c r="H12" s="33">
        <f>F12*0.5</f>
        <v>4407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389">
        <v>330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14616</v>
      </c>
      <c r="E27" s="32">
        <f>F27*1.1</f>
        <v>13398.000000000002</v>
      </c>
      <c r="F27" s="32">
        <v>12180</v>
      </c>
      <c r="G27" s="32">
        <f>F27*0.75</f>
        <v>9135</v>
      </c>
      <c r="H27" s="33">
        <f>F27*0.5</f>
        <v>6090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14817.599999999999</v>
      </c>
      <c r="E32" s="32">
        <f>F32*1.1</f>
        <v>13582.800000000001</v>
      </c>
      <c r="F32" s="32">
        <v>12348</v>
      </c>
      <c r="G32" s="32">
        <f>F32*0.75</f>
        <v>9261</v>
      </c>
      <c r="H32" s="33">
        <f>F32*0.5</f>
        <v>6174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300">
        <f>F48*1.2</f>
        <v>504</v>
      </c>
      <c r="E48" s="300">
        <f>F48*1.1</f>
        <v>462.00000000000006</v>
      </c>
      <c r="F48" s="300">
        <v>420</v>
      </c>
      <c r="G48" s="300">
        <f>F48*0.75</f>
        <v>315</v>
      </c>
      <c r="H48" s="300">
        <f>F48*0.5</f>
        <v>210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389">
        <v>204</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1260 до 25200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144">
        <v>1260</v>
      </c>
      <c r="E72" s="145"/>
      <c r="F72" s="145"/>
      <c r="G72" s="145"/>
      <c r="H72" s="146"/>
    </row>
    <row r="73" spans="1:8" ht="37.5" customHeight="1" outlineLevel="1" x14ac:dyDescent="0.2">
      <c r="A73" s="147" t="s">
        <v>40</v>
      </c>
      <c r="B73" s="148"/>
      <c r="C73" s="143"/>
      <c r="D73" s="36">
        <v>2520</v>
      </c>
      <c r="E73" s="37"/>
      <c r="F73" s="37"/>
      <c r="G73" s="37"/>
      <c r="H73" s="38"/>
    </row>
    <row r="74" spans="1:8" ht="37.5" customHeight="1" outlineLevel="1" x14ac:dyDescent="0.2">
      <c r="A74" s="147" t="s">
        <v>41</v>
      </c>
      <c r="B74" s="148"/>
      <c r="C74" s="143"/>
      <c r="D74" s="36">
        <v>3780</v>
      </c>
      <c r="E74" s="37"/>
      <c r="F74" s="37"/>
      <c r="G74" s="37"/>
      <c r="H74" s="38"/>
    </row>
    <row r="75" spans="1:8" ht="37.5" customHeight="1" outlineLevel="1" x14ac:dyDescent="0.2">
      <c r="A75" s="147" t="s">
        <v>42</v>
      </c>
      <c r="B75" s="148"/>
      <c r="C75" s="143"/>
      <c r="D75" s="36">
        <v>5040</v>
      </c>
      <c r="E75" s="37"/>
      <c r="F75" s="37"/>
      <c r="G75" s="37"/>
      <c r="H75" s="38"/>
    </row>
    <row r="76" spans="1:8" ht="37.5" customHeight="1" outlineLevel="1" x14ac:dyDescent="0.2">
      <c r="A76" s="147" t="s">
        <v>43</v>
      </c>
      <c r="B76" s="148"/>
      <c r="C76" s="143"/>
      <c r="D76" s="36">
        <v>6300</v>
      </c>
      <c r="E76" s="37"/>
      <c r="F76" s="37"/>
      <c r="G76" s="37"/>
      <c r="H76" s="38"/>
    </row>
    <row r="77" spans="1:8" ht="37.5" customHeight="1" outlineLevel="1" x14ac:dyDescent="0.2">
      <c r="A77" s="147" t="s">
        <v>44</v>
      </c>
      <c r="B77" s="148"/>
      <c r="C77" s="143"/>
      <c r="D77" s="36">
        <v>7560</v>
      </c>
      <c r="E77" s="37"/>
      <c r="F77" s="37"/>
      <c r="G77" s="37"/>
      <c r="H77" s="38"/>
    </row>
    <row r="78" spans="1:8" ht="37.5" customHeight="1" outlineLevel="1" x14ac:dyDescent="0.2">
      <c r="A78" s="147" t="s">
        <v>45</v>
      </c>
      <c r="B78" s="148"/>
      <c r="C78" s="143"/>
      <c r="D78" s="36">
        <v>8820</v>
      </c>
      <c r="E78" s="37"/>
      <c r="F78" s="37"/>
      <c r="G78" s="37"/>
      <c r="H78" s="38"/>
    </row>
    <row r="79" spans="1:8" ht="37.5" customHeight="1" outlineLevel="1" x14ac:dyDescent="0.2">
      <c r="A79" s="147" t="s">
        <v>46</v>
      </c>
      <c r="B79" s="148"/>
      <c r="C79" s="143"/>
      <c r="D79" s="36">
        <v>10080</v>
      </c>
      <c r="E79" s="37"/>
      <c r="F79" s="37"/>
      <c r="G79" s="37"/>
      <c r="H79" s="38"/>
    </row>
    <row r="80" spans="1:8" ht="37.5" customHeight="1" outlineLevel="1" x14ac:dyDescent="0.2">
      <c r="A80" s="147" t="s">
        <v>47</v>
      </c>
      <c r="B80" s="148"/>
      <c r="C80" s="143"/>
      <c r="D80" s="36">
        <v>11340</v>
      </c>
      <c r="E80" s="37"/>
      <c r="F80" s="37"/>
      <c r="G80" s="37"/>
      <c r="H80" s="38"/>
    </row>
    <row r="81" spans="1:8" ht="37.5" customHeight="1" outlineLevel="1" x14ac:dyDescent="0.2">
      <c r="A81" s="147" t="s">
        <v>48</v>
      </c>
      <c r="B81" s="148"/>
      <c r="C81" s="143"/>
      <c r="D81" s="36">
        <v>12600</v>
      </c>
      <c r="E81" s="37"/>
      <c r="F81" s="37"/>
      <c r="G81" s="37"/>
      <c r="H81" s="38"/>
    </row>
    <row r="82" spans="1:8" ht="37.5" customHeight="1" outlineLevel="1" x14ac:dyDescent="0.2">
      <c r="A82" s="147" t="s">
        <v>49</v>
      </c>
      <c r="B82" s="148"/>
      <c r="C82" s="143"/>
      <c r="D82" s="36">
        <v>13860</v>
      </c>
      <c r="E82" s="37"/>
      <c r="F82" s="37"/>
      <c r="G82" s="37"/>
      <c r="H82" s="38"/>
    </row>
    <row r="83" spans="1:8" ht="37.5" customHeight="1" outlineLevel="1" x14ac:dyDescent="0.2">
      <c r="A83" s="147" t="s">
        <v>50</v>
      </c>
      <c r="B83" s="148"/>
      <c r="C83" s="143"/>
      <c r="D83" s="36">
        <v>15120</v>
      </c>
      <c r="E83" s="37"/>
      <c r="F83" s="37"/>
      <c r="G83" s="37"/>
      <c r="H83" s="38"/>
    </row>
    <row r="84" spans="1:8" ht="37.5" customHeight="1" outlineLevel="1" x14ac:dyDescent="0.2">
      <c r="A84" s="147" t="s">
        <v>51</v>
      </c>
      <c r="B84" s="148"/>
      <c r="C84" s="143"/>
      <c r="D84" s="36">
        <v>16380</v>
      </c>
      <c r="E84" s="37"/>
      <c r="F84" s="37"/>
      <c r="G84" s="37"/>
      <c r="H84" s="38"/>
    </row>
    <row r="85" spans="1:8" ht="37.5" customHeight="1" outlineLevel="1" x14ac:dyDescent="0.2">
      <c r="A85" s="147" t="s">
        <v>52</v>
      </c>
      <c r="B85" s="148"/>
      <c r="C85" s="143"/>
      <c r="D85" s="36">
        <v>17640</v>
      </c>
      <c r="E85" s="37"/>
      <c r="F85" s="37"/>
      <c r="G85" s="37"/>
      <c r="H85" s="38"/>
    </row>
    <row r="86" spans="1:8" ht="37.5" customHeight="1" outlineLevel="1" x14ac:dyDescent="0.2">
      <c r="A86" s="147" t="s">
        <v>53</v>
      </c>
      <c r="B86" s="148"/>
      <c r="C86" s="143"/>
      <c r="D86" s="36">
        <v>18900</v>
      </c>
      <c r="E86" s="37"/>
      <c r="F86" s="37"/>
      <c r="G86" s="37"/>
      <c r="H86" s="38"/>
    </row>
    <row r="87" spans="1:8" ht="37.5" customHeight="1" outlineLevel="1" x14ac:dyDescent="0.2">
      <c r="A87" s="147" t="s">
        <v>54</v>
      </c>
      <c r="B87" s="148"/>
      <c r="C87" s="143"/>
      <c r="D87" s="36">
        <v>20160</v>
      </c>
      <c r="E87" s="37"/>
      <c r="F87" s="37"/>
      <c r="G87" s="37"/>
      <c r="H87" s="38"/>
    </row>
    <row r="88" spans="1:8" ht="37.5" customHeight="1" outlineLevel="1" x14ac:dyDescent="0.2">
      <c r="A88" s="147" t="s">
        <v>55</v>
      </c>
      <c r="B88" s="148"/>
      <c r="C88" s="143"/>
      <c r="D88" s="36">
        <v>21420</v>
      </c>
      <c r="E88" s="37"/>
      <c r="F88" s="37"/>
      <c r="G88" s="37"/>
      <c r="H88" s="38"/>
    </row>
    <row r="89" spans="1:8" ht="37.5" customHeight="1" outlineLevel="1" x14ac:dyDescent="0.2">
      <c r="A89" s="147" t="s">
        <v>56</v>
      </c>
      <c r="B89" s="148"/>
      <c r="C89" s="143"/>
      <c r="D89" s="36">
        <v>22680</v>
      </c>
      <c r="E89" s="37"/>
      <c r="F89" s="37"/>
      <c r="G89" s="37"/>
      <c r="H89" s="38"/>
    </row>
    <row r="90" spans="1:8" ht="37.5" customHeight="1" outlineLevel="1" x14ac:dyDescent="0.2">
      <c r="A90" s="147" t="s">
        <v>57</v>
      </c>
      <c r="B90" s="148"/>
      <c r="C90" s="143"/>
      <c r="D90" s="36">
        <v>23940</v>
      </c>
      <c r="E90" s="37"/>
      <c r="F90" s="37"/>
      <c r="G90" s="37"/>
      <c r="H90" s="38"/>
    </row>
    <row r="91" spans="1:8" ht="37.5" customHeight="1" outlineLevel="1" thickBot="1" x14ac:dyDescent="0.25">
      <c r="A91" s="147" t="s">
        <v>58</v>
      </c>
      <c r="B91" s="148"/>
      <c r="C91" s="143"/>
      <c r="D91" s="36">
        <v>25200</v>
      </c>
      <c r="E91" s="37"/>
      <c r="F91" s="37"/>
      <c r="G91" s="37"/>
      <c r="H91" s="38"/>
    </row>
    <row r="92" spans="1:8" ht="50.1" customHeight="1" thickBot="1" x14ac:dyDescent="0.25">
      <c r="A92" s="136" t="s">
        <v>59</v>
      </c>
      <c r="B92" s="137"/>
      <c r="C92" s="137"/>
      <c r="D92" s="138" t="str">
        <f>"от "&amp;MIN(D93:D102)&amp;" до "&amp;MAX(D93:D102)</f>
        <v>от 90 до 5400</v>
      </c>
      <c r="E92" s="139"/>
      <c r="F92" s="139"/>
      <c r="G92" s="139"/>
      <c r="H92" s="140"/>
    </row>
    <row r="93" spans="1:8" s="16" customFormat="1" ht="159" customHeight="1" x14ac:dyDescent="0.2">
      <c r="A93" s="149" t="s">
        <v>60</v>
      </c>
      <c r="B93" s="150" t="s">
        <v>13</v>
      </c>
      <c r="C93" s="450"/>
      <c r="D93" s="152">
        <v>768</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157">
        <v>90</v>
      </c>
      <c r="E94" s="157"/>
      <c r="F94" s="157"/>
      <c r="G94" s="157"/>
      <c r="H94" s="158"/>
    </row>
    <row r="95" spans="1:8" ht="37.5" customHeight="1" x14ac:dyDescent="0.2">
      <c r="A95" s="154" t="s">
        <v>62</v>
      </c>
      <c r="B95" s="155"/>
      <c r="C95" s="159"/>
      <c r="D95" s="157">
        <v>2400</v>
      </c>
      <c r="E95" s="157"/>
      <c r="F95" s="157"/>
      <c r="G95" s="157"/>
      <c r="H95" s="158"/>
    </row>
    <row r="96" spans="1:8" ht="37.5" customHeight="1" x14ac:dyDescent="0.2">
      <c r="A96" s="154" t="s">
        <v>63</v>
      </c>
      <c r="B96" s="155"/>
      <c r="C96" s="159"/>
      <c r="D96" s="157">
        <v>978</v>
      </c>
      <c r="E96" s="157"/>
      <c r="F96" s="157"/>
      <c r="G96" s="157"/>
      <c r="H96" s="158"/>
    </row>
    <row r="97" spans="1:8" ht="37.5" customHeight="1" x14ac:dyDescent="0.2">
      <c r="A97" s="160" t="s">
        <v>64</v>
      </c>
      <c r="B97" s="161"/>
      <c r="C97" s="159"/>
      <c r="D97" s="157">
        <v>1320</v>
      </c>
      <c r="E97" s="157"/>
      <c r="F97" s="157"/>
      <c r="G97" s="157"/>
      <c r="H97" s="158"/>
    </row>
    <row r="98" spans="1:8" ht="37.5" customHeight="1" x14ac:dyDescent="0.2">
      <c r="A98" s="154" t="s">
        <v>65</v>
      </c>
      <c r="B98" s="155"/>
      <c r="C98" s="159"/>
      <c r="D98" s="157">
        <v>420</v>
      </c>
      <c r="E98" s="157"/>
      <c r="F98" s="157"/>
      <c r="G98" s="157"/>
      <c r="H98" s="158"/>
    </row>
    <row r="99" spans="1:8" ht="37.5" customHeight="1" x14ac:dyDescent="0.2">
      <c r="A99" s="154" t="s">
        <v>66</v>
      </c>
      <c r="B99" s="155"/>
      <c r="C99" s="159"/>
      <c r="D99" s="157">
        <v>420</v>
      </c>
      <c r="E99" s="157"/>
      <c r="F99" s="157"/>
      <c r="G99" s="157"/>
      <c r="H99" s="158"/>
    </row>
    <row r="100" spans="1:8" ht="37.5" customHeight="1" x14ac:dyDescent="0.2">
      <c r="A100" s="154" t="s">
        <v>67</v>
      </c>
      <c r="B100" s="155"/>
      <c r="C100" s="159"/>
      <c r="D100" s="157">
        <v>840</v>
      </c>
      <c r="E100" s="157"/>
      <c r="F100" s="157"/>
      <c r="G100" s="157"/>
      <c r="H100" s="158"/>
    </row>
    <row r="101" spans="1:8" ht="37.5" customHeight="1" x14ac:dyDescent="0.2">
      <c r="A101" s="154" t="s">
        <v>68</v>
      </c>
      <c r="B101" s="155"/>
      <c r="C101" s="159"/>
      <c r="D101" s="157">
        <v>1260</v>
      </c>
      <c r="E101" s="157"/>
      <c r="F101" s="157"/>
      <c r="G101" s="157"/>
      <c r="H101" s="158"/>
    </row>
    <row r="102" spans="1:8" ht="37.5" customHeight="1" thickBot="1" x14ac:dyDescent="0.25">
      <c r="A102" s="162" t="s">
        <v>69</v>
      </c>
      <c r="B102" s="163"/>
      <c r="C102" s="164"/>
      <c r="D102" s="165">
        <v>5400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504 до 8880</v>
      </c>
      <c r="E104" s="173"/>
      <c r="F104" s="173"/>
      <c r="G104" s="173"/>
      <c r="H104" s="174"/>
    </row>
    <row r="105" spans="1:8" ht="21.75" thickBot="1" x14ac:dyDescent="0.25">
      <c r="A105" s="336"/>
      <c r="B105" s="337"/>
      <c r="C105" s="130"/>
      <c r="D105" s="399"/>
      <c r="E105" s="399"/>
      <c r="F105" s="399"/>
      <c r="G105" s="399"/>
      <c r="H105" s="400"/>
    </row>
    <row r="106" spans="1:8"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182">
        <v>4500</v>
      </c>
      <c r="E106" s="182"/>
      <c r="F106" s="182"/>
      <c r="G106" s="182"/>
      <c r="H106" s="183"/>
    </row>
    <row r="107" spans="1:8" ht="65.25" customHeight="1" thickBot="1" x14ac:dyDescent="0.25">
      <c r="A107" s="184" t="s">
        <v>74</v>
      </c>
      <c r="B107" s="185"/>
      <c r="C107" s="186"/>
      <c r="D107" s="187" t="s">
        <v>75</v>
      </c>
      <c r="E107" s="188"/>
      <c r="F107" s="188"/>
      <c r="G107" s="188"/>
      <c r="H107" s="189"/>
    </row>
    <row r="108" spans="1:8" ht="65.25" customHeight="1" x14ac:dyDescent="0.2">
      <c r="A108" s="190" t="s">
        <v>76</v>
      </c>
      <c r="B108" s="191"/>
      <c r="C108" s="186"/>
      <c r="D108" s="157">
        <f>D106/4</f>
        <v>1125</v>
      </c>
      <c r="E108" s="157"/>
      <c r="F108" s="157"/>
      <c r="G108" s="157"/>
      <c r="H108" s="158"/>
    </row>
    <row r="109" spans="1:8" ht="65.25" customHeight="1" x14ac:dyDescent="0.2">
      <c r="A109" s="190" t="s">
        <v>77</v>
      </c>
      <c r="B109" s="191"/>
      <c r="C109" s="186"/>
      <c r="D109" s="157">
        <f>D106/5</f>
        <v>900</v>
      </c>
      <c r="E109" s="157"/>
      <c r="F109" s="157"/>
      <c r="G109" s="157"/>
      <c r="H109" s="158"/>
    </row>
    <row r="110" spans="1:8" ht="65.25" customHeight="1" x14ac:dyDescent="0.2">
      <c r="A110" s="190" t="s">
        <v>78</v>
      </c>
      <c r="B110" s="191"/>
      <c r="C110" s="186"/>
      <c r="D110" s="157">
        <f>D106/6</f>
        <v>750</v>
      </c>
      <c r="E110" s="157"/>
      <c r="F110" s="157"/>
      <c r="G110" s="157"/>
      <c r="H110" s="158"/>
    </row>
    <row r="111" spans="1:8" ht="65.25" customHeight="1" x14ac:dyDescent="0.2">
      <c r="A111" s="190" t="s">
        <v>79</v>
      </c>
      <c r="B111" s="191"/>
      <c r="C111" s="186"/>
      <c r="D111" s="157">
        <f>D106/7</f>
        <v>642.85714285714289</v>
      </c>
      <c r="E111" s="157"/>
      <c r="F111" s="157"/>
      <c r="G111" s="157"/>
      <c r="H111" s="158"/>
    </row>
    <row r="112" spans="1:8" ht="65.25" customHeight="1" x14ac:dyDescent="0.2">
      <c r="A112" s="190" t="s">
        <v>80</v>
      </c>
      <c r="B112" s="191"/>
      <c r="C112" s="186"/>
      <c r="D112" s="157">
        <f>D106/8</f>
        <v>562.5</v>
      </c>
      <c r="E112" s="157"/>
      <c r="F112" s="157"/>
      <c r="G112" s="157"/>
      <c r="H112" s="158"/>
    </row>
    <row r="113" spans="1:8" ht="65.25" customHeight="1" x14ac:dyDescent="0.2">
      <c r="A113" s="190" t="s">
        <v>81</v>
      </c>
      <c r="B113" s="191"/>
      <c r="C113" s="186"/>
      <c r="D113" s="157">
        <f>D106/9</f>
        <v>500</v>
      </c>
      <c r="E113" s="157"/>
      <c r="F113" s="157"/>
      <c r="G113" s="157"/>
      <c r="H113" s="158"/>
    </row>
    <row r="114" spans="1:8" ht="65.25" customHeight="1" x14ac:dyDescent="0.2">
      <c r="A114" s="190" t="s">
        <v>82</v>
      </c>
      <c r="B114" s="191"/>
      <c r="C114" s="186"/>
      <c r="D114" s="157">
        <f>D106/10</f>
        <v>450</v>
      </c>
      <c r="E114" s="157"/>
      <c r="F114" s="157"/>
      <c r="G114" s="157"/>
      <c r="H114" s="158"/>
    </row>
    <row r="115" spans="1:8" ht="65.25" customHeight="1" thickBot="1" x14ac:dyDescent="0.25">
      <c r="A115" s="179" t="s">
        <v>83</v>
      </c>
      <c r="B115" s="180"/>
      <c r="C115" s="186"/>
      <c r="D115" s="182">
        <v>6768</v>
      </c>
      <c r="E115" s="182"/>
      <c r="F115" s="182"/>
      <c r="G115" s="182"/>
      <c r="H115" s="183"/>
    </row>
    <row r="116" spans="1:8" ht="65.25" customHeight="1" thickBot="1" x14ac:dyDescent="0.25">
      <c r="A116" s="184" t="s">
        <v>74</v>
      </c>
      <c r="B116" s="185"/>
      <c r="C116" s="186"/>
      <c r="D116" s="187" t="s">
        <v>75</v>
      </c>
      <c r="E116" s="188"/>
      <c r="F116" s="188"/>
      <c r="G116" s="188"/>
      <c r="H116" s="189"/>
    </row>
    <row r="117" spans="1:8" ht="65.25" customHeight="1" x14ac:dyDescent="0.2">
      <c r="A117" s="190" t="s">
        <v>76</v>
      </c>
      <c r="B117" s="191"/>
      <c r="C117" s="186"/>
      <c r="D117" s="157">
        <v>1692</v>
      </c>
      <c r="E117" s="157"/>
      <c r="F117" s="157"/>
      <c r="G117" s="157"/>
      <c r="H117" s="158"/>
    </row>
    <row r="118" spans="1:8" ht="65.25" customHeight="1" x14ac:dyDescent="0.2">
      <c r="A118" s="190" t="s">
        <v>77</v>
      </c>
      <c r="B118" s="191"/>
      <c r="C118" s="186"/>
      <c r="D118" s="157">
        <v>1353.6</v>
      </c>
      <c r="E118" s="157"/>
      <c r="F118" s="157"/>
      <c r="G118" s="157"/>
      <c r="H118" s="158"/>
    </row>
    <row r="119" spans="1:8" ht="65.25" customHeight="1" x14ac:dyDescent="0.2">
      <c r="A119" s="190" t="s">
        <v>78</v>
      </c>
      <c r="B119" s="191"/>
      <c r="C119" s="186"/>
      <c r="D119" s="157">
        <v>1128</v>
      </c>
      <c r="E119" s="157"/>
      <c r="F119" s="157"/>
      <c r="G119" s="157"/>
      <c r="H119" s="158"/>
    </row>
    <row r="120" spans="1:8" ht="65.25" customHeight="1" x14ac:dyDescent="0.2">
      <c r="A120" s="190" t="s">
        <v>79</v>
      </c>
      <c r="B120" s="191"/>
      <c r="C120" s="186"/>
      <c r="D120" s="157">
        <v>966.85714285714278</v>
      </c>
      <c r="E120" s="157"/>
      <c r="F120" s="157"/>
      <c r="G120" s="157"/>
      <c r="H120" s="158"/>
    </row>
    <row r="121" spans="1:8" ht="65.25" customHeight="1" x14ac:dyDescent="0.2">
      <c r="A121" s="190" t="s">
        <v>80</v>
      </c>
      <c r="B121" s="191"/>
      <c r="C121" s="186"/>
      <c r="D121" s="157">
        <v>846</v>
      </c>
      <c r="E121" s="157"/>
      <c r="F121" s="157"/>
      <c r="G121" s="157"/>
      <c r="H121" s="158"/>
    </row>
    <row r="122" spans="1:8" ht="65.25" customHeight="1" x14ac:dyDescent="0.2">
      <c r="A122" s="190" t="s">
        <v>81</v>
      </c>
      <c r="B122" s="191"/>
      <c r="C122" s="186"/>
      <c r="D122" s="157">
        <v>751.99999999999989</v>
      </c>
      <c r="E122" s="157"/>
      <c r="F122" s="157"/>
      <c r="G122" s="157"/>
      <c r="H122" s="158"/>
    </row>
    <row r="123" spans="1:8" ht="65.25" customHeight="1" thickBot="1" x14ac:dyDescent="0.25">
      <c r="A123" s="190" t="s">
        <v>82</v>
      </c>
      <c r="B123" s="191"/>
      <c r="C123" s="194"/>
      <c r="D123" s="157">
        <v>676.8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44">
        <v>8004</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"2ГИС.БРАТСК"</v>
      </c>
      <c r="D126" s="31">
        <v>3000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121">
        <v>2526</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6">
        <v>6297</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"2ГИС.БРАТСК"</v>
      </c>
      <c r="D129" s="36">
        <v>5976</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"2ГИС.БРАТСК"</v>
      </c>
      <c r="D130" s="36">
        <v>7171.2</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6">
        <v>2922</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6">
        <v>3120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6">
        <v>7590.0000000000009</v>
      </c>
      <c r="E133" s="37"/>
      <c r="F133" s="37"/>
      <c r="G133" s="37"/>
      <c r="H133" s="38"/>
    </row>
    <row r="134" spans="1:8" ht="50.1" customHeight="1" x14ac:dyDescent="0.2">
      <c r="A134" s="160" t="s">
        <v>93</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6">
        <v>6402</v>
      </c>
      <c r="E134" s="37"/>
      <c r="F134" s="37"/>
      <c r="G134" s="37"/>
      <c r="H134" s="38"/>
    </row>
    <row r="135" spans="1:8" ht="50.1" customHeight="1" x14ac:dyDescent="0.2">
      <c r="A135" s="160" t="s">
        <v>94</v>
      </c>
      <c r="B135" s="161"/>
      <c r="C135" s="202" t="s">
        <v>95</v>
      </c>
      <c r="D135" s="36">
        <v>504</v>
      </c>
      <c r="E135" s="37"/>
      <c r="F135" s="37"/>
      <c r="G135" s="37"/>
      <c r="H135" s="38"/>
    </row>
    <row r="136" spans="1:8" ht="72"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6">
        <v>2280</v>
      </c>
      <c r="E136" s="37"/>
      <c r="F136" s="37"/>
      <c r="G136" s="37"/>
      <c r="H136" s="38"/>
    </row>
    <row r="137" spans="1:8" ht="72"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6">
        <v>1824</v>
      </c>
      <c r="E137" s="37"/>
      <c r="F137" s="37"/>
      <c r="G137" s="37"/>
      <c r="H137" s="38"/>
    </row>
    <row r="138" spans="1:8" ht="72" customHeight="1" x14ac:dyDescent="0.2">
      <c r="A138" s="160" t="s">
        <v>98</v>
      </c>
      <c r="B138" s="161"/>
      <c r="C138"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6">
        <v>1560</v>
      </c>
      <c r="E138" s="37"/>
      <c r="F138" s="37"/>
      <c r="G138" s="37"/>
      <c r="H138" s="38"/>
    </row>
    <row r="139" spans="1:8" ht="72" customHeight="1" x14ac:dyDescent="0.2">
      <c r="A139" s="160" t="s">
        <v>99</v>
      </c>
      <c r="B139" s="161"/>
      <c r="C139"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6">
        <v>912</v>
      </c>
      <c r="E139" s="37"/>
      <c r="F139" s="37"/>
      <c r="G139" s="37"/>
      <c r="H139" s="38"/>
    </row>
    <row r="140" spans="1:8" ht="72"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6">
        <v>8880</v>
      </c>
      <c r="E140" s="37"/>
      <c r="F140" s="37"/>
      <c r="G140" s="37"/>
      <c r="H140" s="38"/>
    </row>
    <row r="141" spans="1:8" ht="72"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6">
        <v>3000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6">
        <v>1320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6">
        <v>1008</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4" s="36">
        <v>100002</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5" s="36">
        <v>6000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6">
        <v>4005</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7" s="36">
        <v>3000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"2ГИС.БРАТСК"</v>
      </c>
      <c r="D148" s="36">
        <v>4200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6">
        <v>3600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"2ГИС.БРАТСК" (версия для ПК)</v>
      </c>
      <c r="D150" s="36">
        <v>8880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"2ГИС.БРАТСК"</v>
      </c>
      <c r="D151" s="36">
        <v>8400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"2ГИС.БРАТСК"</v>
      </c>
      <c r="D152" s="36">
        <v>10080</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"2ГИС.БРАТСК" (версия для ПК)</v>
      </c>
      <c r="D153" s="36">
        <v>4200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"2ГИС.БРАТСК" (версия для ПК)</v>
      </c>
      <c r="D154" s="36">
        <v>4440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"2ГИС.БРАТСК" (версия для ПК)</v>
      </c>
      <c r="D155" s="36">
        <v>10680</v>
      </c>
      <c r="E155" s="37"/>
      <c r="F155" s="37"/>
      <c r="G155" s="37"/>
      <c r="H155" s="38"/>
    </row>
    <row r="156" spans="1:8" ht="50.1" customHeight="1" x14ac:dyDescent="0.2">
      <c r="A156" s="160" t="s">
        <v>115</v>
      </c>
      <c r="B156" s="161"/>
      <c r="C156" s="202" t="s">
        <v>95</v>
      </c>
      <c r="D156" s="36">
        <v>720</v>
      </c>
      <c r="E156" s="37"/>
      <c r="F156" s="37"/>
      <c r="G156" s="37"/>
      <c r="H156" s="38"/>
    </row>
    <row r="157" spans="1:8" ht="73.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6">
        <v>12480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"2ГИС.БРАТСК" (версия для ПК)</v>
      </c>
      <c r="D158" s="44">
        <v>1920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359">
        <v>3000</v>
      </c>
      <c r="E162" s="157"/>
      <c r="F162" s="157"/>
      <c r="G162" s="157"/>
      <c r="H162" s="157"/>
    </row>
    <row r="163" spans="1:8" s="16" customFormat="1" ht="50.1" customHeight="1" x14ac:dyDescent="0.2">
      <c r="A163" s="207" t="s">
        <v>122</v>
      </c>
      <c r="B163" s="208"/>
      <c r="C163" s="209"/>
      <c r="D163" s="359">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66" s="212">
        <f>F166*1.2</f>
        <v>4680</v>
      </c>
      <c r="E166" s="213">
        <f>F166*1.1</f>
        <v>4290</v>
      </c>
      <c r="F166" s="213">
        <v>3900</v>
      </c>
      <c r="G166" s="213">
        <f>F166*0.75</f>
        <v>2925</v>
      </c>
      <c r="H166" s="214">
        <f>F166*0.5</f>
        <v>1950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"2ГИС.БРАТСК"</v>
      </c>
      <c r="D167" s="36">
        <v>660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8" s="36">
        <v>660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69" s="212">
        <f>F169*1.2</f>
        <v>6624</v>
      </c>
      <c r="E169" s="213">
        <f>F169*1.1</f>
        <v>6072.0000000000009</v>
      </c>
      <c r="F169" s="213">
        <v>5520</v>
      </c>
      <c r="G169" s="213">
        <f>F169*0.75</f>
        <v>4140</v>
      </c>
      <c r="H169" s="214">
        <f>F169*0.5</f>
        <v>2760</v>
      </c>
    </row>
    <row r="170" spans="1:8" ht="50.1" customHeight="1" x14ac:dyDescent="0.2">
      <c r="A170" s="160" t="s">
        <v>179</v>
      </c>
      <c r="B170" s="161"/>
      <c r="C170" s="202" t="str">
        <f>"Интернет-площадка 2gis.ru на основе Cправочника организаций "&amp;$C$2&amp;""</f>
        <v>Интернет-площадка 2gis.ru на основе Cправочника организаций "2ГИС.БРАТСК"</v>
      </c>
      <c r="D170" s="36">
        <v>960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71" s="36">
        <v>960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"2ГИС.БРАТСК"</v>
      </c>
      <c r="D172" s="212">
        <f>F172*1.2</f>
        <v>2412</v>
      </c>
      <c r="E172" s="213">
        <f>F172*1.1</f>
        <v>2211</v>
      </c>
      <c r="F172" s="213">
        <v>2010</v>
      </c>
      <c r="G172" s="213">
        <f>F172*0.75</f>
        <v>1507.5</v>
      </c>
      <c r="H172" s="214">
        <f>F172*0.5</f>
        <v>1005</v>
      </c>
    </row>
    <row r="173" spans="1:8" ht="50.1" customHeight="1" thickBot="1" x14ac:dyDescent="0.25">
      <c r="A173" s="24" t="s">
        <v>193</v>
      </c>
      <c r="B173" s="25"/>
      <c r="C173" s="26"/>
      <c r="D173" s="173"/>
      <c r="E173" s="173"/>
      <c r="F173" s="173"/>
      <c r="G173" s="173"/>
      <c r="H173" s="174"/>
    </row>
    <row r="174" spans="1:8" s="23" customFormat="1" ht="30" customHeight="1" thickBot="1" x14ac:dyDescent="0.25">
      <c r="A174" s="429"/>
      <c r="B174" s="429"/>
      <c r="C174" s="430"/>
      <c r="D174" s="429"/>
      <c r="E174" s="429"/>
      <c r="F174" s="429"/>
      <c r="G174" s="429"/>
      <c r="H174" s="431"/>
    </row>
    <row r="175" spans="1:8" s="16" customFormat="1" ht="185.25" customHeight="1" x14ac:dyDescent="0.2">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5" s="31">
        <v>11520</v>
      </c>
      <c r="E175" s="32"/>
      <c r="F175" s="32"/>
      <c r="G175" s="32"/>
      <c r="H175" s="33"/>
    </row>
    <row r="176" spans="1:8" s="16" customFormat="1" ht="83.25" customHeight="1" thickBot="1" x14ac:dyDescent="0.25">
      <c r="A176" s="160" t="s">
        <v>195</v>
      </c>
      <c r="B176" s="161"/>
      <c r="C176" s="210"/>
      <c r="D176" s="36">
        <v>11520</v>
      </c>
      <c r="E176" s="37"/>
      <c r="F176" s="37"/>
      <c r="G176" s="37"/>
      <c r="H176" s="38"/>
    </row>
    <row r="177" spans="1:8" ht="21.75" thickBot="1" x14ac:dyDescent="0.25">
      <c r="A177" s="336"/>
      <c r="B177" s="337"/>
      <c r="C177" s="130"/>
      <c r="D177" s="399"/>
      <c r="E177" s="399"/>
      <c r="F177" s="399"/>
      <c r="G177" s="399"/>
      <c r="H177" s="400"/>
    </row>
    <row r="179" spans="1:8" ht="21" x14ac:dyDescent="0.2">
      <c r="A179" s="220"/>
      <c r="B179" s="221" t="s">
        <v>133</v>
      </c>
      <c r="C179" s="222" t="s">
        <v>251</v>
      </c>
      <c r="D179" s="222"/>
      <c r="E179" s="223"/>
      <c r="F179" s="223"/>
      <c r="G179" s="223"/>
      <c r="H179" s="223"/>
    </row>
    <row r="180" spans="1:8" ht="21" x14ac:dyDescent="0.2">
      <c r="A180" s="220"/>
      <c r="B180" s="223"/>
      <c r="C180" s="224" t="s">
        <v>252</v>
      </c>
      <c r="D180" s="224"/>
      <c r="E180" s="223"/>
      <c r="F180" s="223"/>
      <c r="G180" s="223"/>
      <c r="H180" s="223"/>
    </row>
    <row r="181" spans="1:8" ht="21" x14ac:dyDescent="0.2">
      <c r="A181" s="220"/>
      <c r="B181" s="223"/>
      <c r="C181" s="224" t="s">
        <v>253</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0,4273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0,0413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0,0113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0,2661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1,0065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254</v>
      </c>
      <c r="B191" s="239"/>
      <c r="C191" s="239"/>
      <c r="D191" s="239"/>
      <c r="E191" s="239"/>
      <c r="F191" s="239"/>
      <c r="G191" s="239"/>
      <c r="H191" s="239"/>
    </row>
    <row r="192" spans="1:8" ht="21" x14ac:dyDescent="0.2">
      <c r="A192" s="239" t="s">
        <v>255</v>
      </c>
      <c r="B192" s="239"/>
      <c r="C192" s="239"/>
      <c r="D192" s="239"/>
      <c r="E192" s="239"/>
      <c r="F192" s="239"/>
      <c r="G192" s="239"/>
      <c r="H192" s="239"/>
    </row>
    <row r="193" spans="1:8" ht="26.25" x14ac:dyDescent="0.2">
      <c r="A193" s="233"/>
      <c r="B193" s="233"/>
      <c r="C193" s="234"/>
      <c r="D193" s="235"/>
      <c r="E193" s="235"/>
      <c r="F193" s="236"/>
      <c r="G193" s="237"/>
      <c r="H193" s="237"/>
    </row>
    <row r="194" spans="1:8" ht="55.5"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93.75" customHeight="1" thickBot="1" x14ac:dyDescent="0.25">
      <c r="A196" s="248" t="s">
        <v>148</v>
      </c>
      <c r="B196" s="249"/>
      <c r="C196" s="250" t="s">
        <v>149</v>
      </c>
      <c r="D196" s="249" t="s">
        <v>150</v>
      </c>
      <c r="E196" s="251"/>
      <c r="F196" s="252"/>
      <c r="G196" s="252"/>
      <c r="H196" s="252"/>
    </row>
    <row r="197" spans="1:8" ht="99" customHeight="1" x14ac:dyDescent="0.2">
      <c r="A197" s="253" t="s">
        <v>151</v>
      </c>
      <c r="B197" s="254"/>
      <c r="C197" s="255" t="s">
        <v>152</v>
      </c>
      <c r="D197" s="256" t="s">
        <v>153</v>
      </c>
      <c r="E197" s="257"/>
      <c r="F197" s="252"/>
      <c r="G197" s="252"/>
      <c r="H197" s="252"/>
    </row>
    <row r="198" spans="1:8" ht="81" customHeight="1" x14ac:dyDescent="0.2">
      <c r="A198" s="258" t="s">
        <v>154</v>
      </c>
      <c r="B198" s="259"/>
      <c r="C198" s="260" t="s">
        <v>155</v>
      </c>
      <c r="D198" s="261" t="s">
        <v>156</v>
      </c>
      <c r="E198" s="262"/>
      <c r="F198" s="252"/>
      <c r="G198" s="252"/>
      <c r="H198" s="252"/>
    </row>
    <row r="199" spans="1:8" ht="140.25" customHeight="1" x14ac:dyDescent="0.2">
      <c r="A199" s="258" t="s">
        <v>157</v>
      </c>
      <c r="B199" s="259"/>
      <c r="C199" s="260" t="s">
        <v>158</v>
      </c>
      <c r="D199" s="261" t="s">
        <v>156</v>
      </c>
      <c r="E199" s="262"/>
      <c r="F199" s="252"/>
      <c r="G199" s="252"/>
      <c r="H199" s="252"/>
    </row>
    <row r="200" spans="1:8" s="217" customFormat="1" ht="125.25" customHeight="1" x14ac:dyDescent="0.2">
      <c r="A200" s="258" t="s">
        <v>160</v>
      </c>
      <c r="B200" s="259"/>
      <c r="C200" s="409" t="s">
        <v>161</v>
      </c>
      <c r="D200" s="259" t="s">
        <v>156</v>
      </c>
      <c r="E200" s="410"/>
      <c r="F200" s="246"/>
      <c r="G200" s="246"/>
      <c r="H200" s="246"/>
    </row>
    <row r="201" spans="1:8" s="238" customFormat="1" ht="222.75" customHeight="1" x14ac:dyDescent="0.2">
      <c r="A201" s="445" t="s">
        <v>162</v>
      </c>
      <c r="B201" s="446"/>
      <c r="C201" s="260" t="s">
        <v>163</v>
      </c>
      <c r="D201" s="447" t="s">
        <v>156</v>
      </c>
      <c r="E201" s="448"/>
      <c r="F201" s="236"/>
      <c r="G201" s="237"/>
      <c r="H201" s="237"/>
    </row>
    <row r="202" spans="1:8" ht="24.95" customHeight="1" x14ac:dyDescent="0.2">
      <c r="A202" s="264" t="s">
        <v>256</v>
      </c>
      <c r="B202" s="264"/>
      <c r="C202" s="264"/>
      <c r="D202" s="264"/>
      <c r="E202" s="264"/>
      <c r="F202" s="264"/>
      <c r="G202" s="264"/>
      <c r="H202" s="264"/>
    </row>
    <row r="203" spans="1:8" ht="24.95" customHeight="1" x14ac:dyDescent="0.2">
      <c r="A203" s="264" t="s">
        <v>257</v>
      </c>
      <c r="B203" s="264"/>
      <c r="C203" s="264"/>
      <c r="D203" s="264"/>
      <c r="E203" s="264"/>
      <c r="F203" s="264"/>
      <c r="G203" s="264"/>
      <c r="H203" s="264"/>
    </row>
    <row r="204" spans="1:8" ht="188.25"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73.5" customHeight="1" x14ac:dyDescent="0.2">
      <c r="A205" s="239" t="s">
        <v>167</v>
      </c>
      <c r="B205" s="239"/>
      <c r="C205" s="239"/>
      <c r="D205" s="239"/>
      <c r="E205" s="239"/>
      <c r="F205" s="239"/>
      <c r="G205" s="239"/>
      <c r="H205" s="239"/>
    </row>
    <row r="206" spans="1:8" ht="24.95" customHeight="1"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7">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389">
        <v>210</v>
      </c>
      <c r="E23" s="390"/>
      <c r="F23" s="390"/>
      <c r="G23" s="390"/>
      <c r="H23" s="391"/>
    </row>
    <row r="24" spans="1:8" s="16" customFormat="1" ht="62.2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1">
        <f>F48*1.2</f>
        <v>10908</v>
      </c>
      <c r="E48" s="32">
        <f>F48*1.1</f>
        <v>9999</v>
      </c>
      <c r="F48" s="32">
        <v>9090</v>
      </c>
      <c r="G48" s="32">
        <f>F48*0.75</f>
        <v>6817.5</v>
      </c>
      <c r="H48" s="33">
        <f>F48*0.5</f>
        <v>4545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54">
        <f>F54*1.2</f>
        <v>13111.199999999999</v>
      </c>
      <c r="E54" s="32">
        <f>F54*1.1</f>
        <v>12018.6</v>
      </c>
      <c r="F54" s="32">
        <v>10926</v>
      </c>
      <c r="G54" s="32">
        <f>F54*0.75</f>
        <v>8194.5</v>
      </c>
      <c r="H54" s="33">
        <f>F54*0.5</f>
        <v>5463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389">
        <v>210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1038 до 31140</v>
      </c>
      <c r="E64" s="139"/>
      <c r="F64" s="139"/>
      <c r="G64" s="139"/>
      <c r="H64" s="140"/>
    </row>
    <row r="65" spans="1:8" ht="37.5" customHeight="1" x14ac:dyDescent="0.2">
      <c r="A65" s="141" t="s">
        <v>39</v>
      </c>
      <c r="B65" s="142"/>
      <c r="C65" s="43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144">
        <v>1038</v>
      </c>
      <c r="E65" s="145"/>
      <c r="F65" s="145"/>
      <c r="G65" s="145"/>
      <c r="H65" s="146"/>
    </row>
    <row r="66" spans="1:8" ht="37.5" customHeight="1" x14ac:dyDescent="0.2">
      <c r="A66" s="147" t="s">
        <v>40</v>
      </c>
      <c r="B66" s="148"/>
      <c r="C66" s="143"/>
      <c r="D66" s="36">
        <v>2076</v>
      </c>
      <c r="E66" s="37"/>
      <c r="F66" s="37"/>
      <c r="G66" s="37"/>
      <c r="H66" s="38"/>
    </row>
    <row r="67" spans="1:8" ht="37.5" customHeight="1" x14ac:dyDescent="0.2">
      <c r="A67" s="147" t="s">
        <v>41</v>
      </c>
      <c r="B67" s="148"/>
      <c r="C67" s="143"/>
      <c r="D67" s="36">
        <v>3114</v>
      </c>
      <c r="E67" s="37"/>
      <c r="F67" s="37"/>
      <c r="G67" s="37"/>
      <c r="H67" s="38"/>
    </row>
    <row r="68" spans="1:8" ht="37.5" customHeight="1" x14ac:dyDescent="0.2">
      <c r="A68" s="147" t="s">
        <v>42</v>
      </c>
      <c r="B68" s="148"/>
      <c r="C68" s="143"/>
      <c r="D68" s="36">
        <v>4152</v>
      </c>
      <c r="E68" s="37"/>
      <c r="F68" s="37"/>
      <c r="G68" s="37"/>
      <c r="H68" s="38"/>
    </row>
    <row r="69" spans="1:8" ht="37.5" customHeight="1" x14ac:dyDescent="0.2">
      <c r="A69" s="147" t="s">
        <v>43</v>
      </c>
      <c r="B69" s="148"/>
      <c r="C69" s="143"/>
      <c r="D69" s="36">
        <v>5190</v>
      </c>
      <c r="E69" s="37"/>
      <c r="F69" s="37"/>
      <c r="G69" s="37"/>
      <c r="H69" s="38"/>
    </row>
    <row r="70" spans="1:8" ht="37.5" customHeight="1" x14ac:dyDescent="0.2">
      <c r="A70" s="147" t="s">
        <v>44</v>
      </c>
      <c r="B70" s="148"/>
      <c r="C70" s="143"/>
      <c r="D70" s="36">
        <v>6228</v>
      </c>
      <c r="E70" s="37"/>
      <c r="F70" s="37"/>
      <c r="G70" s="37"/>
      <c r="H70" s="38"/>
    </row>
    <row r="71" spans="1:8" ht="37.5" customHeight="1" x14ac:dyDescent="0.2">
      <c r="A71" s="147" t="s">
        <v>45</v>
      </c>
      <c r="B71" s="148"/>
      <c r="C71" s="143"/>
      <c r="D71" s="36">
        <v>7266</v>
      </c>
      <c r="E71" s="37"/>
      <c r="F71" s="37"/>
      <c r="G71" s="37"/>
      <c r="H71" s="38"/>
    </row>
    <row r="72" spans="1:8" ht="37.5" customHeight="1" x14ac:dyDescent="0.2">
      <c r="A72" s="147" t="s">
        <v>46</v>
      </c>
      <c r="B72" s="148"/>
      <c r="C72" s="143"/>
      <c r="D72" s="36">
        <v>8304</v>
      </c>
      <c r="E72" s="37"/>
      <c r="F72" s="37"/>
      <c r="G72" s="37"/>
      <c r="H72" s="38"/>
    </row>
    <row r="73" spans="1:8" ht="37.5" customHeight="1" x14ac:dyDescent="0.2">
      <c r="A73" s="147" t="s">
        <v>47</v>
      </c>
      <c r="B73" s="148"/>
      <c r="C73" s="143"/>
      <c r="D73" s="36">
        <v>9342</v>
      </c>
      <c r="E73" s="37"/>
      <c r="F73" s="37"/>
      <c r="G73" s="37"/>
      <c r="H73" s="38"/>
    </row>
    <row r="74" spans="1:8" ht="37.5" customHeight="1" x14ac:dyDescent="0.2">
      <c r="A74" s="147" t="s">
        <v>48</v>
      </c>
      <c r="B74" s="148"/>
      <c r="C74" s="143"/>
      <c r="D74" s="36">
        <v>10380</v>
      </c>
      <c r="E74" s="37"/>
      <c r="F74" s="37"/>
      <c r="G74" s="37"/>
      <c r="H74" s="38"/>
    </row>
    <row r="75" spans="1:8" ht="37.5" customHeight="1" x14ac:dyDescent="0.2">
      <c r="A75" s="147" t="s">
        <v>49</v>
      </c>
      <c r="B75" s="148"/>
      <c r="C75" s="143"/>
      <c r="D75" s="36">
        <v>11418</v>
      </c>
      <c r="E75" s="37"/>
      <c r="F75" s="37"/>
      <c r="G75" s="37"/>
      <c r="H75" s="38"/>
    </row>
    <row r="76" spans="1:8" ht="37.5" customHeight="1" x14ac:dyDescent="0.2">
      <c r="A76" s="147" t="s">
        <v>50</v>
      </c>
      <c r="B76" s="148"/>
      <c r="C76" s="143"/>
      <c r="D76" s="36">
        <v>12456</v>
      </c>
      <c r="E76" s="37"/>
      <c r="F76" s="37"/>
      <c r="G76" s="37"/>
      <c r="H76" s="38"/>
    </row>
    <row r="77" spans="1:8" ht="37.5" customHeight="1" x14ac:dyDescent="0.2">
      <c r="A77" s="147" t="s">
        <v>51</v>
      </c>
      <c r="B77" s="148"/>
      <c r="C77" s="143"/>
      <c r="D77" s="36">
        <v>13494</v>
      </c>
      <c r="E77" s="37"/>
      <c r="F77" s="37"/>
      <c r="G77" s="37"/>
      <c r="H77" s="38"/>
    </row>
    <row r="78" spans="1:8" ht="37.5" customHeight="1" x14ac:dyDescent="0.2">
      <c r="A78" s="147" t="s">
        <v>52</v>
      </c>
      <c r="B78" s="148"/>
      <c r="C78" s="143"/>
      <c r="D78" s="36">
        <v>14532</v>
      </c>
      <c r="E78" s="37"/>
      <c r="F78" s="37"/>
      <c r="G78" s="37"/>
      <c r="H78" s="38"/>
    </row>
    <row r="79" spans="1:8" ht="37.5" customHeight="1" x14ac:dyDescent="0.2">
      <c r="A79" s="147" t="s">
        <v>53</v>
      </c>
      <c r="B79" s="148"/>
      <c r="C79" s="143"/>
      <c r="D79" s="36">
        <v>15570</v>
      </c>
      <c r="E79" s="37"/>
      <c r="F79" s="37"/>
      <c r="G79" s="37"/>
      <c r="H79" s="38"/>
    </row>
    <row r="80" spans="1:8" ht="37.5" customHeight="1" x14ac:dyDescent="0.2">
      <c r="A80" s="147" t="s">
        <v>54</v>
      </c>
      <c r="B80" s="148"/>
      <c r="C80" s="143"/>
      <c r="D80" s="36">
        <v>16608</v>
      </c>
      <c r="E80" s="37"/>
      <c r="F80" s="37"/>
      <c r="G80" s="37"/>
      <c r="H80" s="38"/>
    </row>
    <row r="81" spans="1:8" ht="37.5" customHeight="1" x14ac:dyDescent="0.2">
      <c r="A81" s="147" t="s">
        <v>55</v>
      </c>
      <c r="B81" s="148"/>
      <c r="C81" s="143"/>
      <c r="D81" s="36">
        <v>17646</v>
      </c>
      <c r="E81" s="37"/>
      <c r="F81" s="37"/>
      <c r="G81" s="37"/>
      <c r="H81" s="38"/>
    </row>
    <row r="82" spans="1:8" ht="37.5" customHeight="1" x14ac:dyDescent="0.2">
      <c r="A82" s="147" t="s">
        <v>56</v>
      </c>
      <c r="B82" s="148"/>
      <c r="C82" s="143"/>
      <c r="D82" s="36">
        <v>18684</v>
      </c>
      <c r="E82" s="37"/>
      <c r="F82" s="37"/>
      <c r="G82" s="37"/>
      <c r="H82" s="38"/>
    </row>
    <row r="83" spans="1:8" ht="37.5" customHeight="1" x14ac:dyDescent="0.2">
      <c r="A83" s="147" t="s">
        <v>57</v>
      </c>
      <c r="B83" s="148"/>
      <c r="C83" s="143"/>
      <c r="D83" s="36">
        <v>19722</v>
      </c>
      <c r="E83" s="37"/>
      <c r="F83" s="37"/>
      <c r="G83" s="37"/>
      <c r="H83" s="38"/>
    </row>
    <row r="84" spans="1:8" ht="37.5" customHeight="1" x14ac:dyDescent="0.2">
      <c r="A84" s="147" t="s">
        <v>58</v>
      </c>
      <c r="B84" s="148"/>
      <c r="C84" s="143"/>
      <c r="D84" s="36">
        <v>20760</v>
      </c>
      <c r="E84" s="37"/>
      <c r="F84" s="37"/>
      <c r="G84" s="37"/>
      <c r="H84" s="38"/>
    </row>
    <row r="85" spans="1:8" ht="37.5" customHeight="1" x14ac:dyDescent="0.2">
      <c r="A85" s="147" t="s">
        <v>205</v>
      </c>
      <c r="B85" s="148"/>
      <c r="C85" s="143"/>
      <c r="D85" s="36">
        <v>21798</v>
      </c>
      <c r="E85" s="37"/>
      <c r="F85" s="37"/>
      <c r="G85" s="37"/>
      <c r="H85" s="38"/>
    </row>
    <row r="86" spans="1:8" ht="37.5" customHeight="1" x14ac:dyDescent="0.2">
      <c r="A86" s="147" t="s">
        <v>206</v>
      </c>
      <c r="B86" s="148"/>
      <c r="C86" s="143"/>
      <c r="D86" s="36">
        <v>22836</v>
      </c>
      <c r="E86" s="37"/>
      <c r="F86" s="37"/>
      <c r="G86" s="37"/>
      <c r="H86" s="38"/>
    </row>
    <row r="87" spans="1:8" ht="37.5" customHeight="1" x14ac:dyDescent="0.2">
      <c r="A87" s="147" t="s">
        <v>207</v>
      </c>
      <c r="B87" s="148"/>
      <c r="C87" s="143"/>
      <c r="D87" s="36">
        <v>23874</v>
      </c>
      <c r="E87" s="37"/>
      <c r="F87" s="37"/>
      <c r="G87" s="37"/>
      <c r="H87" s="38"/>
    </row>
    <row r="88" spans="1:8" ht="37.5" customHeight="1" x14ac:dyDescent="0.2">
      <c r="A88" s="147" t="s">
        <v>208</v>
      </c>
      <c r="B88" s="148"/>
      <c r="C88" s="143"/>
      <c r="D88" s="36">
        <v>24912</v>
      </c>
      <c r="E88" s="37"/>
      <c r="F88" s="37"/>
      <c r="G88" s="37"/>
      <c r="H88" s="38"/>
    </row>
    <row r="89" spans="1:8" ht="37.5" customHeight="1" x14ac:dyDescent="0.2">
      <c r="A89" s="147" t="s">
        <v>209</v>
      </c>
      <c r="B89" s="148"/>
      <c r="C89" s="143"/>
      <c r="D89" s="36">
        <v>25950</v>
      </c>
      <c r="E89" s="37"/>
      <c r="F89" s="37"/>
      <c r="G89" s="37"/>
      <c r="H89" s="38"/>
    </row>
    <row r="90" spans="1:8" ht="37.5" customHeight="1" x14ac:dyDescent="0.2">
      <c r="A90" s="147" t="s">
        <v>210</v>
      </c>
      <c r="B90" s="148"/>
      <c r="C90" s="143"/>
      <c r="D90" s="36">
        <v>26988</v>
      </c>
      <c r="E90" s="37"/>
      <c r="F90" s="37"/>
      <c r="G90" s="37"/>
      <c r="H90" s="38"/>
    </row>
    <row r="91" spans="1:8" ht="37.5" customHeight="1" x14ac:dyDescent="0.2">
      <c r="A91" s="147" t="s">
        <v>211</v>
      </c>
      <c r="B91" s="148"/>
      <c r="C91" s="143"/>
      <c r="D91" s="36">
        <v>28026</v>
      </c>
      <c r="E91" s="37"/>
      <c r="F91" s="37"/>
      <c r="G91" s="37"/>
      <c r="H91" s="38"/>
    </row>
    <row r="92" spans="1:8" ht="37.5" customHeight="1" x14ac:dyDescent="0.2">
      <c r="A92" s="147" t="s">
        <v>212</v>
      </c>
      <c r="B92" s="148"/>
      <c r="C92" s="143"/>
      <c r="D92" s="36">
        <v>29064</v>
      </c>
      <c r="E92" s="37"/>
      <c r="F92" s="37"/>
      <c r="G92" s="37"/>
      <c r="H92" s="38"/>
    </row>
    <row r="93" spans="1:8" ht="37.5" customHeight="1" x14ac:dyDescent="0.2">
      <c r="A93" s="147" t="s">
        <v>213</v>
      </c>
      <c r="B93" s="148"/>
      <c r="C93" s="143"/>
      <c r="D93" s="36">
        <v>30102</v>
      </c>
      <c r="E93" s="37"/>
      <c r="F93" s="37"/>
      <c r="G93" s="37"/>
      <c r="H93" s="38"/>
    </row>
    <row r="94" spans="1:8" ht="37.5" customHeight="1" thickBot="1" x14ac:dyDescent="0.25">
      <c r="A94" s="147" t="s">
        <v>214</v>
      </c>
      <c r="B94" s="148"/>
      <c r="C94" s="143"/>
      <c r="D94" s="36">
        <v>31140</v>
      </c>
      <c r="E94" s="37"/>
      <c r="F94" s="37"/>
      <c r="G94" s="37"/>
      <c r="H94" s="38"/>
    </row>
    <row r="95" spans="1:8" ht="50.1" customHeight="1" thickBot="1" x14ac:dyDescent="0.25">
      <c r="A95" s="136" t="s">
        <v>59</v>
      </c>
      <c r="B95" s="137"/>
      <c r="C95" s="137"/>
      <c r="D95" s="138" t="str">
        <f>"от "&amp;MIN(D96:D105)&amp;" до "&amp;MAX(D96:D105)</f>
        <v>от 348 до 3576</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144">
        <v>1530</v>
      </c>
      <c r="E96" s="145"/>
      <c r="F96" s="145"/>
      <c r="G96" s="145"/>
      <c r="H96" s="146"/>
    </row>
    <row r="97" spans="1:8" ht="37.5" customHeight="1" x14ac:dyDescent="0.2">
      <c r="A97" s="160" t="s">
        <v>61</v>
      </c>
      <c r="B97" s="504"/>
      <c r="C97" s="156"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56">
        <v>348</v>
      </c>
      <c r="E97" s="37"/>
      <c r="F97" s="37"/>
      <c r="G97" s="37"/>
      <c r="H97" s="38"/>
    </row>
    <row r="98" spans="1:8" ht="37.5" customHeight="1" x14ac:dyDescent="0.2">
      <c r="A98" s="160" t="s">
        <v>62</v>
      </c>
      <c r="B98" s="504"/>
      <c r="C98" s="159"/>
      <c r="D98" s="56">
        <v>3570</v>
      </c>
      <c r="E98" s="37"/>
      <c r="F98" s="37"/>
      <c r="G98" s="37"/>
      <c r="H98" s="38"/>
    </row>
    <row r="99" spans="1:8" ht="37.5" customHeight="1" x14ac:dyDescent="0.2">
      <c r="A99" s="160" t="s">
        <v>63</v>
      </c>
      <c r="B99" s="504"/>
      <c r="C99" s="159"/>
      <c r="D99" s="56">
        <v>1104</v>
      </c>
      <c r="E99" s="37"/>
      <c r="F99" s="37"/>
      <c r="G99" s="37"/>
      <c r="H99" s="38"/>
    </row>
    <row r="100" spans="1:8" ht="37.5" customHeight="1" x14ac:dyDescent="0.2">
      <c r="A100" s="154" t="s">
        <v>64</v>
      </c>
      <c r="B100" s="204"/>
      <c r="C100" s="159"/>
      <c r="D100" s="56">
        <v>2208</v>
      </c>
      <c r="E100" s="37"/>
      <c r="F100" s="37"/>
      <c r="G100" s="37"/>
      <c r="H100" s="38"/>
    </row>
    <row r="101" spans="1:8" ht="37.5" customHeight="1" x14ac:dyDescent="0.2">
      <c r="A101" s="160" t="s">
        <v>65</v>
      </c>
      <c r="B101" s="504"/>
      <c r="C101" s="159"/>
      <c r="D101" s="36">
        <v>432</v>
      </c>
      <c r="E101" s="37"/>
      <c r="F101" s="37"/>
      <c r="G101" s="37"/>
      <c r="H101" s="38"/>
    </row>
    <row r="102" spans="1:8" ht="37.5" customHeight="1" x14ac:dyDescent="0.2">
      <c r="A102" s="160" t="s">
        <v>66</v>
      </c>
      <c r="B102" s="504"/>
      <c r="C102" s="159"/>
      <c r="D102" s="36">
        <v>432</v>
      </c>
      <c r="E102" s="37"/>
      <c r="F102" s="37"/>
      <c r="G102" s="37"/>
      <c r="H102" s="38"/>
    </row>
    <row r="103" spans="1:8" ht="37.5" customHeight="1" x14ac:dyDescent="0.2">
      <c r="A103" s="160" t="s">
        <v>67</v>
      </c>
      <c r="B103" s="504"/>
      <c r="C103" s="159"/>
      <c r="D103" s="36">
        <v>864</v>
      </c>
      <c r="E103" s="37"/>
      <c r="F103" s="37"/>
      <c r="G103" s="37"/>
      <c r="H103" s="38"/>
    </row>
    <row r="104" spans="1:8" ht="37.5" customHeight="1" x14ac:dyDescent="0.2">
      <c r="A104" s="160" t="s">
        <v>68</v>
      </c>
      <c r="B104" s="504"/>
      <c r="C104" s="159"/>
      <c r="D104" s="36">
        <v>1296</v>
      </c>
      <c r="E104" s="37"/>
      <c r="F104" s="37"/>
      <c r="G104" s="37"/>
      <c r="H104" s="38"/>
    </row>
    <row r="105" spans="1:8" ht="37.5" customHeight="1" thickBot="1" x14ac:dyDescent="0.25">
      <c r="A105" s="207" t="s">
        <v>69</v>
      </c>
      <c r="B105" s="505"/>
      <c r="C105" s="164"/>
      <c r="D105" s="36">
        <v>3576</v>
      </c>
      <c r="E105" s="37"/>
      <c r="F105" s="37"/>
      <c r="G105" s="37"/>
      <c r="H105" s="38"/>
    </row>
    <row r="106" spans="1:8" s="16" customFormat="1" ht="117.75" customHeight="1" thickBot="1" x14ac:dyDescent="0.25">
      <c r="A106" s="356" t="s">
        <v>71</v>
      </c>
      <c r="B106" s="397"/>
      <c r="C10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45">
        <v>30</v>
      </c>
      <c r="E106" s="45"/>
      <c r="F106" s="45"/>
      <c r="G106" s="45"/>
      <c r="H106" s="46"/>
    </row>
    <row r="107" spans="1:8" ht="50.1" customHeight="1" thickBot="1" x14ac:dyDescent="0.25">
      <c r="A107" s="24" t="s">
        <v>72</v>
      </c>
      <c r="B107" s="25"/>
      <c r="C107" s="26"/>
      <c r="D107" s="173" t="str">
        <f>"от "&amp;MIN(D109,D129:H130,F169,D131:H145)&amp;" до "&amp;MAX(D109,D129:H130,F169,D131:H145)</f>
        <v>от 858 до 14574</v>
      </c>
      <c r="E107" s="173"/>
      <c r="F107" s="173"/>
      <c r="G107" s="173"/>
      <c r="H107" s="174"/>
    </row>
    <row r="108" spans="1:8" ht="21.75" thickBot="1" x14ac:dyDescent="0.25">
      <c r="A108" s="336"/>
      <c r="B108" s="337"/>
      <c r="C108" s="130"/>
      <c r="D108" s="399"/>
      <c r="E108" s="399"/>
      <c r="F108" s="399"/>
      <c r="G108" s="399"/>
      <c r="H108" s="400"/>
    </row>
    <row r="109" spans="1:8" ht="57.7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182">
        <v>5184</v>
      </c>
      <c r="E109" s="182"/>
      <c r="F109" s="182"/>
      <c r="G109" s="182"/>
      <c r="H109" s="183"/>
    </row>
    <row r="110" spans="1:8" ht="57.75" customHeight="1" thickBot="1" x14ac:dyDescent="0.25">
      <c r="A110" s="184" t="s">
        <v>74</v>
      </c>
      <c r="B110" s="185"/>
      <c r="C110" s="186"/>
      <c r="D110" s="187" t="s">
        <v>75</v>
      </c>
      <c r="E110" s="188"/>
      <c r="F110" s="188"/>
      <c r="G110" s="188"/>
      <c r="H110" s="189"/>
    </row>
    <row r="111" spans="1:8" ht="57.75" customHeight="1" x14ac:dyDescent="0.2">
      <c r="A111" s="190" t="s">
        <v>76</v>
      </c>
      <c r="B111" s="191"/>
      <c r="C111" s="186"/>
      <c r="D111" s="157">
        <f>D109/4</f>
        <v>1296</v>
      </c>
      <c r="E111" s="157"/>
      <c r="F111" s="157"/>
      <c r="G111" s="157"/>
      <c r="H111" s="158"/>
    </row>
    <row r="112" spans="1:8" ht="57.75" customHeight="1" x14ac:dyDescent="0.2">
      <c r="A112" s="190" t="s">
        <v>77</v>
      </c>
      <c r="B112" s="191"/>
      <c r="C112" s="186"/>
      <c r="D112" s="157">
        <f>D109/5</f>
        <v>1036.8</v>
      </c>
      <c r="E112" s="157"/>
      <c r="F112" s="157"/>
      <c r="G112" s="157"/>
      <c r="H112" s="158"/>
    </row>
    <row r="113" spans="1:8" ht="57.75" customHeight="1" x14ac:dyDescent="0.2">
      <c r="A113" s="190" t="s">
        <v>78</v>
      </c>
      <c r="B113" s="191"/>
      <c r="C113" s="186"/>
      <c r="D113" s="157">
        <f>D109/6</f>
        <v>864</v>
      </c>
      <c r="E113" s="157"/>
      <c r="F113" s="157"/>
      <c r="G113" s="157"/>
      <c r="H113" s="158"/>
    </row>
    <row r="114" spans="1:8" ht="57.75" customHeight="1" x14ac:dyDescent="0.2">
      <c r="A114" s="190" t="s">
        <v>79</v>
      </c>
      <c r="B114" s="191"/>
      <c r="C114" s="186"/>
      <c r="D114" s="157">
        <f>D109/7</f>
        <v>740.57142857142856</v>
      </c>
      <c r="E114" s="157"/>
      <c r="F114" s="157"/>
      <c r="G114" s="157"/>
      <c r="H114" s="158"/>
    </row>
    <row r="115" spans="1:8" ht="57.75" customHeight="1" x14ac:dyDescent="0.2">
      <c r="A115" s="190" t="s">
        <v>80</v>
      </c>
      <c r="B115" s="191"/>
      <c r="C115" s="186"/>
      <c r="D115" s="157">
        <f>D109/8</f>
        <v>648</v>
      </c>
      <c r="E115" s="157"/>
      <c r="F115" s="157"/>
      <c r="G115" s="157"/>
      <c r="H115" s="158"/>
    </row>
    <row r="116" spans="1:8" ht="57.75" customHeight="1" x14ac:dyDescent="0.2">
      <c r="A116" s="190" t="s">
        <v>81</v>
      </c>
      <c r="B116" s="191"/>
      <c r="C116" s="186"/>
      <c r="D116" s="157">
        <f>D109/9</f>
        <v>576</v>
      </c>
      <c r="E116" s="157"/>
      <c r="F116" s="157"/>
      <c r="G116" s="157"/>
      <c r="H116" s="158"/>
    </row>
    <row r="117" spans="1:8" ht="57.75" customHeight="1" x14ac:dyDescent="0.2">
      <c r="A117" s="190" t="s">
        <v>82</v>
      </c>
      <c r="B117" s="191"/>
      <c r="C117" s="186"/>
      <c r="D117" s="157">
        <f>D109/10</f>
        <v>518.4</v>
      </c>
      <c r="E117" s="157"/>
      <c r="F117" s="157"/>
      <c r="G117" s="157"/>
      <c r="H117" s="158"/>
    </row>
    <row r="118" spans="1:8" ht="57.75" customHeight="1" thickBot="1" x14ac:dyDescent="0.25">
      <c r="A118" s="179" t="s">
        <v>83</v>
      </c>
      <c r="B118" s="180"/>
      <c r="C118" s="186"/>
      <c r="D118" s="182">
        <v>7776</v>
      </c>
      <c r="E118" s="182"/>
      <c r="F118" s="182"/>
      <c r="G118" s="182"/>
      <c r="H118" s="183"/>
    </row>
    <row r="119" spans="1:8" ht="57.75" customHeight="1" thickBot="1" x14ac:dyDescent="0.25">
      <c r="A119" s="184" t="s">
        <v>74</v>
      </c>
      <c r="B119" s="185"/>
      <c r="C119" s="186"/>
      <c r="D119" s="187" t="s">
        <v>75</v>
      </c>
      <c r="E119" s="188"/>
      <c r="F119" s="188"/>
      <c r="G119" s="188"/>
      <c r="H119" s="189"/>
    </row>
    <row r="120" spans="1:8" ht="57.75" customHeight="1" x14ac:dyDescent="0.2">
      <c r="A120" s="190" t="s">
        <v>76</v>
      </c>
      <c r="B120" s="191"/>
      <c r="C120" s="186"/>
      <c r="D120" s="157">
        <v>1944</v>
      </c>
      <c r="E120" s="157"/>
      <c r="F120" s="157"/>
      <c r="G120" s="157"/>
      <c r="H120" s="158"/>
    </row>
    <row r="121" spans="1:8" ht="57.75" customHeight="1" x14ac:dyDescent="0.2">
      <c r="A121" s="190" t="s">
        <v>77</v>
      </c>
      <c r="B121" s="191"/>
      <c r="C121" s="186"/>
      <c r="D121" s="157">
        <v>1555.2</v>
      </c>
      <c r="E121" s="157"/>
      <c r="F121" s="157"/>
      <c r="G121" s="157"/>
      <c r="H121" s="158"/>
    </row>
    <row r="122" spans="1:8" ht="57.75" customHeight="1" x14ac:dyDescent="0.2">
      <c r="A122" s="190" t="s">
        <v>78</v>
      </c>
      <c r="B122" s="191"/>
      <c r="C122" s="186"/>
      <c r="D122" s="157">
        <v>1296</v>
      </c>
      <c r="E122" s="157"/>
      <c r="F122" s="157"/>
      <c r="G122" s="157"/>
      <c r="H122" s="158"/>
    </row>
    <row r="123" spans="1:8" ht="57.75" customHeight="1" x14ac:dyDescent="0.2">
      <c r="A123" s="190" t="s">
        <v>79</v>
      </c>
      <c r="B123" s="191"/>
      <c r="C123" s="186"/>
      <c r="D123" s="157">
        <v>1110.8571428571427</v>
      </c>
      <c r="E123" s="157"/>
      <c r="F123" s="157"/>
      <c r="G123" s="157"/>
      <c r="H123" s="158"/>
    </row>
    <row r="124" spans="1:8" ht="57.75" customHeight="1" x14ac:dyDescent="0.2">
      <c r="A124" s="190" t="s">
        <v>80</v>
      </c>
      <c r="B124" s="191"/>
      <c r="C124" s="186"/>
      <c r="D124" s="157">
        <v>972</v>
      </c>
      <c r="E124" s="157"/>
      <c r="F124" s="157"/>
      <c r="G124" s="157"/>
      <c r="H124" s="158"/>
    </row>
    <row r="125" spans="1:8" ht="57.75" customHeight="1" x14ac:dyDescent="0.2">
      <c r="A125" s="190" t="s">
        <v>81</v>
      </c>
      <c r="B125" s="191"/>
      <c r="C125" s="186"/>
      <c r="D125" s="157">
        <v>864</v>
      </c>
      <c r="E125" s="157"/>
      <c r="F125" s="157"/>
      <c r="G125" s="157"/>
      <c r="H125" s="158"/>
    </row>
    <row r="126" spans="1:8" ht="57.75" customHeight="1" thickBot="1" x14ac:dyDescent="0.25">
      <c r="A126" s="190" t="s">
        <v>82</v>
      </c>
      <c r="B126" s="191"/>
      <c r="C126" s="194"/>
      <c r="D126" s="157">
        <v>777.6</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44">
        <v>12012</v>
      </c>
      <c r="E127" s="45"/>
      <c r="F127" s="45"/>
      <c r="G127" s="45"/>
      <c r="H127" s="46"/>
    </row>
    <row r="128" spans="1:8" ht="21.75" thickBot="1" x14ac:dyDescent="0.25">
      <c r="A128" s="336"/>
      <c r="B128" s="337"/>
      <c r="C128" s="125"/>
      <c r="D128" s="399"/>
      <c r="E128" s="399"/>
      <c r="F128" s="399"/>
      <c r="G128" s="399"/>
      <c r="H128" s="400"/>
    </row>
    <row r="129" spans="1:8" ht="50.1" customHeight="1" x14ac:dyDescent="0.2">
      <c r="A129" s="160" t="s">
        <v>85</v>
      </c>
      <c r="B129" s="161"/>
      <c r="C129" s="439" t="str">
        <f>"Интернет-площадка 2gis.ru на основе Cправочника организаций "&amp;$C$2&amp;""</f>
        <v>Интернет-площадка 2gis.ru на основе Cправочника организаций "2ГИС.ЯРОСЛАВЛЬ"</v>
      </c>
      <c r="D129" s="56">
        <v>6540</v>
      </c>
      <c r="E129" s="37"/>
      <c r="F129" s="37"/>
      <c r="G129" s="37"/>
      <c r="H129" s="38"/>
    </row>
    <row r="130" spans="1:8" ht="50.1" customHeight="1" x14ac:dyDescent="0.2">
      <c r="A130" s="160" t="s">
        <v>86</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56">
        <v>5748</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56">
        <v>4758</v>
      </c>
      <c r="E131" s="37"/>
      <c r="F131" s="37"/>
      <c r="G131" s="37"/>
      <c r="H131" s="38"/>
    </row>
    <row r="132" spans="1:8"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"2ГИС.ЯРОСЛАВЛЬ"</v>
      </c>
      <c r="D132" s="56">
        <v>12144</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"2ГИС.ЯРОСЛАВЛЬ"</v>
      </c>
      <c r="D133" s="56">
        <v>14574</v>
      </c>
      <c r="E133" s="37"/>
      <c r="F133" s="37"/>
      <c r="G133" s="37"/>
      <c r="H133" s="38"/>
    </row>
    <row r="134" spans="1:8" ht="50.1" customHeight="1" x14ac:dyDescent="0.2">
      <c r="A134" s="160" t="s">
        <v>90</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56">
        <v>2898</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56">
        <v>2898</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56">
        <v>4320</v>
      </c>
      <c r="E136" s="37"/>
      <c r="F136" s="37"/>
      <c r="G136" s="37"/>
      <c r="H136" s="38"/>
    </row>
    <row r="137" spans="1:8" ht="50.1" customHeight="1" x14ac:dyDescent="0.2">
      <c r="A137" s="160" t="s">
        <v>93</v>
      </c>
      <c r="B137" s="161"/>
      <c r="C137" s="203" t="str">
        <f>C130</f>
        <v>Электронный справочник на основе Справочника организаций"2ГИС.ЯРОСЛАВЛЬ" (версия для ПК)</v>
      </c>
      <c r="D137" s="56">
        <v>5184</v>
      </c>
      <c r="E137" s="37"/>
      <c r="F137" s="37"/>
      <c r="G137" s="37"/>
      <c r="H137" s="38"/>
    </row>
    <row r="138" spans="1:8" ht="50.1" customHeight="1" x14ac:dyDescent="0.2">
      <c r="A138" s="160" t="s">
        <v>94</v>
      </c>
      <c r="B138" s="161"/>
      <c r="C138" s="203" t="s">
        <v>95</v>
      </c>
      <c r="D138" s="56">
        <v>858</v>
      </c>
      <c r="E138" s="37"/>
      <c r="F138" s="37"/>
      <c r="G138" s="37"/>
      <c r="H138" s="38"/>
    </row>
    <row r="139" spans="1:8" ht="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56">
        <v>3054</v>
      </c>
      <c r="E139" s="37"/>
      <c r="F139" s="37"/>
      <c r="G139" s="37"/>
      <c r="H139" s="38"/>
    </row>
    <row r="140" spans="1:8" ht="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56">
        <v>2034</v>
      </c>
      <c r="E140" s="37"/>
      <c r="F140" s="37"/>
      <c r="G140" s="37"/>
      <c r="H140" s="38"/>
    </row>
    <row r="141" spans="1:8" ht="75" customHeight="1" x14ac:dyDescent="0.2">
      <c r="A141" s="160" t="s">
        <v>98</v>
      </c>
      <c r="B141" s="161"/>
      <c r="C141"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56">
        <v>2208</v>
      </c>
      <c r="E141" s="37"/>
      <c r="F141" s="37"/>
      <c r="G141" s="37"/>
      <c r="H141" s="38"/>
    </row>
    <row r="142" spans="1:8" ht="75" customHeight="1" x14ac:dyDescent="0.2">
      <c r="A142" s="160" t="s">
        <v>99</v>
      </c>
      <c r="B142" s="161"/>
      <c r="C142"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56">
        <v>1020</v>
      </c>
      <c r="E142" s="37"/>
      <c r="F142" s="37"/>
      <c r="G142" s="37"/>
      <c r="H142" s="38"/>
    </row>
    <row r="143" spans="1:8" ht="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56">
        <v>13248</v>
      </c>
      <c r="E143" s="37"/>
      <c r="F143" s="37"/>
      <c r="G143" s="37"/>
      <c r="H143" s="38"/>
    </row>
    <row r="144" spans="1:8" ht="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56">
        <v>3504</v>
      </c>
      <c r="E144" s="37"/>
      <c r="F144" s="37"/>
      <c r="G144" s="37"/>
      <c r="H144" s="38"/>
    </row>
    <row r="145" spans="1:8" ht="50.1" customHeight="1" thickBot="1" x14ac:dyDescent="0.25">
      <c r="A145" s="160" t="s">
        <v>102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56">
        <v>2898</v>
      </c>
      <c r="E145" s="37"/>
      <c r="F145" s="37"/>
      <c r="G145" s="37"/>
      <c r="H145" s="38"/>
    </row>
    <row r="146" spans="1:8" s="16" customFormat="1" ht="91.5" customHeight="1" thickBot="1" x14ac:dyDescent="0.25">
      <c r="A146" s="160" t="s">
        <v>16</v>
      </c>
      <c r="B146" s="161"/>
      <c r="C14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56">
        <v>1530</v>
      </c>
      <c r="E146" s="37"/>
      <c r="F146" s="37"/>
      <c r="G146" s="37"/>
      <c r="H146" s="38"/>
    </row>
    <row r="147" spans="1:8" s="16" customFormat="1" ht="91.5" customHeight="1" thickBot="1" x14ac:dyDescent="0.25">
      <c r="A147" s="160" t="s">
        <v>103</v>
      </c>
      <c r="B147" s="161"/>
      <c r="C14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7" s="56">
        <v>100002</v>
      </c>
      <c r="E147" s="37"/>
      <c r="F147" s="37"/>
      <c r="G147" s="37"/>
      <c r="H147" s="38"/>
    </row>
    <row r="148" spans="1:8" s="16" customFormat="1" ht="126" customHeight="1" x14ac:dyDescent="0.2">
      <c r="A148" s="160" t="s">
        <v>104</v>
      </c>
      <c r="B148" s="161"/>
      <c r="C14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8" s="56">
        <v>6504</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56">
        <v>7926</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0" s="56">
        <v>6012</v>
      </c>
      <c r="E150" s="37"/>
      <c r="F150" s="37"/>
      <c r="G150" s="37"/>
      <c r="H150" s="38"/>
    </row>
    <row r="151" spans="1:8"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"2ГИС.ЯРОСЛАВЛЬ"</v>
      </c>
      <c r="D151" s="56">
        <v>9240</v>
      </c>
      <c r="E151" s="37"/>
      <c r="F151" s="37"/>
      <c r="G151" s="37"/>
      <c r="H151" s="38"/>
    </row>
    <row r="152" spans="1:8" ht="50.1" customHeight="1" x14ac:dyDescent="0.2">
      <c r="A152" s="160" t="s">
        <v>108</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56">
        <v>8160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56">
        <v>6720</v>
      </c>
      <c r="E153" s="37"/>
      <c r="F153" s="37"/>
      <c r="G153" s="37"/>
      <c r="H153" s="38"/>
    </row>
    <row r="154" spans="1:8"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"2ГИС.ЯРОСЛАВЛЬ"</v>
      </c>
      <c r="D154" s="56">
        <v>17040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"2ГИС.ЯРОСЛАВЛЬ"</v>
      </c>
      <c r="D155" s="56">
        <v>20448</v>
      </c>
      <c r="E155" s="37"/>
      <c r="F155" s="37"/>
      <c r="G155" s="37"/>
      <c r="H155" s="38"/>
    </row>
    <row r="156" spans="1:8" ht="50.1" customHeight="1" x14ac:dyDescent="0.2">
      <c r="A156" s="160" t="s">
        <v>112</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56">
        <v>4080</v>
      </c>
      <c r="E156" s="37"/>
      <c r="F156" s="37"/>
      <c r="G156" s="37"/>
      <c r="H156" s="38"/>
    </row>
    <row r="157" spans="1:8" ht="50.1" customHeight="1" x14ac:dyDescent="0.2">
      <c r="A157" s="160" t="s">
        <v>113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56">
        <v>4080</v>
      </c>
      <c r="E157" s="37"/>
      <c r="F157" s="37"/>
      <c r="G157" s="37"/>
      <c r="H157" s="38"/>
    </row>
    <row r="158" spans="1:8" ht="50.1" customHeight="1" x14ac:dyDescent="0.2">
      <c r="A158" s="160" t="s">
        <v>114</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56">
        <v>6120</v>
      </c>
      <c r="E158" s="37"/>
      <c r="F158" s="37"/>
      <c r="G158" s="37"/>
      <c r="H158" s="38"/>
    </row>
    <row r="159" spans="1:8" ht="50.1" customHeight="1" x14ac:dyDescent="0.2">
      <c r="A159" s="160" t="s">
        <v>115</v>
      </c>
      <c r="B159" s="161"/>
      <c r="C159" s="203" t="s">
        <v>95</v>
      </c>
      <c r="D159" s="56">
        <v>1320</v>
      </c>
      <c r="E159" s="37"/>
      <c r="F159" s="37"/>
      <c r="G159" s="37"/>
      <c r="H159" s="38"/>
    </row>
    <row r="160" spans="1:8" ht="75"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56">
        <v>18600</v>
      </c>
      <c r="E160" s="37"/>
      <c r="F160" s="37"/>
      <c r="G160" s="37"/>
      <c r="H160" s="38"/>
    </row>
    <row r="161" spans="1:8" ht="50.1" customHeight="1" thickBot="1" x14ac:dyDescent="0.25">
      <c r="A161" s="160" t="s">
        <v>117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56">
        <v>4080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6">
        <v>3600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359">
        <v>1800</v>
      </c>
      <c r="E165" s="157"/>
      <c r="F165" s="157"/>
      <c r="G165" s="157"/>
      <c r="H165" s="157"/>
    </row>
    <row r="166" spans="1:8" s="16" customFormat="1" ht="50.1" customHeight="1" x14ac:dyDescent="0.2">
      <c r="A166" s="207" t="s">
        <v>122</v>
      </c>
      <c r="B166" s="208"/>
      <c r="C166" s="209"/>
      <c r="D166" s="359">
        <v>180</v>
      </c>
      <c r="E166" s="157"/>
      <c r="F166" s="157"/>
      <c r="G166" s="157"/>
      <c r="H166" s="157"/>
    </row>
    <row r="167" spans="1:8" s="16" customFormat="1" ht="50.1" customHeight="1" thickBot="1" x14ac:dyDescent="0.25">
      <c r="A167" s="207" t="s">
        <v>123</v>
      </c>
      <c r="B167" s="208"/>
      <c r="C167" s="210"/>
      <c r="D167" s="78">
        <v>612</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69" s="212">
        <f>F169*1.2</f>
        <v>3722.3999999999996</v>
      </c>
      <c r="E169" s="213">
        <f>F169*1.1</f>
        <v>3412.2000000000003</v>
      </c>
      <c r="F169" s="213">
        <v>3102</v>
      </c>
      <c r="G169" s="213">
        <f>F169*0.75</f>
        <v>2326.5</v>
      </c>
      <c r="H169" s="214">
        <f>F169*0.5</f>
        <v>1551</v>
      </c>
    </row>
    <row r="170" spans="1:8" ht="50.1" customHeight="1" x14ac:dyDescent="0.2">
      <c r="A170" s="160" t="s">
        <v>126</v>
      </c>
      <c r="B170" s="161"/>
      <c r="C170" s="203" t="str">
        <f>"Интернет-площадка 2gis.ru на основе Cправочника организаций "&amp;$C$2&amp;""</f>
        <v>Интернет-площадка 2gis.ru на основе Cправочника организаций "2ГИС.ЯРОСЛАВЛЬ"</v>
      </c>
      <c r="D170" s="36">
        <v>1698</v>
      </c>
      <c r="E170" s="37"/>
      <c r="F170" s="37"/>
      <c r="G170" s="37"/>
      <c r="H170" s="38"/>
    </row>
    <row r="171" spans="1:8" ht="50.1" customHeight="1" x14ac:dyDescent="0.2">
      <c r="A171" s="160" t="s">
        <v>127</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1" s="56">
        <v>1666.8</v>
      </c>
      <c r="E171" s="37"/>
      <c r="F171" s="37"/>
      <c r="G171" s="37"/>
      <c r="H171" s="38"/>
    </row>
    <row r="172" spans="1:8" ht="50.1" customHeight="1" x14ac:dyDescent="0.2">
      <c r="A172" s="154" t="s">
        <v>295</v>
      </c>
      <c r="B172" s="204"/>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72" s="212">
        <f>F172*1.2</f>
        <v>5328</v>
      </c>
      <c r="E172" s="213">
        <f>F172*1.1</f>
        <v>4884</v>
      </c>
      <c r="F172" s="213">
        <v>4440</v>
      </c>
      <c r="G172" s="213">
        <f>F172*0.75</f>
        <v>3330</v>
      </c>
      <c r="H172" s="214">
        <f>F172*0.5</f>
        <v>2220</v>
      </c>
    </row>
    <row r="173" spans="1:8" ht="50.1" customHeight="1" x14ac:dyDescent="0.2">
      <c r="A173" s="160" t="s">
        <v>179</v>
      </c>
      <c r="B173" s="161"/>
      <c r="C173" s="203" t="str">
        <f>"Интернет-площадка 2gis.ru на основе Cправочника организаций "&amp;$C$2&amp;""</f>
        <v>Интернет-площадка 2gis.ru на основе Cправочника организаций "2ГИС.ЯРОСЛАВЛЬ"</v>
      </c>
      <c r="D173" s="36">
        <v>2400</v>
      </c>
      <c r="E173" s="37"/>
      <c r="F173" s="37"/>
      <c r="G173" s="37"/>
      <c r="H173" s="38"/>
    </row>
    <row r="174" spans="1:8" ht="50.1" customHeight="1" x14ac:dyDescent="0.2">
      <c r="A174" s="160" t="s">
        <v>130</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4" s="36">
        <v>2400</v>
      </c>
      <c r="E174" s="37"/>
      <c r="F174" s="37"/>
      <c r="G174" s="37"/>
      <c r="H174" s="38"/>
    </row>
    <row r="175" spans="1:8" s="16" customFormat="1" ht="126" customHeight="1" thickBot="1" x14ac:dyDescent="0.25">
      <c r="A175" s="160" t="s">
        <v>131</v>
      </c>
      <c r="B175" s="161"/>
      <c r="C175" s="435" t="str">
        <f>C170</f>
        <v>Интернет-площадка 2gis.ru на основе Cправочника организаций "2ГИС.ЯРОСЛАВЛЬ"</v>
      </c>
      <c r="D175" s="56">
        <v>3102</v>
      </c>
      <c r="E175" s="37"/>
      <c r="F175" s="37"/>
      <c r="G175" s="37"/>
      <c r="H175" s="38"/>
    </row>
    <row r="176" spans="1:8" ht="50.1" customHeight="1" thickBot="1" x14ac:dyDescent="0.25">
      <c r="A176" s="24" t="s">
        <v>193</v>
      </c>
      <c r="B176" s="25"/>
      <c r="C176" s="26"/>
      <c r="D176" s="173"/>
      <c r="E176" s="173"/>
      <c r="F176" s="173"/>
      <c r="G176" s="173"/>
      <c r="H176" s="174"/>
    </row>
    <row r="177" spans="1:8" s="23" customFormat="1" ht="30" customHeight="1" thickBot="1" x14ac:dyDescent="0.25">
      <c r="A177" s="589"/>
      <c r="B177" s="429"/>
      <c r="C177" s="430"/>
      <c r="D177" s="429"/>
      <c r="E177" s="429"/>
      <c r="F177" s="429"/>
      <c r="G177" s="429"/>
      <c r="H177" s="431"/>
    </row>
    <row r="178" spans="1:8" s="16" customFormat="1" ht="185.25" customHeight="1" x14ac:dyDescent="0.2">
      <c r="A178" s="160" t="s">
        <v>194</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8" s="31">
        <v>8100</v>
      </c>
      <c r="E178" s="32"/>
      <c r="F178" s="32"/>
      <c r="G178" s="32"/>
      <c r="H178" s="33"/>
    </row>
    <row r="179" spans="1:8" s="16" customFormat="1" ht="83.25" customHeight="1" thickBot="1" x14ac:dyDescent="0.25">
      <c r="A179" s="160" t="s">
        <v>195</v>
      </c>
      <c r="B179" s="161"/>
      <c r="C179" s="209"/>
      <c r="D179" s="36">
        <v>8100</v>
      </c>
      <c r="E179" s="37"/>
      <c r="F179" s="37"/>
      <c r="G179" s="37"/>
      <c r="H179" s="38"/>
    </row>
    <row r="180" spans="1:8" ht="21.75" thickBot="1" x14ac:dyDescent="0.25">
      <c r="A180" s="336"/>
      <c r="B180" s="337"/>
      <c r="C180" s="125"/>
      <c r="D180" s="399"/>
      <c r="E180" s="399"/>
      <c r="F180" s="399"/>
      <c r="G180" s="399"/>
      <c r="H180" s="400"/>
    </row>
    <row r="182" spans="1:8" ht="21" x14ac:dyDescent="0.2">
      <c r="A182" s="220"/>
      <c r="B182" s="221" t="s">
        <v>133</v>
      </c>
      <c r="C182" s="222" t="s">
        <v>259</v>
      </c>
      <c r="D182" s="222"/>
      <c r="E182" s="223"/>
      <c r="F182" s="223"/>
      <c r="G182" s="223"/>
      <c r="H182" s="223"/>
    </row>
    <row r="183" spans="1:8" ht="21" x14ac:dyDescent="0.2">
      <c r="A183" s="220"/>
      <c r="B183" s="223"/>
      <c r="C183" s="224" t="s">
        <v>260</v>
      </c>
      <c r="D183" s="224"/>
      <c r="E183" s="223"/>
      <c r="F183" s="223"/>
      <c r="G183" s="223"/>
      <c r="H183" s="223"/>
    </row>
    <row r="184" spans="1:8" ht="21" x14ac:dyDescent="0.2">
      <c r="A184" s="220"/>
      <c r="B184" s="223"/>
      <c r="C184" s="224" t="s">
        <v>261</v>
      </c>
      <c r="D184" s="224"/>
      <c r="E184" s="223"/>
      <c r="F184" s="223"/>
      <c r="G184" s="223"/>
      <c r="H184" s="223"/>
    </row>
    <row r="185" spans="1:8" ht="21" x14ac:dyDescent="0.2">
      <c r="C185" s="224"/>
      <c r="D185" s="224"/>
      <c r="E185" s="223"/>
      <c r="F185" s="223"/>
      <c r="G185" s="223"/>
      <c r="H185" s="217"/>
    </row>
    <row r="186" spans="1:8" ht="26.25" x14ac:dyDescent="0.2">
      <c r="A186" s="227" t="str">
        <f>Абакан_юр!A174</f>
        <v>По соглашению сторон в качестве валюты платежа могут выступать украинские гривны, в этом случае курс следующий: 1 руб. = 0,4273 гривен</v>
      </c>
      <c r="B186" s="227"/>
      <c r="C186" s="227"/>
      <c r="D186" s="228"/>
      <c r="E186" s="228"/>
      <c r="F186" s="229"/>
      <c r="G186" s="230"/>
      <c r="H186" s="230"/>
    </row>
    <row r="187" spans="1:8" ht="26.25" x14ac:dyDescent="0.2">
      <c r="A187" s="227" t="str">
        <f>Абакан_юр!A175</f>
        <v>По соглашению сторон в качестве валюты платежа могут выступать дирхамы ОАЭ, в этом случае курс следующий: 1 руб. = 0,0413 дирхам</v>
      </c>
      <c r="B187" s="227"/>
      <c r="C187" s="227"/>
      <c r="D187" s="228"/>
      <c r="E187" s="228"/>
      <c r="F187" s="229"/>
      <c r="G187" s="232"/>
      <c r="H187" s="232"/>
    </row>
    <row r="188" spans="1:8" ht="26.25" x14ac:dyDescent="0.2">
      <c r="A188" s="227" t="str">
        <f>Абакан_юр!A176</f>
        <v>По соглашению сторон в качестве валюты платежа могут выступать доллары США, в этом случае курс следующий: 1 руб. = 0,0113 доллара</v>
      </c>
      <c r="B188" s="227"/>
      <c r="C188" s="227"/>
      <c r="D188" s="228"/>
      <c r="E188" s="228"/>
      <c r="F188" s="229"/>
      <c r="G188" s="232"/>
      <c r="H188" s="232"/>
    </row>
    <row r="189" spans="1:8" ht="26.25"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x14ac:dyDescent="0.2">
      <c r="A190" s="227" t="str">
        <f>Абакан_юр!A178</f>
        <v>По соглашению сторон в качестве валюты платежа могут выступать чешские кроны, в этом случае курс следующий: 1 руб. = 0,2661 крона</v>
      </c>
      <c r="B190" s="227"/>
      <c r="C190" s="227"/>
      <c r="D190" s="228"/>
      <c r="E190" s="229"/>
      <c r="F190" s="229"/>
      <c r="G190" s="232"/>
      <c r="H190" s="232"/>
    </row>
    <row r="191" spans="1:8" ht="26.25" x14ac:dyDescent="0.2">
      <c r="A191" s="227" t="str">
        <f>Абакан_юр!A179</f>
        <v>По соглашению сторон в качестве валюты платежа могут выступать киргизские сомы, в этом случае курс следующий: 1 руб. = 1,0065 сом</v>
      </c>
      <c r="B191" s="227"/>
      <c r="C191" s="227"/>
      <c r="D191" s="228"/>
      <c r="E191" s="228"/>
      <c r="F191" s="229"/>
      <c r="G191" s="232"/>
      <c r="H191" s="232"/>
    </row>
    <row r="192" spans="1:8" ht="26.25"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2" s="227"/>
      <c r="C192" s="227"/>
      <c r="D192" s="228"/>
      <c r="E192" s="228"/>
      <c r="F192" s="229"/>
      <c r="G192" s="232"/>
      <c r="H192" s="232"/>
    </row>
    <row r="193" spans="1:8" ht="26.25" x14ac:dyDescent="0.2">
      <c r="A193" s="233"/>
      <c r="B193" s="233"/>
      <c r="C193" s="234"/>
      <c r="D193" s="235"/>
      <c r="E193" s="235"/>
      <c r="F193" s="236"/>
      <c r="G193" s="237"/>
      <c r="H193" s="237"/>
    </row>
    <row r="194" spans="1:8" ht="21" x14ac:dyDescent="0.2">
      <c r="A194" s="239" t="s">
        <v>144</v>
      </c>
      <c r="B194" s="239"/>
      <c r="C194" s="239"/>
      <c r="D194" s="239"/>
      <c r="E194" s="239"/>
      <c r="F194" s="239"/>
      <c r="G194" s="239"/>
      <c r="H194" s="239"/>
    </row>
    <row r="195" spans="1:8" ht="21" x14ac:dyDescent="0.2">
      <c r="A195" s="239" t="s">
        <v>145</v>
      </c>
      <c r="B195" s="239"/>
      <c r="C195" s="239"/>
      <c r="D195" s="239"/>
      <c r="E195" s="239"/>
      <c r="F195" s="239"/>
      <c r="G195" s="239"/>
      <c r="H195" s="239"/>
    </row>
    <row r="196" spans="1:8" ht="26.25" x14ac:dyDescent="0.2">
      <c r="A196" s="233"/>
      <c r="B196" s="233"/>
      <c r="C196" s="234"/>
      <c r="D196" s="235"/>
      <c r="E196" s="235"/>
      <c r="F196" s="236"/>
      <c r="G196" s="237"/>
      <c r="H196" s="237"/>
    </row>
    <row r="197" spans="1:8" ht="50.1" customHeight="1" thickBot="1" x14ac:dyDescent="0.25">
      <c r="A197" s="240" t="s">
        <v>146</v>
      </c>
      <c r="B197" s="240"/>
      <c r="C197" s="240"/>
      <c r="D197" s="240"/>
      <c r="E197" s="240"/>
      <c r="F197" s="241"/>
      <c r="G197" s="231"/>
      <c r="H197" s="242"/>
    </row>
    <row r="198" spans="1:8" ht="50.1" customHeight="1" thickBot="1" x14ac:dyDescent="0.25">
      <c r="A198" s="595" t="s">
        <v>147</v>
      </c>
      <c r="B198" s="596"/>
      <c r="C198" s="596"/>
      <c r="D198" s="596"/>
      <c r="E198" s="597"/>
      <c r="F198" s="246"/>
      <c r="H198" s="247"/>
    </row>
    <row r="199" spans="1:8" ht="84" customHeight="1" thickBot="1" x14ac:dyDescent="0.25">
      <c r="A199" s="375" t="s">
        <v>148</v>
      </c>
      <c r="B199" s="376"/>
      <c r="C199" s="250" t="s">
        <v>149</v>
      </c>
      <c r="D199" s="402" t="s">
        <v>150</v>
      </c>
      <c r="E199" s="403"/>
      <c r="F199" s="252"/>
      <c r="G199" s="252"/>
      <c r="H199" s="252"/>
    </row>
    <row r="200" spans="1:8" ht="151.5" customHeight="1" x14ac:dyDescent="0.2">
      <c r="A200" s="258" t="s">
        <v>151</v>
      </c>
      <c r="B200" s="259"/>
      <c r="C200" s="260" t="s">
        <v>152</v>
      </c>
      <c r="D200" s="261" t="s">
        <v>153</v>
      </c>
      <c r="E200" s="262"/>
      <c r="F200" s="252"/>
      <c r="G200" s="252"/>
      <c r="H200" s="252"/>
    </row>
    <row r="201" spans="1:8" ht="121.5" customHeight="1" x14ac:dyDescent="0.2">
      <c r="A201" s="258" t="s">
        <v>154</v>
      </c>
      <c r="B201" s="259"/>
      <c r="C201" s="260" t="s">
        <v>155</v>
      </c>
      <c r="D201" s="261" t="s">
        <v>156</v>
      </c>
      <c r="E201" s="262"/>
      <c r="F201" s="252"/>
      <c r="G201" s="252"/>
      <c r="H201" s="252"/>
    </row>
    <row r="202" spans="1:8" ht="126.75" customHeight="1" thickBot="1" x14ac:dyDescent="0.25">
      <c r="A202" s="404" t="s">
        <v>157</v>
      </c>
      <c r="B202" s="405"/>
      <c r="C202" s="406" t="s">
        <v>158</v>
      </c>
      <c r="D202" s="407" t="s">
        <v>156</v>
      </c>
      <c r="E202" s="408"/>
      <c r="F202" s="252"/>
      <c r="G202" s="252"/>
      <c r="H202" s="252"/>
    </row>
    <row r="203" spans="1:8" s="217" customFormat="1" ht="102.75" customHeight="1" thickBot="1" x14ac:dyDescent="0.25">
      <c r="A203" s="404" t="s">
        <v>160</v>
      </c>
      <c r="B203" s="405"/>
      <c r="C203" s="601" t="s">
        <v>161</v>
      </c>
      <c r="D203" s="407" t="s">
        <v>156</v>
      </c>
      <c r="E203" s="408"/>
      <c r="F203" s="246"/>
      <c r="G203" s="246"/>
      <c r="H203" s="246"/>
    </row>
    <row r="204" spans="1:8" s="238" customFormat="1" ht="222.75" customHeight="1" thickBot="1" x14ac:dyDescent="0.25">
      <c r="A204" s="404" t="s">
        <v>162</v>
      </c>
      <c r="B204" s="405"/>
      <c r="C204" s="406" t="s">
        <v>163</v>
      </c>
      <c r="D204" s="407" t="s">
        <v>156</v>
      </c>
      <c r="E204" s="408"/>
      <c r="F204" s="236"/>
      <c r="G204" s="237"/>
      <c r="H204" s="237"/>
    </row>
    <row r="205" spans="1:8" ht="23.25" x14ac:dyDescent="0.2">
      <c r="A205" s="264" t="s">
        <v>164</v>
      </c>
      <c r="B205" s="264"/>
      <c r="C205" s="264"/>
      <c r="D205" s="264"/>
      <c r="E205" s="264"/>
      <c r="F205" s="264"/>
      <c r="G205" s="264"/>
      <c r="H205" s="264"/>
    </row>
    <row r="206" spans="1:8" ht="23.25" x14ac:dyDescent="0.2">
      <c r="A206" s="264" t="s">
        <v>165</v>
      </c>
      <c r="B206" s="264"/>
      <c r="C206" s="264"/>
      <c r="D206" s="264"/>
      <c r="E206" s="264"/>
      <c r="F206" s="264"/>
      <c r="G206" s="264"/>
      <c r="H206" s="264"/>
    </row>
    <row r="207" spans="1:8" ht="192" customHeight="1" x14ac:dyDescent="0.2">
      <c r="A207"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84"/>
      <c r="C207" s="384"/>
      <c r="D207" s="384"/>
      <c r="E207" s="384"/>
      <c r="F207" s="384"/>
      <c r="G207" s="384"/>
      <c r="H207" s="384"/>
    </row>
    <row r="208" spans="1:8" ht="75.75" customHeight="1" x14ac:dyDescent="0.2">
      <c r="A208" s="239" t="s">
        <v>167</v>
      </c>
      <c r="B208" s="239"/>
      <c r="C208" s="239"/>
      <c r="D208" s="239"/>
      <c r="E208" s="239"/>
      <c r="F208" s="239"/>
      <c r="G208" s="239"/>
      <c r="H208" s="239"/>
    </row>
    <row r="209" spans="1:8" ht="23.25" x14ac:dyDescent="0.2">
      <c r="A209" s="264" t="s">
        <v>168</v>
      </c>
      <c r="B209" s="264"/>
      <c r="C209" s="264"/>
      <c r="D209" s="264"/>
      <c r="E209" s="264"/>
      <c r="F209" s="264"/>
      <c r="G209" s="264"/>
      <c r="H209" s="264"/>
    </row>
    <row r="211" spans="1:8" s="266" customFormat="1" ht="114.75" customHeight="1" x14ac:dyDescent="0.2">
      <c r="A211" s="239" t="s">
        <v>169</v>
      </c>
      <c r="B211" s="239"/>
      <c r="C211" s="239"/>
      <c r="D211" s="239"/>
      <c r="E211" s="239"/>
      <c r="F211" s="239"/>
      <c r="G211" s="239"/>
      <c r="H211" s="239"/>
    </row>
  </sheetData>
  <sheetProtection selectLockedCells="1" selectUnlockedCells="1"/>
  <mergeCells count="348">
    <mergeCell ref="A207:H207"/>
    <mergeCell ref="A208:H208"/>
    <mergeCell ref="A209:H209"/>
    <mergeCell ref="A211:E211"/>
    <mergeCell ref="F211:H211"/>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187:C187"/>
    <mergeCell ref="A188:C188"/>
    <mergeCell ref="A189:C189"/>
    <mergeCell ref="A190:C190"/>
    <mergeCell ref="A191:C191"/>
    <mergeCell ref="A192:C192"/>
    <mergeCell ref="C182:D182"/>
    <mergeCell ref="C183:D183"/>
    <mergeCell ref="C184:D184"/>
    <mergeCell ref="C185:D185"/>
    <mergeCell ref="A186:C186"/>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412"/>
  <sheetViews>
    <sheetView view="pageBreakPreview" zoomScale="40" zoomScaleSheetLayoutView="40" workbookViewId="0">
      <pane ySplit="3" topLeftCell="A44" activePane="bottomLeft" state="frozen"/>
      <selection activeCell="B57" sqref="B57"/>
      <selection pane="bottomLeft" activeCell="A57" sqref="A57:B57"/>
    </sheetView>
  </sheetViews>
  <sheetFormatPr defaultColWidth="9.140625" defaultRowHeight="12.75" outlineLevelRow="1" x14ac:dyDescent="0.2"/>
  <cols>
    <col min="1" max="1" width="45.7109375" style="809" customWidth="1"/>
    <col min="2" max="2" width="80.7109375" style="219" customWidth="1"/>
    <col min="3" max="3" width="120.7109375" style="218" customWidth="1"/>
    <col min="4"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746</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275"/>
      <c r="B6" s="276"/>
      <c r="C6" s="276"/>
      <c r="D6" s="337" t="s">
        <v>299</v>
      </c>
      <c r="E6" s="337"/>
      <c r="F6" s="337"/>
      <c r="G6" s="337"/>
      <c r="H6" s="478"/>
    </row>
    <row r="7" spans="1:8" s="807" customFormat="1" ht="24.95" customHeight="1" thickBot="1" x14ac:dyDescent="0.25">
      <c r="A7" s="805"/>
      <c r="B7" s="806"/>
      <c r="C7" s="388"/>
      <c r="D7" s="277" t="s">
        <v>171</v>
      </c>
      <c r="E7" s="278" t="s">
        <v>172</v>
      </c>
      <c r="F7" s="277" t="s">
        <v>173</v>
      </c>
      <c r="G7" s="278" t="s">
        <v>174</v>
      </c>
      <c r="H7" s="279"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1">
        <f>F8*1.2</f>
        <v>22291.200000000001</v>
      </c>
      <c r="E8" s="32">
        <f>F8*1.1</f>
        <v>20433.600000000002</v>
      </c>
      <c r="F8" s="32">
        <v>18576</v>
      </c>
      <c r="G8" s="32">
        <f>F8*0.75</f>
        <v>13932</v>
      </c>
      <c r="H8" s="33">
        <f>F8*0.5</f>
        <v>9288</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54">
        <f>F13*1.2</f>
        <v>27410.399999999998</v>
      </c>
      <c r="E13" s="32">
        <f>F13*1.1</f>
        <v>25126.2</v>
      </c>
      <c r="F13" s="32">
        <v>22842</v>
      </c>
      <c r="G13" s="32">
        <f>F13*0.75</f>
        <v>17131.5</v>
      </c>
      <c r="H13" s="33">
        <f>F13*0.5</f>
        <v>11421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61"/>
      <c r="E17" s="45"/>
      <c r="F17" s="45"/>
      <c r="G17" s="45"/>
      <c r="H17" s="46"/>
    </row>
    <row r="18" spans="1:8" s="16" customFormat="1" ht="24.95" customHeight="1" thickBot="1" x14ac:dyDescent="0.25">
      <c r="A18" s="81"/>
      <c r="B18" s="82"/>
      <c r="C18" s="83"/>
      <c r="D18" s="337" t="s">
        <v>299</v>
      </c>
      <c r="E18" s="337"/>
      <c r="F18" s="337"/>
      <c r="G18" s="337"/>
      <c r="H18" s="478"/>
    </row>
    <row r="19" spans="1:8" s="16" customFormat="1" ht="50.1" customHeight="1" x14ac:dyDescent="0.2">
      <c r="A19" s="65" t="s">
        <v>22</v>
      </c>
      <c r="B19" s="87" t="s">
        <v>23</v>
      </c>
      <c r="C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389">
        <v>270</v>
      </c>
      <c r="E19" s="390"/>
      <c r="F19" s="390"/>
      <c r="G19" s="390"/>
      <c r="H19" s="391"/>
    </row>
    <row r="20" spans="1:8" s="16" customFormat="1" ht="94.5" customHeight="1" x14ac:dyDescent="0.2">
      <c r="A20" s="71"/>
      <c r="B20" s="92"/>
      <c r="C20" s="93"/>
      <c r="D20" s="94"/>
      <c r="E20" s="95"/>
      <c r="F20" s="95"/>
      <c r="G20" s="95"/>
      <c r="H20" s="392"/>
    </row>
    <row r="21" spans="1:8" s="16" customFormat="1" ht="127.5" customHeight="1" thickBot="1" x14ac:dyDescent="0.25">
      <c r="A21" s="77"/>
      <c r="B21" s="97" t="s">
        <v>13</v>
      </c>
      <c r="C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393"/>
      <c r="E21" s="394"/>
      <c r="F21" s="394"/>
      <c r="G21" s="394"/>
      <c r="H21" s="395"/>
    </row>
    <row r="22" spans="1:8" s="16" customFormat="1" ht="24.95" customHeight="1" thickBot="1" x14ac:dyDescent="0.25">
      <c r="A22" s="81"/>
      <c r="B22" s="48"/>
      <c r="C22" s="49"/>
      <c r="D22" s="337" t="s">
        <v>299</v>
      </c>
      <c r="E22" s="337"/>
      <c r="F22" s="337"/>
      <c r="G22" s="337"/>
      <c r="H22" s="478"/>
    </row>
    <row r="23" spans="1:8" s="16" customFormat="1" ht="50.1" customHeight="1" x14ac:dyDescent="0.2">
      <c r="A23" s="65" t="s">
        <v>747</v>
      </c>
      <c r="B23" s="30" t="s">
        <v>27</v>
      </c>
      <c r="C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1">
        <f>F23*1.2</f>
        <v>133776</v>
      </c>
      <c r="E23" s="32">
        <f>F23*1.1</f>
        <v>122628.00000000001</v>
      </c>
      <c r="F23" s="32">
        <v>111480</v>
      </c>
      <c r="G23" s="32">
        <f>F23*0.75</f>
        <v>83610</v>
      </c>
      <c r="H23" s="33">
        <f>F23*0.5</f>
        <v>55740</v>
      </c>
    </row>
    <row r="24" spans="1:8" s="16" customFormat="1" ht="99.95" customHeight="1" x14ac:dyDescent="0.2">
      <c r="A24" s="71"/>
      <c r="B24" s="35"/>
      <c r="C24" s="35"/>
      <c r="D24" s="36"/>
      <c r="E24" s="37"/>
      <c r="F24" s="37"/>
      <c r="G24" s="37"/>
      <c r="H24" s="38"/>
    </row>
    <row r="25" spans="1:8" s="16" customFormat="1" ht="99.95" customHeight="1" x14ac:dyDescent="0.2">
      <c r="A25" s="71"/>
      <c r="B25" s="105" t="s">
        <v>12</v>
      </c>
      <c r="C25"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6"/>
      <c r="E25" s="37"/>
      <c r="F25" s="37"/>
      <c r="G25" s="37"/>
      <c r="H25" s="38"/>
    </row>
    <row r="26" spans="1:8" s="16" customFormat="1" ht="156.75" customHeight="1" thickBot="1" x14ac:dyDescent="0.25">
      <c r="A26" s="77"/>
      <c r="B26" s="107" t="s">
        <v>13</v>
      </c>
      <c r="C26"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44"/>
      <c r="E26" s="45"/>
      <c r="F26" s="45"/>
      <c r="G26" s="45"/>
      <c r="H26" s="46"/>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748</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54">
        <f>F28*1.2</f>
        <v>164592</v>
      </c>
      <c r="E28" s="32">
        <f>F28*1.1</f>
        <v>150876</v>
      </c>
      <c r="F28" s="32">
        <v>137160</v>
      </c>
      <c r="G28" s="32">
        <f>F28*0.75</f>
        <v>102870</v>
      </c>
      <c r="H28" s="33">
        <f>F28*0.5</f>
        <v>68580</v>
      </c>
    </row>
    <row r="29" spans="1:8" s="16" customFormat="1" ht="99.95" customHeight="1" x14ac:dyDescent="0.2">
      <c r="A29" s="71"/>
      <c r="B29" s="35"/>
      <c r="C29" s="35"/>
      <c r="D29" s="56"/>
      <c r="E29" s="37"/>
      <c r="F29" s="37"/>
      <c r="G29" s="37"/>
      <c r="H29" s="38"/>
    </row>
    <row r="30" spans="1:8" s="16" customFormat="1" ht="99.95" customHeight="1" x14ac:dyDescent="0.2">
      <c r="A30" s="71"/>
      <c r="B30" s="39" t="s">
        <v>12</v>
      </c>
      <c r="C30"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56"/>
      <c r="E30" s="37"/>
      <c r="F30" s="37"/>
      <c r="G30" s="37"/>
      <c r="H30" s="38"/>
    </row>
    <row r="31" spans="1:8" s="16" customFormat="1" ht="156.75" customHeight="1" x14ac:dyDescent="0.2">
      <c r="A31" s="71"/>
      <c r="B31" s="57" t="s">
        <v>13</v>
      </c>
      <c r="C31"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56"/>
      <c r="E31" s="37"/>
      <c r="F31" s="37"/>
      <c r="G31" s="37"/>
      <c r="H31" s="38"/>
    </row>
    <row r="32" spans="1:8" s="16" customFormat="1" ht="92.25" customHeight="1" thickBot="1" x14ac:dyDescent="0.25">
      <c r="A32" s="77"/>
      <c r="B32" s="42" t="s">
        <v>16</v>
      </c>
      <c r="C32"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61"/>
      <c r="E32" s="45"/>
      <c r="F32" s="45"/>
      <c r="G32" s="45"/>
      <c r="H32" s="46"/>
    </row>
    <row r="33" spans="1:8" s="16" customFormat="1" ht="24.95" customHeight="1" thickBot="1" x14ac:dyDescent="0.25">
      <c r="A33" s="112"/>
      <c r="B33" s="62"/>
      <c r="C33" s="49"/>
      <c r="D33" s="337" t="s">
        <v>299</v>
      </c>
      <c r="E33" s="337"/>
      <c r="F33" s="337"/>
      <c r="G33" s="337"/>
      <c r="H33" s="478"/>
    </row>
    <row r="34" spans="1:8" s="16" customFormat="1" ht="50.1" customHeight="1" x14ac:dyDescent="0.2">
      <c r="A34" s="65" t="s">
        <v>623</v>
      </c>
      <c r="B34" s="87" t="s">
        <v>23</v>
      </c>
      <c r="C3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90">
        <v>1680</v>
      </c>
      <c r="E34" s="90"/>
      <c r="F34" s="90"/>
      <c r="G34" s="90"/>
      <c r="H34" s="91"/>
    </row>
    <row r="35" spans="1:8" s="16" customFormat="1" ht="69.75" customHeight="1" x14ac:dyDescent="0.2">
      <c r="A35" s="71"/>
      <c r="B35" s="92"/>
      <c r="C35" s="93"/>
      <c r="D35" s="95"/>
      <c r="E35" s="95"/>
      <c r="F35" s="95"/>
      <c r="G35" s="95"/>
      <c r="H35" s="96"/>
    </row>
    <row r="36" spans="1:8" s="16" customFormat="1" ht="155.25" customHeight="1" x14ac:dyDescent="0.2">
      <c r="A36" s="71"/>
      <c r="B36" s="105" t="s">
        <v>13</v>
      </c>
      <c r="C3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95"/>
      <c r="E36" s="95"/>
      <c r="F36" s="95"/>
      <c r="G36" s="95"/>
      <c r="H36" s="96"/>
    </row>
    <row r="37" spans="1:8" s="16" customFormat="1" ht="168.75" customHeight="1" thickBot="1" x14ac:dyDescent="0.25">
      <c r="A37" s="77"/>
      <c r="B37" s="107" t="s">
        <v>13</v>
      </c>
      <c r="C3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100"/>
      <c r="E37" s="100"/>
      <c r="F37" s="100"/>
      <c r="G37" s="100"/>
      <c r="H37" s="101"/>
    </row>
    <row r="38" spans="1:8" s="16" customFormat="1" ht="24.95" customHeight="1" thickBot="1" x14ac:dyDescent="0.25">
      <c r="A38" s="81"/>
      <c r="B38" s="82"/>
      <c r="C38" s="83"/>
      <c r="D38" s="113"/>
      <c r="E38" s="114"/>
      <c r="F38" s="114"/>
      <c r="G38" s="114"/>
      <c r="H38" s="115"/>
    </row>
    <row r="39" spans="1:8" s="16" customFormat="1" ht="48" customHeight="1" x14ac:dyDescent="0.2">
      <c r="A39" s="29" t="s">
        <v>31</v>
      </c>
      <c r="B39" s="30" t="s">
        <v>27</v>
      </c>
      <c r="C3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1">
        <f>F39*1.2</f>
        <v>26755.200000000001</v>
      </c>
      <c r="E39" s="32">
        <f>F39*1.1</f>
        <v>24525.600000000002</v>
      </c>
      <c r="F39" s="32">
        <v>22296</v>
      </c>
      <c r="G39" s="32">
        <f>F39*0.75</f>
        <v>16722</v>
      </c>
      <c r="H39" s="33">
        <f>F39*0.5</f>
        <v>11148</v>
      </c>
    </row>
    <row r="40" spans="1:8" s="16" customFormat="1" ht="132" customHeight="1" x14ac:dyDescent="0.2">
      <c r="A40" s="34"/>
      <c r="B40" s="35"/>
      <c r="C40" s="35"/>
      <c r="D40" s="36"/>
      <c r="E40" s="37"/>
      <c r="F40" s="37"/>
      <c r="G40" s="37"/>
      <c r="H40" s="38"/>
    </row>
    <row r="41" spans="1:8" s="16" customFormat="1" ht="127.5" customHeight="1" x14ac:dyDescent="0.2">
      <c r="A41" s="34"/>
      <c r="B41" s="39" t="s">
        <v>12</v>
      </c>
      <c r="C4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6"/>
      <c r="E41" s="37"/>
      <c r="F41" s="37"/>
      <c r="G41" s="37"/>
      <c r="H41" s="38"/>
    </row>
    <row r="42" spans="1:8" s="16" customFormat="1" ht="127.5" customHeight="1" thickBot="1" x14ac:dyDescent="0.25">
      <c r="A42" s="119"/>
      <c r="B42" s="120" t="s">
        <v>33</v>
      </c>
      <c r="C4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121"/>
      <c r="E42" s="122"/>
      <c r="F42" s="122"/>
      <c r="G42" s="122"/>
      <c r="H42" s="123"/>
    </row>
    <row r="43" spans="1:8" s="16" customFormat="1" ht="166.5" customHeight="1" thickBot="1" x14ac:dyDescent="0.25">
      <c r="A43" s="41"/>
      <c r="B43" s="42" t="s">
        <v>13</v>
      </c>
      <c r="C4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44"/>
      <c r="E43" s="45"/>
      <c r="F43" s="45"/>
      <c r="G43" s="45"/>
      <c r="H43" s="46"/>
    </row>
    <row r="44" spans="1:8" s="16" customFormat="1" ht="24.95" customHeight="1" thickBot="1" x14ac:dyDescent="0.25">
      <c r="A44" s="47"/>
      <c r="B44" s="48"/>
      <c r="C44" s="49"/>
      <c r="D44" s="50"/>
      <c r="E44" s="51"/>
      <c r="F44" s="51"/>
      <c r="G44" s="51"/>
      <c r="H44" s="52"/>
    </row>
    <row r="45" spans="1:8" s="16" customFormat="1" ht="48" customHeight="1" x14ac:dyDescent="0.2">
      <c r="A45" s="53" t="s">
        <v>35</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54">
        <f>F45*1.2</f>
        <v>32896.799999999996</v>
      </c>
      <c r="E45" s="32">
        <f>F45*1.1</f>
        <v>30155.4</v>
      </c>
      <c r="F45" s="32">
        <v>27414</v>
      </c>
      <c r="G45" s="32">
        <f>F45*0.75</f>
        <v>20560.5</v>
      </c>
      <c r="H45" s="33">
        <f>F45*0.5</f>
        <v>13707</v>
      </c>
    </row>
    <row r="46" spans="1:8" s="16" customFormat="1" ht="132" customHeight="1" x14ac:dyDescent="0.2">
      <c r="A46" s="55"/>
      <c r="B46" s="35"/>
      <c r="C46" s="35"/>
      <c r="D46" s="56"/>
      <c r="E46" s="37"/>
      <c r="F46" s="37"/>
      <c r="G46" s="37"/>
      <c r="H46" s="38"/>
    </row>
    <row r="47" spans="1:8" s="16" customFormat="1" ht="138.94999999999999" customHeight="1" x14ac:dyDescent="0.2">
      <c r="A47" s="55"/>
      <c r="B47" s="39" t="s">
        <v>12</v>
      </c>
      <c r="C4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56"/>
      <c r="E47" s="37"/>
      <c r="F47" s="37"/>
      <c r="G47" s="37"/>
      <c r="H47" s="38"/>
    </row>
    <row r="48" spans="1:8" s="16" customFormat="1" ht="166.5" customHeight="1" x14ac:dyDescent="0.2">
      <c r="A48" s="55"/>
      <c r="B48" s="57" t="s">
        <v>13</v>
      </c>
      <c r="C4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56"/>
      <c r="E48" s="37"/>
      <c r="F48" s="37"/>
      <c r="G48" s="37"/>
      <c r="H48" s="38"/>
    </row>
    <row r="49" spans="1:8" s="16" customFormat="1" ht="92.25" customHeight="1" thickBot="1" x14ac:dyDescent="0.25">
      <c r="A49" s="59"/>
      <c r="B49" s="42" t="s">
        <v>36</v>
      </c>
      <c r="C4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61"/>
      <c r="E49" s="45"/>
      <c r="F49" s="45"/>
      <c r="G49" s="45"/>
      <c r="H49" s="46"/>
    </row>
    <row r="50" spans="1:8" s="16" customFormat="1" ht="24.95" customHeight="1" thickBot="1" x14ac:dyDescent="0.25">
      <c r="A50" s="81"/>
      <c r="B50" s="82"/>
      <c r="C50" s="83"/>
      <c r="D50" s="84"/>
      <c r="E50" s="85"/>
      <c r="F50" s="85"/>
      <c r="G50" s="85"/>
      <c r="H50" s="86"/>
    </row>
    <row r="51" spans="1:8" s="16" customFormat="1" ht="50.1" customHeight="1" x14ac:dyDescent="0.2">
      <c r="A51" s="65" t="s">
        <v>37</v>
      </c>
      <c r="B51" s="87" t="s">
        <v>23</v>
      </c>
      <c r="C5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389">
        <v>270</v>
      </c>
      <c r="E51" s="390"/>
      <c r="F51" s="390"/>
      <c r="G51" s="390"/>
      <c r="H51" s="391"/>
    </row>
    <row r="52" spans="1:8" s="16" customFormat="1" ht="94.5" customHeight="1" x14ac:dyDescent="0.2">
      <c r="A52" s="71"/>
      <c r="B52" s="92"/>
      <c r="C52" s="93"/>
      <c r="D52" s="94"/>
      <c r="E52" s="95"/>
      <c r="F52" s="95"/>
      <c r="G52" s="95"/>
      <c r="H52" s="392"/>
    </row>
    <row r="53" spans="1:8" s="16" customFormat="1" ht="163.5" customHeight="1" thickBot="1" x14ac:dyDescent="0.25">
      <c r="A53" s="77"/>
      <c r="B53" s="97" t="s">
        <v>13</v>
      </c>
      <c r="C5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393"/>
      <c r="E53" s="394"/>
      <c r="F53" s="394"/>
      <c r="G53" s="394"/>
      <c r="H53" s="395"/>
    </row>
    <row r="54" spans="1:8" s="16" customFormat="1" ht="24.95" customHeight="1" thickBot="1" x14ac:dyDescent="0.25">
      <c r="A54" s="290"/>
      <c r="B54" s="291"/>
      <c r="C54" s="130"/>
      <c r="D54" s="337" t="s">
        <v>299</v>
      </c>
      <c r="E54" s="337"/>
      <c r="F54" s="337"/>
      <c r="G54" s="337"/>
      <c r="H54" s="478"/>
    </row>
    <row r="55" spans="1:8" s="16" customFormat="1" ht="50.1" customHeight="1" thickBot="1" x14ac:dyDescent="0.25">
      <c r="A55" s="136" t="s">
        <v>665</v>
      </c>
      <c r="B55" s="653"/>
      <c r="C55" s="653"/>
      <c r="D55" s="311" t="str">
        <f>"от "&amp;MIN(D56:D135)&amp;" до "&amp;MAX(D56:D135)</f>
        <v>от 1914 до 153120</v>
      </c>
      <c r="E55" s="311"/>
      <c r="F55" s="311"/>
      <c r="G55" s="311"/>
      <c r="H55" s="312"/>
    </row>
    <row r="56" spans="1:8" s="16" customFormat="1" ht="37.5" customHeight="1" outlineLevel="1" x14ac:dyDescent="0.2">
      <c r="A56" s="585" t="s">
        <v>39</v>
      </c>
      <c r="B56" s="652"/>
      <c r="C56" s="501"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617">
        <v>1914</v>
      </c>
      <c r="E56" s="552"/>
      <c r="F56" s="552"/>
      <c r="G56" s="552"/>
      <c r="H56" s="472"/>
    </row>
    <row r="57" spans="1:8" s="16" customFormat="1" ht="37.5" customHeight="1" outlineLevel="1" x14ac:dyDescent="0.2">
      <c r="A57" s="543" t="s">
        <v>40</v>
      </c>
      <c r="B57" s="544"/>
      <c r="C57" s="502"/>
      <c r="D57" s="359">
        <v>3828</v>
      </c>
      <c r="E57" s="157"/>
      <c r="F57" s="157"/>
      <c r="G57" s="157"/>
      <c r="H57" s="158"/>
    </row>
    <row r="58" spans="1:8" s="16" customFormat="1" ht="37.5" customHeight="1" outlineLevel="1" thickBot="1" x14ac:dyDescent="0.25">
      <c r="A58" s="543" t="s">
        <v>41</v>
      </c>
      <c r="B58" s="544"/>
      <c r="C58" s="502"/>
      <c r="D58" s="359">
        <v>5742</v>
      </c>
      <c r="E58" s="157"/>
      <c r="F58" s="157"/>
      <c r="G58" s="157"/>
      <c r="H58" s="158"/>
    </row>
    <row r="59" spans="1:8" s="16" customFormat="1" ht="37.5" customHeight="1" outlineLevel="1" thickBot="1" x14ac:dyDescent="0.25">
      <c r="A59" s="543" t="s">
        <v>42</v>
      </c>
      <c r="B59" s="544"/>
      <c r="C59" s="502"/>
      <c r="D59" s="337" t="s">
        <v>299</v>
      </c>
      <c r="E59" s="337"/>
      <c r="F59" s="337"/>
      <c r="G59" s="337"/>
      <c r="H59" s="478"/>
    </row>
    <row r="60" spans="1:8" s="16" customFormat="1" ht="37.5" customHeight="1" outlineLevel="1" thickBot="1" x14ac:dyDescent="0.25">
      <c r="A60" s="543" t="s">
        <v>43</v>
      </c>
      <c r="B60" s="544"/>
      <c r="C60" s="502"/>
      <c r="D60" s="311" t="str">
        <f>"от "&amp;MIN(D61:D140)&amp;" до "&amp;MAX(D61:D140)</f>
        <v>от 11484 до 162690</v>
      </c>
      <c r="E60" s="311"/>
      <c r="F60" s="311"/>
      <c r="G60" s="311"/>
      <c r="H60" s="312"/>
    </row>
    <row r="61" spans="1:8" s="16" customFormat="1" ht="37.5" customHeight="1" outlineLevel="1" x14ac:dyDescent="0.2">
      <c r="A61" s="543" t="s">
        <v>44</v>
      </c>
      <c r="B61" s="544"/>
      <c r="C61" s="502"/>
      <c r="D61" s="617">
        <v>11484</v>
      </c>
      <c r="E61" s="552"/>
      <c r="F61" s="552"/>
      <c r="G61" s="552"/>
      <c r="H61" s="472"/>
    </row>
    <row r="62" spans="1:8" s="16" customFormat="1" ht="37.5" customHeight="1" outlineLevel="1" x14ac:dyDescent="0.2">
      <c r="A62" s="543" t="s">
        <v>45</v>
      </c>
      <c r="B62" s="544"/>
      <c r="C62" s="502"/>
      <c r="D62" s="359">
        <v>13398</v>
      </c>
      <c r="E62" s="157"/>
      <c r="F62" s="157"/>
      <c r="G62" s="157"/>
      <c r="H62" s="158"/>
    </row>
    <row r="63" spans="1:8" s="16" customFormat="1" ht="37.5" customHeight="1" outlineLevel="1" x14ac:dyDescent="0.2">
      <c r="A63" s="147" t="s">
        <v>46</v>
      </c>
      <c r="B63" s="148"/>
      <c r="C63" s="502"/>
      <c r="D63" s="36">
        <v>15312</v>
      </c>
      <c r="E63" s="37"/>
      <c r="F63" s="37"/>
      <c r="G63" s="37"/>
      <c r="H63" s="38"/>
    </row>
    <row r="64" spans="1:8" s="16" customFormat="1" ht="37.5" customHeight="1" outlineLevel="1" x14ac:dyDescent="0.2">
      <c r="A64" s="147" t="s">
        <v>47</v>
      </c>
      <c r="B64" s="148"/>
      <c r="C64" s="502"/>
      <c r="D64" s="36">
        <v>17226</v>
      </c>
      <c r="E64" s="37"/>
      <c r="F64" s="37"/>
      <c r="G64" s="37"/>
      <c r="H64" s="38"/>
    </row>
    <row r="65" spans="1:8" s="16" customFormat="1" ht="37.5" customHeight="1" outlineLevel="1" x14ac:dyDescent="0.2">
      <c r="A65" s="147" t="s">
        <v>48</v>
      </c>
      <c r="B65" s="148"/>
      <c r="C65" s="502"/>
      <c r="D65" s="36">
        <v>19140</v>
      </c>
      <c r="E65" s="37"/>
      <c r="F65" s="37"/>
      <c r="G65" s="37"/>
      <c r="H65" s="38"/>
    </row>
    <row r="66" spans="1:8" s="16" customFormat="1" ht="37.5" customHeight="1" outlineLevel="1" x14ac:dyDescent="0.2">
      <c r="A66" s="147" t="s">
        <v>49</v>
      </c>
      <c r="B66" s="148"/>
      <c r="C66" s="502"/>
      <c r="D66" s="36">
        <v>21054</v>
      </c>
      <c r="E66" s="37"/>
      <c r="F66" s="37"/>
      <c r="G66" s="37"/>
      <c r="H66" s="38"/>
    </row>
    <row r="67" spans="1:8" s="16" customFormat="1" ht="37.5" customHeight="1" outlineLevel="1" x14ac:dyDescent="0.2">
      <c r="A67" s="147" t="s">
        <v>50</v>
      </c>
      <c r="B67" s="148"/>
      <c r="C67" s="502"/>
      <c r="D67" s="36">
        <v>22968</v>
      </c>
      <c r="E67" s="37"/>
      <c r="F67" s="37"/>
      <c r="G67" s="37"/>
      <c r="H67" s="38"/>
    </row>
    <row r="68" spans="1:8" s="16" customFormat="1" ht="37.5" customHeight="1" outlineLevel="1" x14ac:dyDescent="0.2">
      <c r="A68" s="147" t="s">
        <v>51</v>
      </c>
      <c r="B68" s="148"/>
      <c r="C68" s="502"/>
      <c r="D68" s="36">
        <v>24882</v>
      </c>
      <c r="E68" s="37"/>
      <c r="F68" s="37"/>
      <c r="G68" s="37"/>
      <c r="H68" s="38"/>
    </row>
    <row r="69" spans="1:8" s="16" customFormat="1" ht="37.5" customHeight="1" outlineLevel="1" x14ac:dyDescent="0.2">
      <c r="A69" s="147" t="s">
        <v>52</v>
      </c>
      <c r="B69" s="148"/>
      <c r="C69" s="502"/>
      <c r="D69" s="36">
        <v>26796</v>
      </c>
      <c r="E69" s="37"/>
      <c r="F69" s="37"/>
      <c r="G69" s="37"/>
      <c r="H69" s="38"/>
    </row>
    <row r="70" spans="1:8" s="16" customFormat="1" ht="37.5" customHeight="1" outlineLevel="1" x14ac:dyDescent="0.2">
      <c r="A70" s="147" t="s">
        <v>53</v>
      </c>
      <c r="B70" s="148"/>
      <c r="C70" s="502"/>
      <c r="D70" s="36">
        <v>28710</v>
      </c>
      <c r="E70" s="37"/>
      <c r="F70" s="37"/>
      <c r="G70" s="37"/>
      <c r="H70" s="38"/>
    </row>
    <row r="71" spans="1:8" s="16" customFormat="1" ht="37.5" customHeight="1" outlineLevel="1" x14ac:dyDescent="0.2">
      <c r="A71" s="147" t="s">
        <v>54</v>
      </c>
      <c r="B71" s="148"/>
      <c r="C71" s="502"/>
      <c r="D71" s="36">
        <v>30624</v>
      </c>
      <c r="E71" s="37"/>
      <c r="F71" s="37"/>
      <c r="G71" s="37"/>
      <c r="H71" s="38"/>
    </row>
    <row r="72" spans="1:8" s="16" customFormat="1" ht="37.5" customHeight="1" outlineLevel="1" x14ac:dyDescent="0.2">
      <c r="A72" s="147" t="s">
        <v>55</v>
      </c>
      <c r="B72" s="148"/>
      <c r="C72" s="502"/>
      <c r="D72" s="36">
        <v>32538</v>
      </c>
      <c r="E72" s="37"/>
      <c r="F72" s="37"/>
      <c r="G72" s="37"/>
      <c r="H72" s="38"/>
    </row>
    <row r="73" spans="1:8" s="16" customFormat="1" ht="37.5" customHeight="1" outlineLevel="1" x14ac:dyDescent="0.2">
      <c r="A73" s="147" t="s">
        <v>56</v>
      </c>
      <c r="B73" s="148"/>
      <c r="C73" s="502"/>
      <c r="D73" s="36">
        <v>34452</v>
      </c>
      <c r="E73" s="37"/>
      <c r="F73" s="37"/>
      <c r="G73" s="37"/>
      <c r="H73" s="38"/>
    </row>
    <row r="74" spans="1:8" s="16" customFormat="1" ht="37.5" customHeight="1" outlineLevel="1" x14ac:dyDescent="0.2">
      <c r="A74" s="147" t="s">
        <v>57</v>
      </c>
      <c r="B74" s="148"/>
      <c r="C74" s="502"/>
      <c r="D74" s="36">
        <v>36366</v>
      </c>
      <c r="E74" s="37"/>
      <c r="F74" s="37"/>
      <c r="G74" s="37"/>
      <c r="H74" s="38"/>
    </row>
    <row r="75" spans="1:8" s="16" customFormat="1" ht="37.5" customHeight="1" outlineLevel="1" x14ac:dyDescent="0.2">
      <c r="A75" s="464" t="s">
        <v>58</v>
      </c>
      <c r="B75" s="808"/>
      <c r="C75" s="502"/>
      <c r="D75" s="121">
        <v>38280</v>
      </c>
      <c r="E75" s="122"/>
      <c r="F75" s="122"/>
      <c r="G75" s="122"/>
      <c r="H75" s="123"/>
    </row>
    <row r="76" spans="1:8" s="16" customFormat="1" ht="37.5" customHeight="1" outlineLevel="1" x14ac:dyDescent="0.2">
      <c r="A76" s="464" t="s">
        <v>205</v>
      </c>
      <c r="B76" s="808"/>
      <c r="C76" s="502"/>
      <c r="D76" s="121">
        <v>40194</v>
      </c>
      <c r="E76" s="122"/>
      <c r="F76" s="122"/>
      <c r="G76" s="122"/>
      <c r="H76" s="123"/>
    </row>
    <row r="77" spans="1:8" s="16" customFormat="1" ht="37.5" customHeight="1" outlineLevel="1" x14ac:dyDescent="0.2">
      <c r="A77" s="464" t="s">
        <v>206</v>
      </c>
      <c r="B77" s="808"/>
      <c r="C77" s="502"/>
      <c r="D77" s="121">
        <v>42108</v>
      </c>
      <c r="E77" s="122"/>
      <c r="F77" s="122"/>
      <c r="G77" s="122"/>
      <c r="H77" s="123"/>
    </row>
    <row r="78" spans="1:8" s="16" customFormat="1" ht="37.5" customHeight="1" outlineLevel="1" x14ac:dyDescent="0.2">
      <c r="A78" s="464" t="s">
        <v>207</v>
      </c>
      <c r="B78" s="808"/>
      <c r="C78" s="502"/>
      <c r="D78" s="121">
        <v>44022</v>
      </c>
      <c r="E78" s="122"/>
      <c r="F78" s="122"/>
      <c r="G78" s="122"/>
      <c r="H78" s="123"/>
    </row>
    <row r="79" spans="1:8" s="16" customFormat="1" ht="37.5" customHeight="1" outlineLevel="1" x14ac:dyDescent="0.2">
      <c r="A79" s="464" t="s">
        <v>208</v>
      </c>
      <c r="B79" s="808"/>
      <c r="C79" s="502"/>
      <c r="D79" s="121">
        <v>45936</v>
      </c>
      <c r="E79" s="122"/>
      <c r="F79" s="122"/>
      <c r="G79" s="122"/>
      <c r="H79" s="123"/>
    </row>
    <row r="80" spans="1:8" s="16" customFormat="1" ht="37.5" customHeight="1" outlineLevel="1" x14ac:dyDescent="0.2">
      <c r="A80" s="464" t="s">
        <v>209</v>
      </c>
      <c r="B80" s="808"/>
      <c r="C80" s="502"/>
      <c r="D80" s="121">
        <v>47850</v>
      </c>
      <c r="E80" s="122"/>
      <c r="F80" s="122"/>
      <c r="G80" s="122"/>
      <c r="H80" s="123"/>
    </row>
    <row r="81" spans="1:8" s="16" customFormat="1" ht="37.5" customHeight="1" outlineLevel="1" x14ac:dyDescent="0.2">
      <c r="A81" s="464" t="s">
        <v>210</v>
      </c>
      <c r="B81" s="808"/>
      <c r="C81" s="502"/>
      <c r="D81" s="121">
        <v>49764</v>
      </c>
      <c r="E81" s="122"/>
      <c r="F81" s="122"/>
      <c r="G81" s="122"/>
      <c r="H81" s="123"/>
    </row>
    <row r="82" spans="1:8" s="16" customFormat="1" ht="37.5" customHeight="1" outlineLevel="1" x14ac:dyDescent="0.2">
      <c r="A82" s="464" t="s">
        <v>211</v>
      </c>
      <c r="B82" s="808"/>
      <c r="C82" s="502"/>
      <c r="D82" s="121">
        <v>51678</v>
      </c>
      <c r="E82" s="122"/>
      <c r="F82" s="122"/>
      <c r="G82" s="122"/>
      <c r="H82" s="123"/>
    </row>
    <row r="83" spans="1:8" s="16" customFormat="1" ht="37.5" customHeight="1" outlineLevel="1" x14ac:dyDescent="0.2">
      <c r="A83" s="464" t="s">
        <v>212</v>
      </c>
      <c r="B83" s="808"/>
      <c r="C83" s="502"/>
      <c r="D83" s="121">
        <v>53592</v>
      </c>
      <c r="E83" s="122"/>
      <c r="F83" s="122"/>
      <c r="G83" s="122"/>
      <c r="H83" s="123"/>
    </row>
    <row r="84" spans="1:8" s="16" customFormat="1" ht="37.5" customHeight="1" outlineLevel="1" x14ac:dyDescent="0.2">
      <c r="A84" s="464" t="s">
        <v>213</v>
      </c>
      <c r="B84" s="808"/>
      <c r="C84" s="502"/>
      <c r="D84" s="121">
        <v>55506</v>
      </c>
      <c r="E84" s="122"/>
      <c r="F84" s="122"/>
      <c r="G84" s="122"/>
      <c r="H84" s="123"/>
    </row>
    <row r="85" spans="1:8" s="16" customFormat="1" ht="37.5" customHeight="1" outlineLevel="1" x14ac:dyDescent="0.2">
      <c r="A85" s="464" t="s">
        <v>214</v>
      </c>
      <c r="B85" s="808"/>
      <c r="C85" s="502"/>
      <c r="D85" s="121">
        <v>57420</v>
      </c>
      <c r="E85" s="122"/>
      <c r="F85" s="122"/>
      <c r="G85" s="122"/>
      <c r="H85" s="123"/>
    </row>
    <row r="86" spans="1:8" s="16" customFormat="1" ht="37.5" customHeight="1" outlineLevel="1" x14ac:dyDescent="0.2">
      <c r="A86" s="464" t="s">
        <v>224</v>
      </c>
      <c r="B86" s="808"/>
      <c r="C86" s="502"/>
      <c r="D86" s="121">
        <v>59334</v>
      </c>
      <c r="E86" s="122"/>
      <c r="F86" s="122"/>
      <c r="G86" s="122"/>
      <c r="H86" s="123"/>
    </row>
    <row r="87" spans="1:8" s="16" customFormat="1" ht="37.5" customHeight="1" outlineLevel="1" x14ac:dyDescent="0.2">
      <c r="A87" s="464" t="s">
        <v>225</v>
      </c>
      <c r="B87" s="808"/>
      <c r="C87" s="502"/>
      <c r="D87" s="121">
        <v>61248</v>
      </c>
      <c r="E87" s="122"/>
      <c r="F87" s="122"/>
      <c r="G87" s="122"/>
      <c r="H87" s="123"/>
    </row>
    <row r="88" spans="1:8" s="16" customFormat="1" ht="37.5" customHeight="1" outlineLevel="1" x14ac:dyDescent="0.2">
      <c r="A88" s="464" t="s">
        <v>226</v>
      </c>
      <c r="B88" s="808"/>
      <c r="C88" s="502"/>
      <c r="D88" s="121">
        <v>63162</v>
      </c>
      <c r="E88" s="122"/>
      <c r="F88" s="122"/>
      <c r="G88" s="122"/>
      <c r="H88" s="123"/>
    </row>
    <row r="89" spans="1:8" s="16" customFormat="1" ht="37.5" customHeight="1" outlineLevel="1" x14ac:dyDescent="0.2">
      <c r="A89" s="464" t="s">
        <v>227</v>
      </c>
      <c r="B89" s="808"/>
      <c r="C89" s="502"/>
      <c r="D89" s="121">
        <v>65076</v>
      </c>
      <c r="E89" s="122"/>
      <c r="F89" s="122"/>
      <c r="G89" s="122"/>
      <c r="H89" s="123"/>
    </row>
    <row r="90" spans="1:8" s="16" customFormat="1" ht="37.5" customHeight="1" outlineLevel="1" x14ac:dyDescent="0.2">
      <c r="A90" s="464" t="s">
        <v>228</v>
      </c>
      <c r="B90" s="808"/>
      <c r="C90" s="502"/>
      <c r="D90" s="121">
        <v>66990</v>
      </c>
      <c r="E90" s="122"/>
      <c r="F90" s="122"/>
      <c r="G90" s="122"/>
      <c r="H90" s="123"/>
    </row>
    <row r="91" spans="1:8" s="16" customFormat="1" ht="37.5" customHeight="1" outlineLevel="1" x14ac:dyDescent="0.2">
      <c r="A91" s="464" t="s">
        <v>229</v>
      </c>
      <c r="B91" s="808"/>
      <c r="C91" s="502"/>
      <c r="D91" s="121">
        <v>68904</v>
      </c>
      <c r="E91" s="122"/>
      <c r="F91" s="122"/>
      <c r="G91" s="122"/>
      <c r="H91" s="123"/>
    </row>
    <row r="92" spans="1:8" s="16" customFormat="1" ht="37.5" customHeight="1" outlineLevel="1" x14ac:dyDescent="0.2">
      <c r="A92" s="464" t="s">
        <v>230</v>
      </c>
      <c r="B92" s="808"/>
      <c r="C92" s="502"/>
      <c r="D92" s="121">
        <v>70818</v>
      </c>
      <c r="E92" s="122"/>
      <c r="F92" s="122"/>
      <c r="G92" s="122"/>
      <c r="H92" s="123"/>
    </row>
    <row r="93" spans="1:8" s="16" customFormat="1" ht="37.5" customHeight="1" outlineLevel="1" x14ac:dyDescent="0.2">
      <c r="A93" s="464" t="s">
        <v>231</v>
      </c>
      <c r="B93" s="808"/>
      <c r="C93" s="502"/>
      <c r="D93" s="121">
        <v>72732</v>
      </c>
      <c r="E93" s="122"/>
      <c r="F93" s="122"/>
      <c r="G93" s="122"/>
      <c r="H93" s="123"/>
    </row>
    <row r="94" spans="1:8" s="16" customFormat="1" ht="37.5" customHeight="1" outlineLevel="1" x14ac:dyDescent="0.2">
      <c r="A94" s="464" t="s">
        <v>232</v>
      </c>
      <c r="B94" s="808"/>
      <c r="C94" s="502"/>
      <c r="D94" s="121">
        <v>74646</v>
      </c>
      <c r="E94" s="122"/>
      <c r="F94" s="122"/>
      <c r="G94" s="122"/>
      <c r="H94" s="123"/>
    </row>
    <row r="95" spans="1:8" s="16" customFormat="1" ht="37.5" customHeight="1" outlineLevel="1" x14ac:dyDescent="0.2">
      <c r="A95" s="464" t="s">
        <v>233</v>
      </c>
      <c r="B95" s="808"/>
      <c r="C95" s="502"/>
      <c r="D95" s="121">
        <v>76560</v>
      </c>
      <c r="E95" s="122"/>
      <c r="F95" s="122"/>
      <c r="G95" s="122"/>
      <c r="H95" s="123"/>
    </row>
    <row r="96" spans="1:8" s="16" customFormat="1" ht="37.5" customHeight="1" outlineLevel="1" x14ac:dyDescent="0.2">
      <c r="A96" s="464" t="s">
        <v>300</v>
      </c>
      <c r="B96" s="808"/>
      <c r="C96" s="502"/>
      <c r="D96" s="121">
        <v>78474</v>
      </c>
      <c r="E96" s="122"/>
      <c r="F96" s="122"/>
      <c r="G96" s="122"/>
      <c r="H96" s="123"/>
    </row>
    <row r="97" spans="1:8" s="16" customFormat="1" ht="37.5" customHeight="1" outlineLevel="1" x14ac:dyDescent="0.2">
      <c r="A97" s="464" t="s">
        <v>301</v>
      </c>
      <c r="B97" s="808"/>
      <c r="C97" s="502"/>
      <c r="D97" s="121">
        <v>80388</v>
      </c>
      <c r="E97" s="122"/>
      <c r="F97" s="122"/>
      <c r="G97" s="122"/>
      <c r="H97" s="123"/>
    </row>
    <row r="98" spans="1:8" s="16" customFormat="1" ht="37.5" customHeight="1" outlineLevel="1" x14ac:dyDescent="0.2">
      <c r="A98" s="464" t="s">
        <v>302</v>
      </c>
      <c r="B98" s="808"/>
      <c r="C98" s="502"/>
      <c r="D98" s="121">
        <v>82302</v>
      </c>
      <c r="E98" s="122"/>
      <c r="F98" s="122"/>
      <c r="G98" s="122"/>
      <c r="H98" s="123"/>
    </row>
    <row r="99" spans="1:8" s="16" customFormat="1" ht="37.5" customHeight="1" outlineLevel="1" x14ac:dyDescent="0.2">
      <c r="A99" s="464" t="s">
        <v>303</v>
      </c>
      <c r="B99" s="808"/>
      <c r="C99" s="502"/>
      <c r="D99" s="121">
        <v>84216</v>
      </c>
      <c r="E99" s="122"/>
      <c r="F99" s="122"/>
      <c r="G99" s="122"/>
      <c r="H99" s="123"/>
    </row>
    <row r="100" spans="1:8" s="16" customFormat="1" ht="37.5" customHeight="1" outlineLevel="1" x14ac:dyDescent="0.2">
      <c r="A100" s="464" t="s">
        <v>304</v>
      </c>
      <c r="B100" s="808"/>
      <c r="C100" s="502"/>
      <c r="D100" s="121">
        <v>86130</v>
      </c>
      <c r="E100" s="122"/>
      <c r="F100" s="122"/>
      <c r="G100" s="122"/>
      <c r="H100" s="123"/>
    </row>
    <row r="101" spans="1:8" s="16" customFormat="1" ht="37.5" customHeight="1" outlineLevel="1" x14ac:dyDescent="0.2">
      <c r="A101" s="464" t="s">
        <v>305</v>
      </c>
      <c r="B101" s="808"/>
      <c r="C101" s="502"/>
      <c r="D101" s="121">
        <v>88044</v>
      </c>
      <c r="E101" s="122"/>
      <c r="F101" s="122"/>
      <c r="G101" s="122"/>
      <c r="H101" s="123"/>
    </row>
    <row r="102" spans="1:8" s="16" customFormat="1" ht="37.5" customHeight="1" outlineLevel="1" x14ac:dyDescent="0.2">
      <c r="A102" s="464" t="s">
        <v>306</v>
      </c>
      <c r="B102" s="808"/>
      <c r="C102" s="502"/>
      <c r="D102" s="121">
        <v>89958</v>
      </c>
      <c r="E102" s="122"/>
      <c r="F102" s="122"/>
      <c r="G102" s="122"/>
      <c r="H102" s="123"/>
    </row>
    <row r="103" spans="1:8" s="16" customFormat="1" ht="37.5" customHeight="1" outlineLevel="1" x14ac:dyDescent="0.2">
      <c r="A103" s="464" t="s">
        <v>307</v>
      </c>
      <c r="B103" s="808"/>
      <c r="C103" s="502"/>
      <c r="D103" s="121">
        <v>91872</v>
      </c>
      <c r="E103" s="122"/>
      <c r="F103" s="122"/>
      <c r="G103" s="122"/>
      <c r="H103" s="123"/>
    </row>
    <row r="104" spans="1:8" s="16" customFormat="1" ht="37.5" customHeight="1" outlineLevel="1" x14ac:dyDescent="0.2">
      <c r="A104" s="464" t="s">
        <v>308</v>
      </c>
      <c r="B104" s="808"/>
      <c r="C104" s="502"/>
      <c r="D104" s="121">
        <v>93786</v>
      </c>
      <c r="E104" s="122"/>
      <c r="F104" s="122"/>
      <c r="G104" s="122"/>
      <c r="H104" s="123"/>
    </row>
    <row r="105" spans="1:8" s="16" customFormat="1" ht="37.5" customHeight="1" outlineLevel="1" x14ac:dyDescent="0.2">
      <c r="A105" s="464" t="s">
        <v>309</v>
      </c>
      <c r="B105" s="808"/>
      <c r="C105" s="502"/>
      <c r="D105" s="121">
        <v>95700</v>
      </c>
      <c r="E105" s="122"/>
      <c r="F105" s="122"/>
      <c r="G105" s="122"/>
      <c r="H105" s="123"/>
    </row>
    <row r="106" spans="1:8" s="16" customFormat="1" ht="37.5" customHeight="1" outlineLevel="1" x14ac:dyDescent="0.2">
      <c r="A106" s="464" t="s">
        <v>310</v>
      </c>
      <c r="B106" s="808"/>
      <c r="C106" s="502"/>
      <c r="D106" s="121">
        <v>97614</v>
      </c>
      <c r="E106" s="122"/>
      <c r="F106" s="122"/>
      <c r="G106" s="122"/>
      <c r="H106" s="123"/>
    </row>
    <row r="107" spans="1:8" s="16" customFormat="1" ht="37.5" customHeight="1" outlineLevel="1" x14ac:dyDescent="0.2">
      <c r="A107" s="464" t="s">
        <v>311</v>
      </c>
      <c r="B107" s="808"/>
      <c r="C107" s="502"/>
      <c r="D107" s="121">
        <v>99528</v>
      </c>
      <c r="E107" s="122"/>
      <c r="F107" s="122"/>
      <c r="G107" s="122"/>
      <c r="H107" s="123"/>
    </row>
    <row r="108" spans="1:8" s="16" customFormat="1" ht="37.5" customHeight="1" outlineLevel="1" x14ac:dyDescent="0.2">
      <c r="A108" s="464" t="s">
        <v>312</v>
      </c>
      <c r="B108" s="808"/>
      <c r="C108" s="502"/>
      <c r="D108" s="121">
        <v>101442</v>
      </c>
      <c r="E108" s="122"/>
      <c r="F108" s="122"/>
      <c r="G108" s="122"/>
      <c r="H108" s="123"/>
    </row>
    <row r="109" spans="1:8" s="16" customFormat="1" ht="37.5" customHeight="1" outlineLevel="1" x14ac:dyDescent="0.2">
      <c r="A109" s="464" t="s">
        <v>313</v>
      </c>
      <c r="B109" s="808"/>
      <c r="C109" s="502"/>
      <c r="D109" s="121">
        <v>103356</v>
      </c>
      <c r="E109" s="122"/>
      <c r="F109" s="122"/>
      <c r="G109" s="122"/>
      <c r="H109" s="123"/>
    </row>
    <row r="110" spans="1:8" s="16" customFormat="1" ht="37.5" customHeight="1" outlineLevel="1" x14ac:dyDescent="0.2">
      <c r="A110" s="464" t="s">
        <v>314</v>
      </c>
      <c r="B110" s="808"/>
      <c r="C110" s="502"/>
      <c r="D110" s="121">
        <v>105270</v>
      </c>
      <c r="E110" s="122"/>
      <c r="F110" s="122"/>
      <c r="G110" s="122"/>
      <c r="H110" s="123"/>
    </row>
    <row r="111" spans="1:8" s="16" customFormat="1" ht="37.5" customHeight="1" outlineLevel="1" x14ac:dyDescent="0.2">
      <c r="A111" s="464" t="s">
        <v>315</v>
      </c>
      <c r="B111" s="808"/>
      <c r="C111" s="502"/>
      <c r="D111" s="121">
        <v>107184</v>
      </c>
      <c r="E111" s="122"/>
      <c r="F111" s="122"/>
      <c r="G111" s="122"/>
      <c r="H111" s="123"/>
    </row>
    <row r="112" spans="1:8" s="16" customFormat="1" ht="37.5" customHeight="1" outlineLevel="1" x14ac:dyDescent="0.2">
      <c r="A112" s="464" t="s">
        <v>316</v>
      </c>
      <c r="B112" s="808"/>
      <c r="C112" s="502"/>
      <c r="D112" s="121">
        <v>109098</v>
      </c>
      <c r="E112" s="122"/>
      <c r="F112" s="122"/>
      <c r="G112" s="122"/>
      <c r="H112" s="123"/>
    </row>
    <row r="113" spans="1:8" s="16" customFormat="1" ht="37.5" customHeight="1" outlineLevel="1" x14ac:dyDescent="0.2">
      <c r="A113" s="464" t="s">
        <v>317</v>
      </c>
      <c r="B113" s="808"/>
      <c r="C113" s="502"/>
      <c r="D113" s="121">
        <v>111012</v>
      </c>
      <c r="E113" s="122"/>
      <c r="F113" s="122"/>
      <c r="G113" s="122"/>
      <c r="H113" s="123"/>
    </row>
    <row r="114" spans="1:8" s="16" customFormat="1" ht="37.5" customHeight="1" outlineLevel="1" x14ac:dyDescent="0.2">
      <c r="A114" s="464" t="s">
        <v>318</v>
      </c>
      <c r="B114" s="808"/>
      <c r="C114" s="502"/>
      <c r="D114" s="121">
        <v>112926</v>
      </c>
      <c r="E114" s="122"/>
      <c r="F114" s="122"/>
      <c r="G114" s="122"/>
      <c r="H114" s="123"/>
    </row>
    <row r="115" spans="1:8" s="16" customFormat="1" ht="37.5" customHeight="1" outlineLevel="1" x14ac:dyDescent="0.2">
      <c r="A115" s="464" t="s">
        <v>319</v>
      </c>
      <c r="B115" s="808"/>
      <c r="C115" s="502"/>
      <c r="D115" s="121">
        <v>114840</v>
      </c>
      <c r="E115" s="122"/>
      <c r="F115" s="122"/>
      <c r="G115" s="122"/>
      <c r="H115" s="123"/>
    </row>
    <row r="116" spans="1:8" s="16" customFormat="1" ht="37.5" customHeight="1" outlineLevel="1" x14ac:dyDescent="0.2">
      <c r="A116" s="464" t="s">
        <v>320</v>
      </c>
      <c r="B116" s="808"/>
      <c r="C116" s="502"/>
      <c r="D116" s="121">
        <v>116754</v>
      </c>
      <c r="E116" s="122"/>
      <c r="F116" s="122"/>
      <c r="G116" s="122"/>
      <c r="H116" s="123"/>
    </row>
    <row r="117" spans="1:8" s="16" customFormat="1" ht="37.5" customHeight="1" outlineLevel="1" x14ac:dyDescent="0.2">
      <c r="A117" s="464" t="s">
        <v>321</v>
      </c>
      <c r="B117" s="808"/>
      <c r="C117" s="502"/>
      <c r="D117" s="121">
        <v>118668</v>
      </c>
      <c r="E117" s="122"/>
      <c r="F117" s="122"/>
      <c r="G117" s="122"/>
      <c r="H117" s="123"/>
    </row>
    <row r="118" spans="1:8" s="16" customFormat="1" ht="37.5" customHeight="1" outlineLevel="1" x14ac:dyDescent="0.2">
      <c r="A118" s="464" t="s">
        <v>322</v>
      </c>
      <c r="B118" s="808"/>
      <c r="C118" s="502"/>
      <c r="D118" s="121">
        <v>120582</v>
      </c>
      <c r="E118" s="122"/>
      <c r="F118" s="122"/>
      <c r="G118" s="122"/>
      <c r="H118" s="123"/>
    </row>
    <row r="119" spans="1:8" s="16" customFormat="1" ht="37.5" customHeight="1" outlineLevel="1" x14ac:dyDescent="0.2">
      <c r="A119" s="464" t="s">
        <v>323</v>
      </c>
      <c r="B119" s="808"/>
      <c r="C119" s="502"/>
      <c r="D119" s="121">
        <v>122496</v>
      </c>
      <c r="E119" s="122"/>
      <c r="F119" s="122"/>
      <c r="G119" s="122"/>
      <c r="H119" s="123"/>
    </row>
    <row r="120" spans="1:8" s="16" customFormat="1" ht="37.5" customHeight="1" outlineLevel="1" x14ac:dyDescent="0.2">
      <c r="A120" s="464" t="s">
        <v>324</v>
      </c>
      <c r="B120" s="808"/>
      <c r="C120" s="502"/>
      <c r="D120" s="121">
        <v>124410</v>
      </c>
      <c r="E120" s="122"/>
      <c r="F120" s="122"/>
      <c r="G120" s="122"/>
      <c r="H120" s="123"/>
    </row>
    <row r="121" spans="1:8" s="16" customFormat="1" ht="37.5" customHeight="1" outlineLevel="1" x14ac:dyDescent="0.2">
      <c r="A121" s="464" t="s">
        <v>325</v>
      </c>
      <c r="B121" s="808"/>
      <c r="C121" s="502"/>
      <c r="D121" s="121">
        <v>126324</v>
      </c>
      <c r="E121" s="122"/>
      <c r="F121" s="122"/>
      <c r="G121" s="122"/>
      <c r="H121" s="123"/>
    </row>
    <row r="122" spans="1:8" s="16" customFormat="1" ht="37.5" customHeight="1" outlineLevel="1" x14ac:dyDescent="0.2">
      <c r="A122" s="464" t="s">
        <v>326</v>
      </c>
      <c r="B122" s="808"/>
      <c r="C122" s="502"/>
      <c r="D122" s="121">
        <v>128238</v>
      </c>
      <c r="E122" s="122"/>
      <c r="F122" s="122"/>
      <c r="G122" s="122"/>
      <c r="H122" s="123"/>
    </row>
    <row r="123" spans="1:8" s="16" customFormat="1" ht="37.5" customHeight="1" outlineLevel="1" x14ac:dyDescent="0.2">
      <c r="A123" s="464" t="s">
        <v>327</v>
      </c>
      <c r="B123" s="808"/>
      <c r="C123" s="502"/>
      <c r="D123" s="121">
        <v>130152</v>
      </c>
      <c r="E123" s="122"/>
      <c r="F123" s="122"/>
      <c r="G123" s="122"/>
      <c r="H123" s="123"/>
    </row>
    <row r="124" spans="1:8" s="16" customFormat="1" ht="37.5" customHeight="1" outlineLevel="1" x14ac:dyDescent="0.2">
      <c r="A124" s="464" t="s">
        <v>328</v>
      </c>
      <c r="B124" s="808"/>
      <c r="C124" s="502"/>
      <c r="D124" s="121">
        <v>132066</v>
      </c>
      <c r="E124" s="122"/>
      <c r="F124" s="122"/>
      <c r="G124" s="122"/>
      <c r="H124" s="123"/>
    </row>
    <row r="125" spans="1:8" s="16" customFormat="1" ht="37.5" customHeight="1" outlineLevel="1" x14ac:dyDescent="0.2">
      <c r="A125" s="464" t="s">
        <v>329</v>
      </c>
      <c r="B125" s="808"/>
      <c r="C125" s="502"/>
      <c r="D125" s="121">
        <v>133980</v>
      </c>
      <c r="E125" s="122"/>
      <c r="F125" s="122"/>
      <c r="G125" s="122"/>
      <c r="H125" s="123"/>
    </row>
    <row r="126" spans="1:8" s="16" customFormat="1" ht="37.5" customHeight="1" outlineLevel="1" x14ac:dyDescent="0.2">
      <c r="A126" s="464" t="s">
        <v>330</v>
      </c>
      <c r="B126" s="808"/>
      <c r="C126" s="502"/>
      <c r="D126" s="121">
        <v>135894</v>
      </c>
      <c r="E126" s="122"/>
      <c r="F126" s="122"/>
      <c r="G126" s="122"/>
      <c r="H126" s="123"/>
    </row>
    <row r="127" spans="1:8" s="16" customFormat="1" ht="37.5" customHeight="1" outlineLevel="1" x14ac:dyDescent="0.2">
      <c r="A127" s="464" t="s">
        <v>331</v>
      </c>
      <c r="B127" s="808"/>
      <c r="C127" s="502"/>
      <c r="D127" s="121">
        <v>137808</v>
      </c>
      <c r="E127" s="122"/>
      <c r="F127" s="122"/>
      <c r="G127" s="122"/>
      <c r="H127" s="123"/>
    </row>
    <row r="128" spans="1:8" s="16" customFormat="1" ht="37.5" customHeight="1" outlineLevel="1" x14ac:dyDescent="0.2">
      <c r="A128" s="464" t="s">
        <v>332</v>
      </c>
      <c r="B128" s="808"/>
      <c r="C128" s="502"/>
      <c r="D128" s="121">
        <v>139722</v>
      </c>
      <c r="E128" s="122"/>
      <c r="F128" s="122"/>
      <c r="G128" s="122"/>
      <c r="H128" s="123"/>
    </row>
    <row r="129" spans="1:8" s="16" customFormat="1" ht="37.5" customHeight="1" outlineLevel="1" x14ac:dyDescent="0.2">
      <c r="A129" s="464" t="s">
        <v>333</v>
      </c>
      <c r="B129" s="808"/>
      <c r="C129" s="502"/>
      <c r="D129" s="121">
        <v>141636</v>
      </c>
      <c r="E129" s="122"/>
      <c r="F129" s="122"/>
      <c r="G129" s="122"/>
      <c r="H129" s="123"/>
    </row>
    <row r="130" spans="1:8" s="16" customFormat="1" ht="37.5" customHeight="1" outlineLevel="1" x14ac:dyDescent="0.2">
      <c r="A130" s="464" t="s">
        <v>334</v>
      </c>
      <c r="B130" s="808"/>
      <c r="C130" s="502"/>
      <c r="D130" s="121">
        <v>143550</v>
      </c>
      <c r="E130" s="122"/>
      <c r="F130" s="122"/>
      <c r="G130" s="122"/>
      <c r="H130" s="123"/>
    </row>
    <row r="131" spans="1:8" s="16" customFormat="1" ht="37.5" customHeight="1" outlineLevel="1" x14ac:dyDescent="0.2">
      <c r="A131" s="464" t="s">
        <v>335</v>
      </c>
      <c r="B131" s="808"/>
      <c r="C131" s="502"/>
      <c r="D131" s="121">
        <v>145464</v>
      </c>
      <c r="E131" s="122"/>
      <c r="F131" s="122"/>
      <c r="G131" s="122"/>
      <c r="H131" s="123"/>
    </row>
    <row r="132" spans="1:8" s="16" customFormat="1" ht="37.5" customHeight="1" outlineLevel="1" x14ac:dyDescent="0.2">
      <c r="A132" s="464" t="s">
        <v>336</v>
      </c>
      <c r="B132" s="808"/>
      <c r="C132" s="502"/>
      <c r="D132" s="121">
        <v>147378</v>
      </c>
      <c r="E132" s="122"/>
      <c r="F132" s="122"/>
      <c r="G132" s="122"/>
      <c r="H132" s="123"/>
    </row>
    <row r="133" spans="1:8" s="16" customFormat="1" ht="37.5" customHeight="1" outlineLevel="1" x14ac:dyDescent="0.2">
      <c r="A133" s="464" t="s">
        <v>337</v>
      </c>
      <c r="B133" s="808"/>
      <c r="C133" s="502"/>
      <c r="D133" s="121">
        <v>149292</v>
      </c>
      <c r="E133" s="122"/>
      <c r="F133" s="122"/>
      <c r="G133" s="122"/>
      <c r="H133" s="123"/>
    </row>
    <row r="134" spans="1:8" s="16" customFormat="1" ht="37.5" customHeight="1" outlineLevel="1" x14ac:dyDescent="0.2">
      <c r="A134" s="464" t="s">
        <v>338</v>
      </c>
      <c r="B134" s="808"/>
      <c r="C134" s="502"/>
      <c r="D134" s="121">
        <v>151206</v>
      </c>
      <c r="E134" s="122"/>
      <c r="F134" s="122"/>
      <c r="G134" s="122"/>
      <c r="H134" s="123"/>
    </row>
    <row r="135" spans="1:8" s="16" customFormat="1" ht="37.5" customHeight="1" outlineLevel="1" x14ac:dyDescent="0.2">
      <c r="A135" s="464" t="s">
        <v>339</v>
      </c>
      <c r="B135" s="808"/>
      <c r="C135" s="502"/>
      <c r="D135" s="121">
        <v>153120</v>
      </c>
      <c r="E135" s="122"/>
      <c r="F135" s="122"/>
      <c r="G135" s="122"/>
      <c r="H135" s="123"/>
    </row>
    <row r="136" spans="1:8" s="16" customFormat="1" ht="37.5" customHeight="1" outlineLevel="1" x14ac:dyDescent="0.2">
      <c r="A136" s="464" t="s">
        <v>340</v>
      </c>
      <c r="B136" s="808"/>
      <c r="C136" s="502"/>
      <c r="D136" s="121">
        <v>155034</v>
      </c>
      <c r="E136" s="122"/>
      <c r="F136" s="122"/>
      <c r="G136" s="122"/>
      <c r="H136" s="123"/>
    </row>
    <row r="137" spans="1:8" s="16" customFormat="1" ht="37.5" customHeight="1" outlineLevel="1" x14ac:dyDescent="0.2">
      <c r="A137" s="464" t="s">
        <v>341</v>
      </c>
      <c r="B137" s="808"/>
      <c r="C137" s="502"/>
      <c r="D137" s="121">
        <v>156948</v>
      </c>
      <c r="E137" s="122"/>
      <c r="F137" s="122"/>
      <c r="G137" s="122"/>
      <c r="H137" s="123"/>
    </row>
    <row r="138" spans="1:8" s="16" customFormat="1" ht="37.5" customHeight="1" outlineLevel="1" x14ac:dyDescent="0.2">
      <c r="A138" s="464" t="s">
        <v>342</v>
      </c>
      <c r="B138" s="808"/>
      <c r="C138" s="502"/>
      <c r="D138" s="121">
        <v>158862</v>
      </c>
      <c r="E138" s="122"/>
      <c r="F138" s="122"/>
      <c r="G138" s="122"/>
      <c r="H138" s="123"/>
    </row>
    <row r="139" spans="1:8" s="16" customFormat="1" ht="37.5" customHeight="1" outlineLevel="1" x14ac:dyDescent="0.2">
      <c r="A139" s="464" t="s">
        <v>343</v>
      </c>
      <c r="B139" s="808"/>
      <c r="C139" s="502"/>
      <c r="D139" s="121">
        <v>160776</v>
      </c>
      <c r="E139" s="122"/>
      <c r="F139" s="122"/>
      <c r="G139" s="122"/>
      <c r="H139" s="123"/>
    </row>
    <row r="140" spans="1:8" s="16" customFormat="1" ht="37.5" customHeight="1" outlineLevel="1" x14ac:dyDescent="0.2">
      <c r="A140" s="464" t="s">
        <v>344</v>
      </c>
      <c r="B140" s="808"/>
      <c r="C140" s="502"/>
      <c r="D140" s="121">
        <v>162690</v>
      </c>
      <c r="E140" s="122"/>
      <c r="F140" s="122"/>
      <c r="G140" s="122"/>
      <c r="H140" s="123"/>
    </row>
    <row r="141" spans="1:8" s="16" customFormat="1" ht="37.5" customHeight="1" outlineLevel="1" x14ac:dyDescent="0.2">
      <c r="A141" s="464" t="s">
        <v>345</v>
      </c>
      <c r="B141" s="808"/>
      <c r="C141" s="502"/>
      <c r="D141" s="121">
        <v>164604</v>
      </c>
      <c r="E141" s="122"/>
      <c r="F141" s="122"/>
      <c r="G141" s="122"/>
      <c r="H141" s="123"/>
    </row>
    <row r="142" spans="1:8" s="16" customFormat="1" ht="37.5" customHeight="1" outlineLevel="1" x14ac:dyDescent="0.2">
      <c r="A142" s="464" t="s">
        <v>346</v>
      </c>
      <c r="B142" s="808"/>
      <c r="C142" s="502"/>
      <c r="D142" s="121">
        <v>166518</v>
      </c>
      <c r="E142" s="122"/>
      <c r="F142" s="122"/>
      <c r="G142" s="122"/>
      <c r="H142" s="123"/>
    </row>
    <row r="143" spans="1:8" s="16" customFormat="1" ht="37.5" customHeight="1" outlineLevel="1" x14ac:dyDescent="0.2">
      <c r="A143" s="464" t="s">
        <v>347</v>
      </c>
      <c r="B143" s="808"/>
      <c r="C143" s="502"/>
      <c r="D143" s="121">
        <v>168432</v>
      </c>
      <c r="E143" s="122"/>
      <c r="F143" s="122"/>
      <c r="G143" s="122"/>
      <c r="H143" s="123"/>
    </row>
    <row r="144" spans="1:8" s="16" customFormat="1" ht="37.5" customHeight="1" outlineLevel="1" x14ac:dyDescent="0.2">
      <c r="A144" s="464" t="s">
        <v>348</v>
      </c>
      <c r="B144" s="808"/>
      <c r="C144" s="502"/>
      <c r="D144" s="121">
        <v>170346</v>
      </c>
      <c r="E144" s="122"/>
      <c r="F144" s="122"/>
      <c r="G144" s="122"/>
      <c r="H144" s="123"/>
    </row>
    <row r="145" spans="1:8" s="16" customFormat="1" ht="37.5" customHeight="1" outlineLevel="1" x14ac:dyDescent="0.2">
      <c r="A145" s="464" t="s">
        <v>349</v>
      </c>
      <c r="B145" s="808"/>
      <c r="C145" s="502"/>
      <c r="D145" s="121">
        <v>172260</v>
      </c>
      <c r="E145" s="122"/>
      <c r="F145" s="122"/>
      <c r="G145" s="122"/>
      <c r="H145" s="123"/>
    </row>
    <row r="146" spans="1:8" s="16" customFormat="1" ht="37.5" customHeight="1" outlineLevel="1" x14ac:dyDescent="0.2">
      <c r="A146" s="464" t="s">
        <v>350</v>
      </c>
      <c r="B146" s="808"/>
      <c r="C146" s="502"/>
      <c r="D146" s="121">
        <v>174174</v>
      </c>
      <c r="E146" s="122"/>
      <c r="F146" s="122"/>
      <c r="G146" s="122"/>
      <c r="H146" s="123"/>
    </row>
    <row r="147" spans="1:8" s="16" customFormat="1" ht="37.5" customHeight="1" outlineLevel="1" x14ac:dyDescent="0.2">
      <c r="A147" s="464" t="s">
        <v>351</v>
      </c>
      <c r="B147" s="808"/>
      <c r="C147" s="502"/>
      <c r="D147" s="121">
        <v>176088</v>
      </c>
      <c r="E147" s="122"/>
      <c r="F147" s="122"/>
      <c r="G147" s="122"/>
      <c r="H147" s="123"/>
    </row>
    <row r="148" spans="1:8" s="16" customFormat="1" ht="37.5" customHeight="1" outlineLevel="1" x14ac:dyDescent="0.2">
      <c r="A148" s="464" t="s">
        <v>352</v>
      </c>
      <c r="B148" s="808"/>
      <c r="C148" s="502"/>
      <c r="D148" s="121">
        <v>178002</v>
      </c>
      <c r="E148" s="122"/>
      <c r="F148" s="122"/>
      <c r="G148" s="122"/>
      <c r="H148" s="123"/>
    </row>
    <row r="149" spans="1:8" s="16" customFormat="1" ht="37.5" customHeight="1" outlineLevel="1" x14ac:dyDescent="0.2">
      <c r="A149" s="464" t="s">
        <v>353</v>
      </c>
      <c r="B149" s="808"/>
      <c r="C149" s="502"/>
      <c r="D149" s="121">
        <v>179916</v>
      </c>
      <c r="E149" s="122"/>
      <c r="F149" s="122"/>
      <c r="G149" s="122"/>
      <c r="H149" s="123"/>
    </row>
    <row r="150" spans="1:8" s="16" customFormat="1" ht="37.5" customHeight="1" outlineLevel="1" x14ac:dyDescent="0.2">
      <c r="A150" s="464" t="s">
        <v>354</v>
      </c>
      <c r="B150" s="808"/>
      <c r="C150" s="502"/>
      <c r="D150" s="121">
        <v>181830</v>
      </c>
      <c r="E150" s="122"/>
      <c r="F150" s="122"/>
      <c r="G150" s="122"/>
      <c r="H150" s="123"/>
    </row>
    <row r="151" spans="1:8" s="16" customFormat="1" ht="37.5" customHeight="1" outlineLevel="1" x14ac:dyDescent="0.2">
      <c r="A151" s="464" t="s">
        <v>355</v>
      </c>
      <c r="B151" s="808"/>
      <c r="C151" s="502"/>
      <c r="D151" s="121">
        <v>183744</v>
      </c>
      <c r="E151" s="122"/>
      <c r="F151" s="122"/>
      <c r="G151" s="122"/>
      <c r="H151" s="123"/>
    </row>
    <row r="152" spans="1:8" s="16" customFormat="1" ht="37.5" customHeight="1" outlineLevel="1" x14ac:dyDescent="0.2">
      <c r="A152" s="464" t="s">
        <v>356</v>
      </c>
      <c r="B152" s="808"/>
      <c r="C152" s="502"/>
      <c r="D152" s="121">
        <v>185658</v>
      </c>
      <c r="E152" s="122"/>
      <c r="F152" s="122"/>
      <c r="G152" s="122"/>
      <c r="H152" s="123"/>
    </row>
    <row r="153" spans="1:8" s="16" customFormat="1" ht="37.5" customHeight="1" outlineLevel="1" x14ac:dyDescent="0.2">
      <c r="A153" s="464" t="s">
        <v>357</v>
      </c>
      <c r="B153" s="808"/>
      <c r="C153" s="502"/>
      <c r="D153" s="121">
        <v>187572</v>
      </c>
      <c r="E153" s="122"/>
      <c r="F153" s="122"/>
      <c r="G153" s="122"/>
      <c r="H153" s="123"/>
    </row>
    <row r="154" spans="1:8" s="16" customFormat="1" ht="37.5" customHeight="1" outlineLevel="1" x14ac:dyDescent="0.2">
      <c r="A154" s="464" t="s">
        <v>358</v>
      </c>
      <c r="B154" s="808"/>
      <c r="C154" s="502"/>
      <c r="D154" s="121">
        <v>189486</v>
      </c>
      <c r="E154" s="122"/>
      <c r="F154" s="122"/>
      <c r="G154" s="122"/>
      <c r="H154" s="123"/>
    </row>
    <row r="155" spans="1:8" s="16" customFormat="1" ht="37.5" customHeight="1" outlineLevel="1" thickBot="1" x14ac:dyDescent="0.25">
      <c r="A155" s="464" t="s">
        <v>359</v>
      </c>
      <c r="B155" s="808"/>
      <c r="C155" s="503"/>
      <c r="D155" s="121">
        <v>191400</v>
      </c>
      <c r="E155" s="122"/>
      <c r="F155" s="122"/>
      <c r="G155" s="122"/>
      <c r="H155" s="123"/>
    </row>
    <row r="156" spans="1:8" s="16" customFormat="1" ht="24.95" customHeight="1" thickBot="1" x14ac:dyDescent="0.25">
      <c r="A156" s="81"/>
      <c r="B156" s="513"/>
      <c r="C156" s="130"/>
      <c r="D156" s="291" t="s">
        <v>360</v>
      </c>
      <c r="E156" s="291"/>
      <c r="F156" s="291"/>
      <c r="G156" s="291"/>
      <c r="H156" s="292"/>
    </row>
    <row r="157" spans="1:8" s="16" customFormat="1" ht="24.95" customHeight="1" thickBot="1" x14ac:dyDescent="0.25">
      <c r="A157" s="514"/>
      <c r="B157" s="124"/>
      <c r="C157" s="125"/>
      <c r="D157" s="515" t="s">
        <v>171</v>
      </c>
      <c r="E157" s="516" t="s">
        <v>172</v>
      </c>
      <c r="F157" s="517" t="s">
        <v>173</v>
      </c>
      <c r="G157" s="516" t="s">
        <v>174</v>
      </c>
      <c r="H157" s="518" t="s">
        <v>175</v>
      </c>
    </row>
    <row r="158" spans="1:8" s="16" customFormat="1" ht="48" customHeight="1" x14ac:dyDescent="0.2">
      <c r="A158" s="29" t="s">
        <v>361</v>
      </c>
      <c r="B158" s="30" t="s">
        <v>27</v>
      </c>
      <c r="C15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8" s="31">
        <f>F158*1.2</f>
        <v>22291.200000000001</v>
      </c>
      <c r="E158" s="32">
        <f>F158*1.1</f>
        <v>20433.600000000002</v>
      </c>
      <c r="F158" s="32">
        <v>18576</v>
      </c>
      <c r="G158" s="32">
        <f>F158*0.75</f>
        <v>13932</v>
      </c>
      <c r="H158" s="33">
        <f>F158*0.5</f>
        <v>9288</v>
      </c>
    </row>
    <row r="159" spans="1:8" s="16" customFormat="1" ht="132" customHeight="1" x14ac:dyDescent="0.2">
      <c r="A159" s="34"/>
      <c r="B159" s="35"/>
      <c r="C159" s="35"/>
      <c r="D159" s="36"/>
      <c r="E159" s="37"/>
      <c r="F159" s="37"/>
      <c r="G159" s="37"/>
      <c r="H159" s="38"/>
    </row>
    <row r="160" spans="1:8" s="16" customFormat="1" ht="97.5" customHeight="1" x14ac:dyDescent="0.2">
      <c r="A160" s="34"/>
      <c r="B160" s="39" t="s">
        <v>12</v>
      </c>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0" s="36"/>
      <c r="E160" s="37"/>
      <c r="F160" s="37"/>
      <c r="G160" s="37"/>
      <c r="H160" s="38"/>
    </row>
    <row r="161" spans="1:8" s="16" customFormat="1" ht="166.5" customHeight="1" thickBot="1" x14ac:dyDescent="0.25">
      <c r="A161" s="41"/>
      <c r="B161" s="42" t="s">
        <v>13</v>
      </c>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1" s="44"/>
      <c r="E161" s="45"/>
      <c r="F161" s="45"/>
      <c r="G161" s="45"/>
      <c r="H161" s="46"/>
    </row>
    <row r="162" spans="1:8" s="16" customFormat="1" ht="24.95" customHeight="1" thickBot="1" x14ac:dyDescent="0.25">
      <c r="A162" s="47"/>
      <c r="B162" s="48"/>
      <c r="C162" s="49"/>
      <c r="D162" s="291" t="s">
        <v>360</v>
      </c>
      <c r="E162" s="291"/>
      <c r="F162" s="291"/>
      <c r="G162" s="291"/>
      <c r="H162" s="292"/>
    </row>
    <row r="163" spans="1:8" s="16" customFormat="1" ht="48" customHeight="1" x14ac:dyDescent="0.2">
      <c r="A163" s="53" t="s">
        <v>362</v>
      </c>
      <c r="B163" s="30" t="s">
        <v>27</v>
      </c>
      <c r="C1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3" s="54">
        <f>F163*1.2</f>
        <v>27410.399999999998</v>
      </c>
      <c r="E163" s="32">
        <f>F163*1.1</f>
        <v>25126.2</v>
      </c>
      <c r="F163" s="32">
        <v>22842</v>
      </c>
      <c r="G163" s="32">
        <f>F163*0.75</f>
        <v>17131.5</v>
      </c>
      <c r="H163" s="33">
        <f>F163*0.5</f>
        <v>11421</v>
      </c>
    </row>
    <row r="164" spans="1:8" s="16" customFormat="1" ht="90.75" customHeight="1" x14ac:dyDescent="0.2">
      <c r="A164" s="55"/>
      <c r="B164" s="35"/>
      <c r="C164" s="35"/>
      <c r="D164" s="56"/>
      <c r="E164" s="37"/>
      <c r="F164" s="37"/>
      <c r="G164" s="37"/>
      <c r="H164" s="38"/>
    </row>
    <row r="165" spans="1:8" s="16" customFormat="1" ht="97.5" customHeight="1" x14ac:dyDescent="0.2">
      <c r="A165" s="55"/>
      <c r="B165" s="39" t="s">
        <v>12</v>
      </c>
      <c r="C16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5" s="56"/>
      <c r="E165" s="37"/>
      <c r="F165" s="37"/>
      <c r="G165" s="37"/>
      <c r="H165" s="38"/>
    </row>
    <row r="166" spans="1:8" s="16" customFormat="1" ht="166.5" customHeight="1" x14ac:dyDescent="0.2">
      <c r="A166" s="55"/>
      <c r="B166" s="57" t="s">
        <v>13</v>
      </c>
      <c r="C1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6" s="56"/>
      <c r="E166" s="37"/>
      <c r="F166" s="37"/>
      <c r="G166" s="37"/>
      <c r="H166" s="38"/>
    </row>
    <row r="167" spans="1:8" s="16" customFormat="1" ht="92.25" customHeight="1" thickBot="1" x14ac:dyDescent="0.25">
      <c r="A167" s="59"/>
      <c r="B167" s="42" t="s">
        <v>16</v>
      </c>
      <c r="C1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7" s="61"/>
      <c r="E167" s="45"/>
      <c r="F167" s="45"/>
      <c r="G167" s="45"/>
      <c r="H167" s="46"/>
    </row>
    <row r="168" spans="1:8" s="16" customFormat="1" ht="24.95" customHeight="1" thickBot="1" x14ac:dyDescent="0.25">
      <c r="A168" s="81"/>
      <c r="B168" s="82"/>
      <c r="C168" s="83"/>
      <c r="D168" s="291" t="s">
        <v>360</v>
      </c>
      <c r="E168" s="291"/>
      <c r="F168" s="291"/>
      <c r="G168" s="291"/>
      <c r="H168" s="292"/>
    </row>
    <row r="169" spans="1:8" s="16" customFormat="1" ht="50.1" customHeight="1" x14ac:dyDescent="0.2">
      <c r="A169" s="65" t="s">
        <v>363</v>
      </c>
      <c r="B169" s="87" t="s">
        <v>23</v>
      </c>
      <c r="C1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9" s="389">
        <v>270</v>
      </c>
      <c r="E169" s="390"/>
      <c r="F169" s="390"/>
      <c r="G169" s="390"/>
      <c r="H169" s="391"/>
    </row>
    <row r="170" spans="1:8" s="16" customFormat="1" ht="94.5" customHeight="1" x14ac:dyDescent="0.2">
      <c r="A170" s="71"/>
      <c r="B170" s="92"/>
      <c r="C170" s="93"/>
      <c r="D170" s="94"/>
      <c r="E170" s="95"/>
      <c r="F170" s="95"/>
      <c r="G170" s="95"/>
      <c r="H170" s="392"/>
    </row>
    <row r="171" spans="1:8" s="16" customFormat="1" ht="163.5" customHeight="1" thickBot="1" x14ac:dyDescent="0.25">
      <c r="A171" s="77"/>
      <c r="B171" s="97" t="s">
        <v>13</v>
      </c>
      <c r="C1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1" s="393"/>
      <c r="E171" s="394"/>
      <c r="F171" s="394"/>
      <c r="G171" s="394"/>
      <c r="H171" s="395"/>
    </row>
    <row r="172" spans="1:8" s="16" customFormat="1" ht="24.95" customHeight="1" thickBot="1" x14ac:dyDescent="0.25">
      <c r="A172" s="81"/>
      <c r="B172" s="129"/>
      <c r="C172" s="130"/>
      <c r="D172" s="291" t="s">
        <v>360</v>
      </c>
      <c r="E172" s="291"/>
      <c r="F172" s="291"/>
      <c r="G172" s="291"/>
      <c r="H172" s="292"/>
    </row>
    <row r="173" spans="1:8" s="16" customFormat="1" ht="50.1" customHeight="1" thickBot="1" x14ac:dyDescent="0.25">
      <c r="A173" s="136" t="s">
        <v>38</v>
      </c>
      <c r="B173" s="137"/>
      <c r="C173" s="137"/>
      <c r="D173" s="739" t="str">
        <f>"от "&amp;MIN(D174:D192)&amp;" до "&amp;MAX(D174:D192)</f>
        <v>от 1914 до 36366</v>
      </c>
      <c r="E173" s="740"/>
      <c r="F173" s="740"/>
      <c r="G173" s="740"/>
      <c r="H173" s="741"/>
    </row>
    <row r="174" spans="1:8" s="16" customFormat="1" ht="37.5" customHeight="1" outlineLevel="1" x14ac:dyDescent="0.2">
      <c r="A174" s="585" t="s">
        <v>364</v>
      </c>
      <c r="B174" s="652"/>
      <c r="C174" s="438" t="s">
        <v>749</v>
      </c>
      <c r="D174" s="31">
        <v>1914</v>
      </c>
      <c r="E174" s="32"/>
      <c r="F174" s="32"/>
      <c r="G174" s="32"/>
      <c r="H174" s="33"/>
    </row>
    <row r="175" spans="1:8" s="16" customFormat="1" ht="37.5" customHeight="1" outlineLevel="1" x14ac:dyDescent="0.2">
      <c r="A175" s="543" t="s">
        <v>365</v>
      </c>
      <c r="B175" s="544"/>
      <c r="C175" s="143"/>
      <c r="D175" s="36">
        <v>3828</v>
      </c>
      <c r="E175" s="37"/>
      <c r="F175" s="37"/>
      <c r="G175" s="37"/>
      <c r="H175" s="38"/>
    </row>
    <row r="176" spans="1:8" s="16" customFormat="1" ht="37.5" customHeight="1" outlineLevel="1" x14ac:dyDescent="0.2">
      <c r="A176" s="543" t="s">
        <v>366</v>
      </c>
      <c r="B176" s="544"/>
      <c r="C176" s="143"/>
      <c r="D176" s="36">
        <v>5742</v>
      </c>
      <c r="E176" s="37"/>
      <c r="F176" s="37"/>
      <c r="G176" s="37"/>
      <c r="H176" s="38"/>
    </row>
    <row r="177" spans="1:8" s="16" customFormat="1" ht="37.5" customHeight="1" outlineLevel="1" x14ac:dyDescent="0.2">
      <c r="A177" s="543" t="s">
        <v>367</v>
      </c>
      <c r="B177" s="544"/>
      <c r="C177" s="143"/>
      <c r="D177" s="36">
        <v>7656</v>
      </c>
      <c r="E177" s="37"/>
      <c r="F177" s="37"/>
      <c r="G177" s="37"/>
      <c r="H177" s="38"/>
    </row>
    <row r="178" spans="1:8" s="16" customFormat="1" ht="37.5" customHeight="1" outlineLevel="1" x14ac:dyDescent="0.2">
      <c r="A178" s="543" t="s">
        <v>368</v>
      </c>
      <c r="B178" s="544"/>
      <c r="C178" s="143"/>
      <c r="D178" s="36">
        <v>9570</v>
      </c>
      <c r="E178" s="37"/>
      <c r="F178" s="37"/>
      <c r="G178" s="37"/>
      <c r="H178" s="38"/>
    </row>
    <row r="179" spans="1:8" s="16" customFormat="1" ht="37.5" customHeight="1" outlineLevel="1" x14ac:dyDescent="0.2">
      <c r="A179" s="543" t="s">
        <v>369</v>
      </c>
      <c r="B179" s="544"/>
      <c r="C179" s="143"/>
      <c r="D179" s="36">
        <v>11484</v>
      </c>
      <c r="E179" s="37"/>
      <c r="F179" s="37"/>
      <c r="G179" s="37"/>
      <c r="H179" s="38"/>
    </row>
    <row r="180" spans="1:8" s="16" customFormat="1" ht="37.5" customHeight="1" outlineLevel="1" x14ac:dyDescent="0.2">
      <c r="A180" s="543" t="s">
        <v>370</v>
      </c>
      <c r="B180" s="544"/>
      <c r="C180" s="143"/>
      <c r="D180" s="36">
        <v>13398</v>
      </c>
      <c r="E180" s="37"/>
      <c r="F180" s="37"/>
      <c r="G180" s="37"/>
      <c r="H180" s="38"/>
    </row>
    <row r="181" spans="1:8" s="16" customFormat="1" ht="37.5" customHeight="1" outlineLevel="1" x14ac:dyDescent="0.2">
      <c r="A181" s="147" t="s">
        <v>371</v>
      </c>
      <c r="B181" s="148"/>
      <c r="C181" s="143"/>
      <c r="D181" s="36">
        <v>15312</v>
      </c>
      <c r="E181" s="37"/>
      <c r="F181" s="37"/>
      <c r="G181" s="37"/>
      <c r="H181" s="38"/>
    </row>
    <row r="182" spans="1:8" s="16" customFormat="1" ht="37.5" customHeight="1" outlineLevel="1" x14ac:dyDescent="0.2">
      <c r="A182" s="147" t="s">
        <v>372</v>
      </c>
      <c r="B182" s="148"/>
      <c r="C182" s="143"/>
      <c r="D182" s="36">
        <v>17226</v>
      </c>
      <c r="E182" s="37"/>
      <c r="F182" s="37"/>
      <c r="G182" s="37"/>
      <c r="H182" s="38"/>
    </row>
    <row r="183" spans="1:8" s="16" customFormat="1" ht="37.5" customHeight="1" outlineLevel="1" x14ac:dyDescent="0.2">
      <c r="A183" s="147" t="s">
        <v>373</v>
      </c>
      <c r="B183" s="148"/>
      <c r="C183" s="143"/>
      <c r="D183" s="36">
        <v>19140</v>
      </c>
      <c r="E183" s="37"/>
      <c r="F183" s="37"/>
      <c r="G183" s="37"/>
      <c r="H183" s="38"/>
    </row>
    <row r="184" spans="1:8" s="16" customFormat="1" ht="37.5" customHeight="1" outlineLevel="1" x14ac:dyDescent="0.2">
      <c r="A184" s="147" t="s">
        <v>374</v>
      </c>
      <c r="B184" s="148"/>
      <c r="C184" s="143"/>
      <c r="D184" s="36">
        <v>21054</v>
      </c>
      <c r="E184" s="37"/>
      <c r="F184" s="37"/>
      <c r="G184" s="37"/>
      <c r="H184" s="38"/>
    </row>
    <row r="185" spans="1:8" s="16" customFormat="1" ht="37.5" customHeight="1" outlineLevel="1" x14ac:dyDescent="0.2">
      <c r="A185" s="147" t="s">
        <v>375</v>
      </c>
      <c r="B185" s="148"/>
      <c r="C185" s="143"/>
      <c r="D185" s="36">
        <v>22968</v>
      </c>
      <c r="E185" s="37"/>
      <c r="F185" s="37"/>
      <c r="G185" s="37"/>
      <c r="H185" s="38"/>
    </row>
    <row r="186" spans="1:8" s="16" customFormat="1" ht="37.5" customHeight="1" outlineLevel="1" x14ac:dyDescent="0.2">
      <c r="A186" s="147" t="s">
        <v>376</v>
      </c>
      <c r="B186" s="148"/>
      <c r="C186" s="143"/>
      <c r="D186" s="36">
        <v>24882</v>
      </c>
      <c r="E186" s="37"/>
      <c r="F186" s="37"/>
      <c r="G186" s="37"/>
      <c r="H186" s="38"/>
    </row>
    <row r="187" spans="1:8" s="16" customFormat="1" ht="37.5" customHeight="1" outlineLevel="1" x14ac:dyDescent="0.2">
      <c r="A187" s="147" t="s">
        <v>377</v>
      </c>
      <c r="B187" s="148"/>
      <c r="C187" s="143"/>
      <c r="D187" s="36">
        <v>26796</v>
      </c>
      <c r="E187" s="37"/>
      <c r="F187" s="37"/>
      <c r="G187" s="37"/>
      <c r="H187" s="38"/>
    </row>
    <row r="188" spans="1:8" s="16" customFormat="1" ht="37.5" customHeight="1" outlineLevel="1" x14ac:dyDescent="0.2">
      <c r="A188" s="147" t="s">
        <v>378</v>
      </c>
      <c r="B188" s="148"/>
      <c r="C188" s="143"/>
      <c r="D188" s="36">
        <v>28710</v>
      </c>
      <c r="E188" s="37"/>
      <c r="F188" s="37"/>
      <c r="G188" s="37"/>
      <c r="H188" s="38"/>
    </row>
    <row r="189" spans="1:8" s="16" customFormat="1" ht="37.5" customHeight="1" outlineLevel="1" x14ac:dyDescent="0.2">
      <c r="A189" s="147" t="s">
        <v>379</v>
      </c>
      <c r="B189" s="148"/>
      <c r="C189" s="143"/>
      <c r="D189" s="36">
        <v>30624</v>
      </c>
      <c r="E189" s="37"/>
      <c r="F189" s="37"/>
      <c r="G189" s="37"/>
      <c r="H189" s="38"/>
    </row>
    <row r="190" spans="1:8" s="16" customFormat="1" ht="37.5" customHeight="1" outlineLevel="1" x14ac:dyDescent="0.2">
      <c r="A190" s="147" t="s">
        <v>380</v>
      </c>
      <c r="B190" s="148"/>
      <c r="C190" s="143"/>
      <c r="D190" s="36">
        <v>32538</v>
      </c>
      <c r="E190" s="37"/>
      <c r="F190" s="37"/>
      <c r="G190" s="37"/>
      <c r="H190" s="38"/>
    </row>
    <row r="191" spans="1:8" s="16" customFormat="1" ht="37.5" customHeight="1" outlineLevel="1" x14ac:dyDescent="0.2">
      <c r="A191" s="147" t="s">
        <v>381</v>
      </c>
      <c r="B191" s="148"/>
      <c r="C191" s="143"/>
      <c r="D191" s="36">
        <v>34452</v>
      </c>
      <c r="E191" s="37"/>
      <c r="F191" s="37"/>
      <c r="G191" s="37"/>
      <c r="H191" s="38"/>
    </row>
    <row r="192" spans="1:8" s="16" customFormat="1" ht="37.5" customHeight="1" outlineLevel="1" x14ac:dyDescent="0.2">
      <c r="A192" s="147" t="s">
        <v>382</v>
      </c>
      <c r="B192" s="148"/>
      <c r="C192" s="143"/>
      <c r="D192" s="36">
        <v>36366</v>
      </c>
      <c r="E192" s="37"/>
      <c r="F192" s="37"/>
      <c r="G192" s="37"/>
      <c r="H192" s="38"/>
    </row>
    <row r="193" spans="1:8" s="16" customFormat="1" ht="37.5" customHeight="1" outlineLevel="1" x14ac:dyDescent="0.2">
      <c r="A193" s="464" t="s">
        <v>383</v>
      </c>
      <c r="B193" s="808"/>
      <c r="C193" s="143"/>
      <c r="D193" s="36">
        <v>38280</v>
      </c>
      <c r="E193" s="37"/>
      <c r="F193" s="37"/>
      <c r="G193" s="37"/>
      <c r="H193" s="38"/>
    </row>
    <row r="194" spans="1:8" s="16" customFormat="1" ht="37.5" customHeight="1" outlineLevel="1" x14ac:dyDescent="0.2">
      <c r="A194" s="464" t="s">
        <v>384</v>
      </c>
      <c r="B194" s="808"/>
      <c r="C194" s="143"/>
      <c r="D194" s="36">
        <v>40194</v>
      </c>
      <c r="E194" s="37"/>
      <c r="F194" s="37"/>
      <c r="G194" s="37"/>
      <c r="H194" s="38"/>
    </row>
    <row r="195" spans="1:8" s="16" customFormat="1" ht="37.5" customHeight="1" outlineLevel="1" x14ac:dyDescent="0.2">
      <c r="A195" s="464" t="s">
        <v>385</v>
      </c>
      <c r="B195" s="808"/>
      <c r="C195" s="143"/>
      <c r="D195" s="36">
        <v>42108</v>
      </c>
      <c r="E195" s="37"/>
      <c r="F195" s="37"/>
      <c r="G195" s="37"/>
      <c r="H195" s="38"/>
    </row>
    <row r="196" spans="1:8" s="16" customFormat="1" ht="37.5" customHeight="1" outlineLevel="1" x14ac:dyDescent="0.2">
      <c r="A196" s="464" t="s">
        <v>386</v>
      </c>
      <c r="B196" s="808"/>
      <c r="C196" s="143"/>
      <c r="D196" s="36">
        <v>44022</v>
      </c>
      <c r="E196" s="37"/>
      <c r="F196" s="37"/>
      <c r="G196" s="37"/>
      <c r="H196" s="38"/>
    </row>
    <row r="197" spans="1:8" s="16" customFormat="1" ht="37.5" customHeight="1" outlineLevel="1" x14ac:dyDescent="0.2">
      <c r="A197" s="464" t="s">
        <v>387</v>
      </c>
      <c r="B197" s="808"/>
      <c r="C197" s="143"/>
      <c r="D197" s="36">
        <v>45936</v>
      </c>
      <c r="E197" s="37"/>
      <c r="F197" s="37"/>
      <c r="G197" s="37"/>
      <c r="H197" s="38"/>
    </row>
    <row r="198" spans="1:8" s="16" customFormat="1" ht="37.5" customHeight="1" outlineLevel="1" x14ac:dyDescent="0.2">
      <c r="A198" s="464" t="s">
        <v>388</v>
      </c>
      <c r="B198" s="808"/>
      <c r="C198" s="143"/>
      <c r="D198" s="36">
        <v>47850</v>
      </c>
      <c r="E198" s="37"/>
      <c r="F198" s="37"/>
      <c r="G198" s="37"/>
      <c r="H198" s="38"/>
    </row>
    <row r="199" spans="1:8" s="16" customFormat="1" ht="37.5" customHeight="1" outlineLevel="1" x14ac:dyDescent="0.2">
      <c r="A199" s="464" t="s">
        <v>389</v>
      </c>
      <c r="B199" s="808"/>
      <c r="C199" s="143"/>
      <c r="D199" s="36">
        <v>49764</v>
      </c>
      <c r="E199" s="37"/>
      <c r="F199" s="37"/>
      <c r="G199" s="37"/>
      <c r="H199" s="38"/>
    </row>
    <row r="200" spans="1:8" s="16" customFormat="1" ht="37.5" customHeight="1" outlineLevel="1" x14ac:dyDescent="0.2">
      <c r="A200" s="464" t="s">
        <v>390</v>
      </c>
      <c r="B200" s="808"/>
      <c r="C200" s="143"/>
      <c r="D200" s="36">
        <v>51678</v>
      </c>
      <c r="E200" s="37"/>
      <c r="F200" s="37"/>
      <c r="G200" s="37"/>
      <c r="H200" s="38"/>
    </row>
    <row r="201" spans="1:8" s="16" customFormat="1" ht="37.5" customHeight="1" outlineLevel="1" x14ac:dyDescent="0.2">
      <c r="A201" s="464" t="s">
        <v>391</v>
      </c>
      <c r="B201" s="808"/>
      <c r="C201" s="143"/>
      <c r="D201" s="36">
        <v>53592</v>
      </c>
      <c r="E201" s="37"/>
      <c r="F201" s="37"/>
      <c r="G201" s="37"/>
      <c r="H201" s="38"/>
    </row>
    <row r="202" spans="1:8" s="16" customFormat="1" ht="37.5" customHeight="1" outlineLevel="1" x14ac:dyDescent="0.2">
      <c r="A202" s="464" t="s">
        <v>392</v>
      </c>
      <c r="B202" s="808"/>
      <c r="C202" s="143"/>
      <c r="D202" s="36">
        <v>55506</v>
      </c>
      <c r="E202" s="37"/>
      <c r="F202" s="37"/>
      <c r="G202" s="37"/>
      <c r="H202" s="38"/>
    </row>
    <row r="203" spans="1:8" s="16" customFormat="1" ht="37.5" customHeight="1" outlineLevel="1" x14ac:dyDescent="0.2">
      <c r="A203" s="464" t="s">
        <v>393</v>
      </c>
      <c r="B203" s="808"/>
      <c r="C203" s="143"/>
      <c r="D203" s="36">
        <v>57420</v>
      </c>
      <c r="E203" s="37"/>
      <c r="F203" s="37"/>
      <c r="G203" s="37"/>
      <c r="H203" s="38"/>
    </row>
    <row r="204" spans="1:8" s="16" customFormat="1" ht="37.5" customHeight="1" outlineLevel="1" x14ac:dyDescent="0.2">
      <c r="A204" s="464" t="s">
        <v>394</v>
      </c>
      <c r="B204" s="808"/>
      <c r="C204" s="143"/>
      <c r="D204" s="36">
        <v>59334</v>
      </c>
      <c r="E204" s="37"/>
      <c r="F204" s="37"/>
      <c r="G204" s="37"/>
      <c r="H204" s="38"/>
    </row>
    <row r="205" spans="1:8" s="16" customFormat="1" ht="37.5" customHeight="1" outlineLevel="1" x14ac:dyDescent="0.2">
      <c r="A205" s="464" t="s">
        <v>395</v>
      </c>
      <c r="B205" s="808"/>
      <c r="C205" s="143"/>
      <c r="D205" s="36">
        <v>61248</v>
      </c>
      <c r="E205" s="37"/>
      <c r="F205" s="37"/>
      <c r="G205" s="37"/>
      <c r="H205" s="38"/>
    </row>
    <row r="206" spans="1:8" s="16" customFormat="1" ht="37.5" customHeight="1" outlineLevel="1" x14ac:dyDescent="0.2">
      <c r="A206" s="464" t="s">
        <v>396</v>
      </c>
      <c r="B206" s="808"/>
      <c r="C206" s="143"/>
      <c r="D206" s="36">
        <v>63162</v>
      </c>
      <c r="E206" s="37"/>
      <c r="F206" s="37"/>
      <c r="G206" s="37"/>
      <c r="H206" s="38"/>
    </row>
    <row r="207" spans="1:8" s="16" customFormat="1" ht="37.5" customHeight="1" outlineLevel="1" x14ac:dyDescent="0.2">
      <c r="A207" s="464" t="s">
        <v>397</v>
      </c>
      <c r="B207" s="808"/>
      <c r="C207" s="143"/>
      <c r="D207" s="36">
        <v>65076</v>
      </c>
      <c r="E207" s="37"/>
      <c r="F207" s="37"/>
      <c r="G207" s="37"/>
      <c r="H207" s="38"/>
    </row>
    <row r="208" spans="1:8" s="16" customFormat="1" ht="37.5" customHeight="1" outlineLevel="1" x14ac:dyDescent="0.2">
      <c r="A208" s="464" t="s">
        <v>398</v>
      </c>
      <c r="B208" s="808"/>
      <c r="C208" s="143"/>
      <c r="D208" s="36">
        <v>66990</v>
      </c>
      <c r="E208" s="37"/>
      <c r="F208" s="37"/>
      <c r="G208" s="37"/>
      <c r="H208" s="38"/>
    </row>
    <row r="209" spans="1:8" s="16" customFormat="1" ht="37.5" customHeight="1" outlineLevel="1" x14ac:dyDescent="0.2">
      <c r="A209" s="464" t="s">
        <v>399</v>
      </c>
      <c r="B209" s="808"/>
      <c r="C209" s="143"/>
      <c r="D209" s="36">
        <v>68904</v>
      </c>
      <c r="E209" s="37"/>
      <c r="F209" s="37"/>
      <c r="G209" s="37"/>
      <c r="H209" s="38"/>
    </row>
    <row r="210" spans="1:8" s="16" customFormat="1" ht="37.5" customHeight="1" outlineLevel="1" x14ac:dyDescent="0.2">
      <c r="A210" s="464" t="s">
        <v>400</v>
      </c>
      <c r="B210" s="808"/>
      <c r="C210" s="143"/>
      <c r="D210" s="36">
        <v>70818</v>
      </c>
      <c r="E210" s="37"/>
      <c r="F210" s="37"/>
      <c r="G210" s="37"/>
      <c r="H210" s="38"/>
    </row>
    <row r="211" spans="1:8" s="16" customFormat="1" ht="37.5" customHeight="1" outlineLevel="1" x14ac:dyDescent="0.2">
      <c r="A211" s="464" t="s">
        <v>401</v>
      </c>
      <c r="B211" s="808"/>
      <c r="C211" s="143"/>
      <c r="D211" s="36">
        <v>72732</v>
      </c>
      <c r="E211" s="37"/>
      <c r="F211" s="37"/>
      <c r="G211" s="37"/>
      <c r="H211" s="38"/>
    </row>
    <row r="212" spans="1:8" s="16" customFormat="1" ht="37.5" customHeight="1" outlineLevel="1" x14ac:dyDescent="0.2">
      <c r="A212" s="464" t="s">
        <v>402</v>
      </c>
      <c r="B212" s="808"/>
      <c r="C212" s="143"/>
      <c r="D212" s="36">
        <v>74646</v>
      </c>
      <c r="E212" s="37"/>
      <c r="F212" s="37"/>
      <c r="G212" s="37"/>
      <c r="H212" s="38"/>
    </row>
    <row r="213" spans="1:8" s="16" customFormat="1" ht="37.5" customHeight="1" outlineLevel="1" x14ac:dyDescent="0.2">
      <c r="A213" s="464" t="s">
        <v>403</v>
      </c>
      <c r="B213" s="808"/>
      <c r="C213" s="143"/>
      <c r="D213" s="36">
        <v>76560</v>
      </c>
      <c r="E213" s="37"/>
      <c r="F213" s="37"/>
      <c r="G213" s="37"/>
      <c r="H213" s="38"/>
    </row>
    <row r="214" spans="1:8" s="16" customFormat="1" ht="37.5" customHeight="1" outlineLevel="1" x14ac:dyDescent="0.2">
      <c r="A214" s="464" t="s">
        <v>404</v>
      </c>
      <c r="B214" s="808"/>
      <c r="C214" s="143"/>
      <c r="D214" s="36">
        <v>78474</v>
      </c>
      <c r="E214" s="37"/>
      <c r="F214" s="37"/>
      <c r="G214" s="37"/>
      <c r="H214" s="38"/>
    </row>
    <row r="215" spans="1:8" s="16" customFormat="1" ht="37.5" customHeight="1" outlineLevel="1" x14ac:dyDescent="0.2">
      <c r="A215" s="464" t="s">
        <v>405</v>
      </c>
      <c r="B215" s="808"/>
      <c r="C215" s="143"/>
      <c r="D215" s="36">
        <v>80388</v>
      </c>
      <c r="E215" s="37"/>
      <c r="F215" s="37"/>
      <c r="G215" s="37"/>
      <c r="H215" s="38"/>
    </row>
    <row r="216" spans="1:8" s="16" customFormat="1" ht="37.5" customHeight="1" outlineLevel="1" x14ac:dyDescent="0.2">
      <c r="A216" s="464" t="s">
        <v>406</v>
      </c>
      <c r="B216" s="808"/>
      <c r="C216" s="143"/>
      <c r="D216" s="36">
        <v>82302</v>
      </c>
      <c r="E216" s="37"/>
      <c r="F216" s="37"/>
      <c r="G216" s="37"/>
      <c r="H216" s="38"/>
    </row>
    <row r="217" spans="1:8" s="16" customFormat="1" ht="37.5" customHeight="1" outlineLevel="1" x14ac:dyDescent="0.2">
      <c r="A217" s="464" t="s">
        <v>407</v>
      </c>
      <c r="B217" s="808"/>
      <c r="C217" s="143"/>
      <c r="D217" s="36">
        <v>84216</v>
      </c>
      <c r="E217" s="37"/>
      <c r="F217" s="37"/>
      <c r="G217" s="37"/>
      <c r="H217" s="38"/>
    </row>
    <row r="218" spans="1:8" s="16" customFormat="1" ht="37.5" customHeight="1" outlineLevel="1" x14ac:dyDescent="0.2">
      <c r="A218" s="464" t="s">
        <v>408</v>
      </c>
      <c r="B218" s="808"/>
      <c r="C218" s="143"/>
      <c r="D218" s="36">
        <v>86130</v>
      </c>
      <c r="E218" s="37"/>
      <c r="F218" s="37"/>
      <c r="G218" s="37"/>
      <c r="H218" s="38"/>
    </row>
    <row r="219" spans="1:8" s="16" customFormat="1" ht="37.5" customHeight="1" outlineLevel="1" x14ac:dyDescent="0.2">
      <c r="A219" s="464" t="s">
        <v>409</v>
      </c>
      <c r="B219" s="808"/>
      <c r="C219" s="143"/>
      <c r="D219" s="36">
        <v>88044</v>
      </c>
      <c r="E219" s="37"/>
      <c r="F219" s="37"/>
      <c r="G219" s="37"/>
      <c r="H219" s="38"/>
    </row>
    <row r="220" spans="1:8" s="16" customFormat="1" ht="37.5" customHeight="1" outlineLevel="1" x14ac:dyDescent="0.2">
      <c r="A220" s="464" t="s">
        <v>410</v>
      </c>
      <c r="B220" s="808"/>
      <c r="C220" s="143"/>
      <c r="D220" s="36">
        <v>89958</v>
      </c>
      <c r="E220" s="37"/>
      <c r="F220" s="37"/>
      <c r="G220" s="37"/>
      <c r="H220" s="38"/>
    </row>
    <row r="221" spans="1:8" s="16" customFormat="1" ht="37.5" customHeight="1" outlineLevel="1" x14ac:dyDescent="0.2">
      <c r="A221" s="464" t="s">
        <v>411</v>
      </c>
      <c r="B221" s="808"/>
      <c r="C221" s="143"/>
      <c r="D221" s="36">
        <v>91872</v>
      </c>
      <c r="E221" s="37"/>
      <c r="F221" s="37"/>
      <c r="G221" s="37"/>
      <c r="H221" s="38"/>
    </row>
    <row r="222" spans="1:8" s="16" customFormat="1" ht="37.5" customHeight="1" outlineLevel="1" x14ac:dyDescent="0.2">
      <c r="A222" s="464" t="s">
        <v>412</v>
      </c>
      <c r="B222" s="808"/>
      <c r="C222" s="143"/>
      <c r="D222" s="36">
        <v>93786</v>
      </c>
      <c r="E222" s="37"/>
      <c r="F222" s="37"/>
      <c r="G222" s="37"/>
      <c r="H222" s="38"/>
    </row>
    <row r="223" spans="1:8" s="16" customFormat="1" ht="37.5" customHeight="1" outlineLevel="1" x14ac:dyDescent="0.2">
      <c r="A223" s="464" t="s">
        <v>413</v>
      </c>
      <c r="B223" s="808"/>
      <c r="C223" s="143"/>
      <c r="D223" s="36">
        <v>95700</v>
      </c>
      <c r="E223" s="37"/>
      <c r="F223" s="37"/>
      <c r="G223" s="37"/>
      <c r="H223" s="38"/>
    </row>
    <row r="224" spans="1:8" s="16" customFormat="1" ht="37.5" customHeight="1" outlineLevel="1" x14ac:dyDescent="0.2">
      <c r="A224" s="464" t="s">
        <v>414</v>
      </c>
      <c r="B224" s="808"/>
      <c r="C224" s="143"/>
      <c r="D224" s="36">
        <v>97614</v>
      </c>
      <c r="E224" s="37"/>
      <c r="F224" s="37"/>
      <c r="G224" s="37"/>
      <c r="H224" s="38"/>
    </row>
    <row r="225" spans="1:8" s="16" customFormat="1" ht="37.5" customHeight="1" outlineLevel="1" x14ac:dyDescent="0.2">
      <c r="A225" s="464" t="s">
        <v>415</v>
      </c>
      <c r="B225" s="808"/>
      <c r="C225" s="143"/>
      <c r="D225" s="36">
        <v>99528</v>
      </c>
      <c r="E225" s="37"/>
      <c r="F225" s="37"/>
      <c r="G225" s="37"/>
      <c r="H225" s="38"/>
    </row>
    <row r="226" spans="1:8" s="16" customFormat="1" ht="37.5" customHeight="1" outlineLevel="1" x14ac:dyDescent="0.2">
      <c r="A226" s="464" t="s">
        <v>416</v>
      </c>
      <c r="B226" s="808"/>
      <c r="C226" s="143"/>
      <c r="D226" s="36">
        <v>101442</v>
      </c>
      <c r="E226" s="37"/>
      <c r="F226" s="37"/>
      <c r="G226" s="37"/>
      <c r="H226" s="38"/>
    </row>
    <row r="227" spans="1:8" s="16" customFormat="1" ht="37.5" customHeight="1" outlineLevel="1" x14ac:dyDescent="0.2">
      <c r="A227" s="464" t="s">
        <v>417</v>
      </c>
      <c r="B227" s="808"/>
      <c r="C227" s="143"/>
      <c r="D227" s="36">
        <v>103356</v>
      </c>
      <c r="E227" s="37"/>
      <c r="F227" s="37"/>
      <c r="G227" s="37"/>
      <c r="H227" s="38"/>
    </row>
    <row r="228" spans="1:8" s="16" customFormat="1" ht="37.5" customHeight="1" outlineLevel="1" x14ac:dyDescent="0.2">
      <c r="A228" s="464" t="s">
        <v>418</v>
      </c>
      <c r="B228" s="808"/>
      <c r="C228" s="143"/>
      <c r="D228" s="36">
        <v>105270</v>
      </c>
      <c r="E228" s="37"/>
      <c r="F228" s="37"/>
      <c r="G228" s="37"/>
      <c r="H228" s="38"/>
    </row>
    <row r="229" spans="1:8" s="16" customFormat="1" ht="37.5" customHeight="1" outlineLevel="1" x14ac:dyDescent="0.2">
      <c r="A229" s="464" t="s">
        <v>419</v>
      </c>
      <c r="B229" s="808"/>
      <c r="C229" s="143"/>
      <c r="D229" s="36">
        <v>107184</v>
      </c>
      <c r="E229" s="37"/>
      <c r="F229" s="37"/>
      <c r="G229" s="37"/>
      <c r="H229" s="38"/>
    </row>
    <row r="230" spans="1:8" s="16" customFormat="1" ht="37.5" customHeight="1" outlineLevel="1" x14ac:dyDescent="0.2">
      <c r="A230" s="464" t="s">
        <v>420</v>
      </c>
      <c r="B230" s="808"/>
      <c r="C230" s="143"/>
      <c r="D230" s="36">
        <v>109098</v>
      </c>
      <c r="E230" s="37"/>
      <c r="F230" s="37"/>
      <c r="G230" s="37"/>
      <c r="H230" s="38"/>
    </row>
    <row r="231" spans="1:8" s="16" customFormat="1" ht="37.5" customHeight="1" outlineLevel="1" x14ac:dyDescent="0.2">
      <c r="A231" s="464" t="s">
        <v>421</v>
      </c>
      <c r="B231" s="808"/>
      <c r="C231" s="143"/>
      <c r="D231" s="36">
        <v>111012</v>
      </c>
      <c r="E231" s="37"/>
      <c r="F231" s="37"/>
      <c r="G231" s="37"/>
      <c r="H231" s="38"/>
    </row>
    <row r="232" spans="1:8" s="16" customFormat="1" ht="37.5" customHeight="1" outlineLevel="1" x14ac:dyDescent="0.2">
      <c r="A232" s="464" t="s">
        <v>422</v>
      </c>
      <c r="B232" s="808"/>
      <c r="C232" s="143"/>
      <c r="D232" s="36">
        <v>112926</v>
      </c>
      <c r="E232" s="37"/>
      <c r="F232" s="37"/>
      <c r="G232" s="37"/>
      <c r="H232" s="38"/>
    </row>
    <row r="233" spans="1:8" s="16" customFormat="1" ht="37.5" customHeight="1" outlineLevel="1" x14ac:dyDescent="0.2">
      <c r="A233" s="464" t="s">
        <v>423</v>
      </c>
      <c r="B233" s="808"/>
      <c r="C233" s="143"/>
      <c r="D233" s="36">
        <v>114840</v>
      </c>
      <c r="E233" s="37"/>
      <c r="F233" s="37"/>
      <c r="G233" s="37"/>
      <c r="H233" s="38"/>
    </row>
    <row r="234" spans="1:8" s="16" customFormat="1" ht="37.5" customHeight="1" outlineLevel="1" x14ac:dyDescent="0.2">
      <c r="A234" s="464" t="s">
        <v>424</v>
      </c>
      <c r="B234" s="808"/>
      <c r="C234" s="143"/>
      <c r="D234" s="36">
        <v>116754</v>
      </c>
      <c r="E234" s="37"/>
      <c r="F234" s="37"/>
      <c r="G234" s="37"/>
      <c r="H234" s="38"/>
    </row>
    <row r="235" spans="1:8" s="16" customFormat="1" ht="37.5" customHeight="1" outlineLevel="1" x14ac:dyDescent="0.2">
      <c r="A235" s="464" t="s">
        <v>425</v>
      </c>
      <c r="B235" s="808"/>
      <c r="C235" s="143"/>
      <c r="D235" s="36">
        <v>118668</v>
      </c>
      <c r="E235" s="37"/>
      <c r="F235" s="37"/>
      <c r="G235" s="37"/>
      <c r="H235" s="38"/>
    </row>
    <row r="236" spans="1:8" s="16" customFormat="1" ht="37.5" customHeight="1" outlineLevel="1" x14ac:dyDescent="0.2">
      <c r="A236" s="464" t="s">
        <v>426</v>
      </c>
      <c r="B236" s="808"/>
      <c r="C236" s="143"/>
      <c r="D236" s="36">
        <v>120582</v>
      </c>
      <c r="E236" s="37"/>
      <c r="F236" s="37"/>
      <c r="G236" s="37"/>
      <c r="H236" s="38"/>
    </row>
    <row r="237" spans="1:8" s="16" customFormat="1" ht="37.5" customHeight="1" outlineLevel="1" x14ac:dyDescent="0.2">
      <c r="A237" s="464" t="s">
        <v>427</v>
      </c>
      <c r="B237" s="808"/>
      <c r="C237" s="143"/>
      <c r="D237" s="36">
        <v>122496</v>
      </c>
      <c r="E237" s="37"/>
      <c r="F237" s="37"/>
      <c r="G237" s="37"/>
      <c r="H237" s="38"/>
    </row>
    <row r="238" spans="1:8" s="16" customFormat="1" ht="37.5" customHeight="1" outlineLevel="1" x14ac:dyDescent="0.2">
      <c r="A238" s="464" t="s">
        <v>428</v>
      </c>
      <c r="B238" s="808"/>
      <c r="C238" s="143"/>
      <c r="D238" s="36">
        <v>124410</v>
      </c>
      <c r="E238" s="37"/>
      <c r="F238" s="37"/>
      <c r="G238" s="37"/>
      <c r="H238" s="38"/>
    </row>
    <row r="239" spans="1:8" s="16" customFormat="1" ht="37.5" customHeight="1" outlineLevel="1" x14ac:dyDescent="0.2">
      <c r="A239" s="464" t="s">
        <v>429</v>
      </c>
      <c r="B239" s="808"/>
      <c r="C239" s="143"/>
      <c r="D239" s="36">
        <v>126324</v>
      </c>
      <c r="E239" s="37"/>
      <c r="F239" s="37"/>
      <c r="G239" s="37"/>
      <c r="H239" s="38"/>
    </row>
    <row r="240" spans="1:8" s="16" customFormat="1" ht="37.5" customHeight="1" outlineLevel="1" x14ac:dyDescent="0.2">
      <c r="A240" s="464" t="s">
        <v>430</v>
      </c>
      <c r="B240" s="808"/>
      <c r="C240" s="143"/>
      <c r="D240" s="36">
        <v>128238</v>
      </c>
      <c r="E240" s="37"/>
      <c r="F240" s="37"/>
      <c r="G240" s="37"/>
      <c r="H240" s="38"/>
    </row>
    <row r="241" spans="1:8" s="16" customFormat="1" ht="37.5" customHeight="1" outlineLevel="1" x14ac:dyDescent="0.2">
      <c r="A241" s="464" t="s">
        <v>431</v>
      </c>
      <c r="B241" s="808"/>
      <c r="C241" s="143"/>
      <c r="D241" s="36">
        <v>130152</v>
      </c>
      <c r="E241" s="37"/>
      <c r="F241" s="37"/>
      <c r="G241" s="37"/>
      <c r="H241" s="38"/>
    </row>
    <row r="242" spans="1:8" s="16" customFormat="1" ht="37.5" customHeight="1" outlineLevel="1" x14ac:dyDescent="0.2">
      <c r="A242" s="464" t="s">
        <v>432</v>
      </c>
      <c r="B242" s="808"/>
      <c r="C242" s="143"/>
      <c r="D242" s="36">
        <v>132066</v>
      </c>
      <c r="E242" s="37"/>
      <c r="F242" s="37"/>
      <c r="G242" s="37"/>
      <c r="H242" s="38"/>
    </row>
    <row r="243" spans="1:8" s="16" customFormat="1" ht="37.5" customHeight="1" outlineLevel="1" x14ac:dyDescent="0.2">
      <c r="A243" s="464" t="s">
        <v>433</v>
      </c>
      <c r="B243" s="808"/>
      <c r="C243" s="143"/>
      <c r="D243" s="36">
        <v>133980</v>
      </c>
      <c r="E243" s="37"/>
      <c r="F243" s="37"/>
      <c r="G243" s="37"/>
      <c r="H243" s="38"/>
    </row>
    <row r="244" spans="1:8" s="16" customFormat="1" ht="37.5" customHeight="1" outlineLevel="1" x14ac:dyDescent="0.2">
      <c r="A244" s="464" t="s">
        <v>434</v>
      </c>
      <c r="B244" s="808"/>
      <c r="C244" s="143"/>
      <c r="D244" s="36">
        <v>135894</v>
      </c>
      <c r="E244" s="37"/>
      <c r="F244" s="37"/>
      <c r="G244" s="37"/>
      <c r="H244" s="38"/>
    </row>
    <row r="245" spans="1:8" s="16" customFormat="1" ht="37.5" customHeight="1" outlineLevel="1" x14ac:dyDescent="0.2">
      <c r="A245" s="464" t="s">
        <v>435</v>
      </c>
      <c r="B245" s="808"/>
      <c r="C245" s="143"/>
      <c r="D245" s="36">
        <v>137808</v>
      </c>
      <c r="E245" s="37"/>
      <c r="F245" s="37"/>
      <c r="G245" s="37"/>
      <c r="H245" s="38"/>
    </row>
    <row r="246" spans="1:8" s="16" customFormat="1" ht="37.5" customHeight="1" outlineLevel="1" x14ac:dyDescent="0.2">
      <c r="A246" s="464" t="s">
        <v>436</v>
      </c>
      <c r="B246" s="808"/>
      <c r="C246" s="143"/>
      <c r="D246" s="36">
        <v>139722</v>
      </c>
      <c r="E246" s="37"/>
      <c r="F246" s="37"/>
      <c r="G246" s="37"/>
      <c r="H246" s="38"/>
    </row>
    <row r="247" spans="1:8" s="16" customFormat="1" ht="37.5" customHeight="1" outlineLevel="1" x14ac:dyDescent="0.2">
      <c r="A247" s="464" t="s">
        <v>437</v>
      </c>
      <c r="B247" s="808"/>
      <c r="C247" s="143"/>
      <c r="D247" s="36">
        <v>141636</v>
      </c>
      <c r="E247" s="37"/>
      <c r="F247" s="37"/>
      <c r="G247" s="37"/>
      <c r="H247" s="38"/>
    </row>
    <row r="248" spans="1:8" s="16" customFormat="1" ht="37.5" customHeight="1" outlineLevel="1" x14ac:dyDescent="0.2">
      <c r="A248" s="464" t="s">
        <v>438</v>
      </c>
      <c r="B248" s="808"/>
      <c r="C248" s="143"/>
      <c r="D248" s="36">
        <v>143550</v>
      </c>
      <c r="E248" s="37"/>
      <c r="F248" s="37"/>
      <c r="G248" s="37"/>
      <c r="H248" s="38"/>
    </row>
    <row r="249" spans="1:8" s="16" customFormat="1" ht="37.5" customHeight="1" outlineLevel="1" x14ac:dyDescent="0.2">
      <c r="A249" s="464" t="s">
        <v>439</v>
      </c>
      <c r="B249" s="808"/>
      <c r="C249" s="143"/>
      <c r="D249" s="36">
        <v>145464</v>
      </c>
      <c r="E249" s="37"/>
      <c r="F249" s="37"/>
      <c r="G249" s="37"/>
      <c r="H249" s="38"/>
    </row>
    <row r="250" spans="1:8" s="16" customFormat="1" ht="37.5" customHeight="1" outlineLevel="1" x14ac:dyDescent="0.2">
      <c r="A250" s="464" t="s">
        <v>440</v>
      </c>
      <c r="B250" s="808"/>
      <c r="C250" s="143"/>
      <c r="D250" s="36">
        <v>147378</v>
      </c>
      <c r="E250" s="37"/>
      <c r="F250" s="37"/>
      <c r="G250" s="37"/>
      <c r="H250" s="38"/>
    </row>
    <row r="251" spans="1:8" s="16" customFormat="1" ht="37.5" customHeight="1" outlineLevel="1" x14ac:dyDescent="0.2">
      <c r="A251" s="464" t="s">
        <v>441</v>
      </c>
      <c r="B251" s="808"/>
      <c r="C251" s="143"/>
      <c r="D251" s="36">
        <v>149292</v>
      </c>
      <c r="E251" s="37"/>
      <c r="F251" s="37"/>
      <c r="G251" s="37"/>
      <c r="H251" s="38"/>
    </row>
    <row r="252" spans="1:8" s="16" customFormat="1" ht="37.5" customHeight="1" outlineLevel="1" x14ac:dyDescent="0.2">
      <c r="A252" s="464" t="s">
        <v>442</v>
      </c>
      <c r="B252" s="808"/>
      <c r="C252" s="143"/>
      <c r="D252" s="36">
        <v>151206</v>
      </c>
      <c r="E252" s="37"/>
      <c r="F252" s="37"/>
      <c r="G252" s="37"/>
      <c r="H252" s="38"/>
    </row>
    <row r="253" spans="1:8" s="16" customFormat="1" ht="37.5" customHeight="1" outlineLevel="1" x14ac:dyDescent="0.2">
      <c r="A253" s="464" t="s">
        <v>443</v>
      </c>
      <c r="B253" s="808"/>
      <c r="C253" s="143"/>
      <c r="D253" s="36">
        <v>153120</v>
      </c>
      <c r="E253" s="37"/>
      <c r="F253" s="37"/>
      <c r="G253" s="37"/>
      <c r="H253" s="38"/>
    </row>
    <row r="254" spans="1:8" s="16" customFormat="1" ht="37.5" customHeight="1" outlineLevel="1" x14ac:dyDescent="0.2">
      <c r="A254" s="464" t="s">
        <v>444</v>
      </c>
      <c r="B254" s="808"/>
      <c r="C254" s="143"/>
      <c r="D254" s="36">
        <v>155034</v>
      </c>
      <c r="E254" s="37"/>
      <c r="F254" s="37"/>
      <c r="G254" s="37"/>
      <c r="H254" s="38"/>
    </row>
    <row r="255" spans="1:8" s="16" customFormat="1" ht="37.5" customHeight="1" outlineLevel="1" x14ac:dyDescent="0.2">
      <c r="A255" s="464" t="s">
        <v>445</v>
      </c>
      <c r="B255" s="808"/>
      <c r="C255" s="143"/>
      <c r="D255" s="36">
        <v>156948</v>
      </c>
      <c r="E255" s="37"/>
      <c r="F255" s="37"/>
      <c r="G255" s="37"/>
      <c r="H255" s="38"/>
    </row>
    <row r="256" spans="1:8" s="16" customFormat="1" ht="37.5" customHeight="1" outlineLevel="1" x14ac:dyDescent="0.2">
      <c r="A256" s="464" t="s">
        <v>446</v>
      </c>
      <c r="B256" s="808"/>
      <c r="C256" s="143"/>
      <c r="D256" s="36">
        <v>158862</v>
      </c>
      <c r="E256" s="37"/>
      <c r="F256" s="37"/>
      <c r="G256" s="37"/>
      <c r="H256" s="38"/>
    </row>
    <row r="257" spans="1:8" s="16" customFormat="1" ht="37.5" customHeight="1" outlineLevel="1" x14ac:dyDescent="0.2">
      <c r="A257" s="464" t="s">
        <v>447</v>
      </c>
      <c r="B257" s="808"/>
      <c r="C257" s="143"/>
      <c r="D257" s="36">
        <v>160776</v>
      </c>
      <c r="E257" s="37"/>
      <c r="F257" s="37"/>
      <c r="G257" s="37"/>
      <c r="H257" s="38"/>
    </row>
    <row r="258" spans="1:8" s="16" customFormat="1" ht="37.5" customHeight="1" outlineLevel="1" x14ac:dyDescent="0.2">
      <c r="A258" s="464" t="s">
        <v>448</v>
      </c>
      <c r="B258" s="808"/>
      <c r="C258" s="143"/>
      <c r="D258" s="36">
        <v>162690</v>
      </c>
      <c r="E258" s="37"/>
      <c r="F258" s="37"/>
      <c r="G258" s="37"/>
      <c r="H258" s="38"/>
    </row>
    <row r="259" spans="1:8" s="16" customFormat="1" ht="37.5" customHeight="1" outlineLevel="1" x14ac:dyDescent="0.2">
      <c r="A259" s="464" t="s">
        <v>449</v>
      </c>
      <c r="B259" s="808"/>
      <c r="C259" s="143"/>
      <c r="D259" s="36">
        <v>164604</v>
      </c>
      <c r="E259" s="37"/>
      <c r="F259" s="37"/>
      <c r="G259" s="37"/>
      <c r="H259" s="38"/>
    </row>
    <row r="260" spans="1:8" s="16" customFormat="1" ht="37.5" customHeight="1" outlineLevel="1" x14ac:dyDescent="0.2">
      <c r="A260" s="464" t="s">
        <v>450</v>
      </c>
      <c r="B260" s="808"/>
      <c r="C260" s="143"/>
      <c r="D260" s="36">
        <v>166518</v>
      </c>
      <c r="E260" s="37"/>
      <c r="F260" s="37"/>
      <c r="G260" s="37"/>
      <c r="H260" s="38"/>
    </row>
    <row r="261" spans="1:8" s="16" customFormat="1" ht="37.5" customHeight="1" outlineLevel="1" x14ac:dyDescent="0.2">
      <c r="A261" s="464" t="s">
        <v>451</v>
      </c>
      <c r="B261" s="808"/>
      <c r="C261" s="143"/>
      <c r="D261" s="36">
        <v>168432</v>
      </c>
      <c r="E261" s="37"/>
      <c r="F261" s="37"/>
      <c r="G261" s="37"/>
      <c r="H261" s="38"/>
    </row>
    <row r="262" spans="1:8" s="16" customFormat="1" ht="37.5" customHeight="1" outlineLevel="1" x14ac:dyDescent="0.2">
      <c r="A262" s="464" t="s">
        <v>452</v>
      </c>
      <c r="B262" s="808"/>
      <c r="C262" s="143"/>
      <c r="D262" s="36">
        <v>170346</v>
      </c>
      <c r="E262" s="37"/>
      <c r="F262" s="37"/>
      <c r="G262" s="37"/>
      <c r="H262" s="38"/>
    </row>
    <row r="263" spans="1:8" s="16" customFormat="1" ht="37.5" customHeight="1" outlineLevel="1" x14ac:dyDescent="0.2">
      <c r="A263" s="464" t="s">
        <v>453</v>
      </c>
      <c r="B263" s="808"/>
      <c r="C263" s="143"/>
      <c r="D263" s="36">
        <v>172260</v>
      </c>
      <c r="E263" s="37"/>
      <c r="F263" s="37"/>
      <c r="G263" s="37"/>
      <c r="H263" s="38"/>
    </row>
    <row r="264" spans="1:8" s="16" customFormat="1" ht="37.5" customHeight="1" outlineLevel="1" x14ac:dyDescent="0.2">
      <c r="A264" s="464" t="s">
        <v>454</v>
      </c>
      <c r="B264" s="808"/>
      <c r="C264" s="143"/>
      <c r="D264" s="36">
        <v>174174</v>
      </c>
      <c r="E264" s="37"/>
      <c r="F264" s="37"/>
      <c r="G264" s="37"/>
      <c r="H264" s="38"/>
    </row>
    <row r="265" spans="1:8" s="16" customFormat="1" ht="37.5" customHeight="1" outlineLevel="1" x14ac:dyDescent="0.2">
      <c r="A265" s="464" t="s">
        <v>455</v>
      </c>
      <c r="B265" s="808"/>
      <c r="C265" s="143"/>
      <c r="D265" s="36">
        <v>176088</v>
      </c>
      <c r="E265" s="37"/>
      <c r="F265" s="37"/>
      <c r="G265" s="37"/>
      <c r="H265" s="38"/>
    </row>
    <row r="266" spans="1:8" s="16" customFormat="1" ht="37.5" customHeight="1" outlineLevel="1" x14ac:dyDescent="0.2">
      <c r="A266" s="464" t="s">
        <v>456</v>
      </c>
      <c r="B266" s="808"/>
      <c r="C266" s="143"/>
      <c r="D266" s="36">
        <v>178002</v>
      </c>
      <c r="E266" s="37"/>
      <c r="F266" s="37"/>
      <c r="G266" s="37"/>
      <c r="H266" s="38"/>
    </row>
    <row r="267" spans="1:8" s="16" customFormat="1" ht="37.5" customHeight="1" outlineLevel="1" x14ac:dyDescent="0.2">
      <c r="A267" s="464" t="s">
        <v>457</v>
      </c>
      <c r="B267" s="808"/>
      <c r="C267" s="143"/>
      <c r="D267" s="36">
        <v>179916</v>
      </c>
      <c r="E267" s="37"/>
      <c r="F267" s="37"/>
      <c r="G267" s="37"/>
      <c r="H267" s="38"/>
    </row>
    <row r="268" spans="1:8" s="16" customFormat="1" ht="37.5" customHeight="1" outlineLevel="1" x14ac:dyDescent="0.2">
      <c r="A268" s="464" t="s">
        <v>458</v>
      </c>
      <c r="B268" s="808"/>
      <c r="C268" s="143"/>
      <c r="D268" s="36">
        <v>181830</v>
      </c>
      <c r="E268" s="37"/>
      <c r="F268" s="37"/>
      <c r="G268" s="37"/>
      <c r="H268" s="38"/>
    </row>
    <row r="269" spans="1:8" s="16" customFormat="1" ht="37.5" customHeight="1" outlineLevel="1" x14ac:dyDescent="0.2">
      <c r="A269" s="464" t="s">
        <v>459</v>
      </c>
      <c r="B269" s="808"/>
      <c r="C269" s="143"/>
      <c r="D269" s="36">
        <v>183744</v>
      </c>
      <c r="E269" s="37"/>
      <c r="F269" s="37"/>
      <c r="G269" s="37"/>
      <c r="H269" s="38"/>
    </row>
    <row r="270" spans="1:8" s="16" customFormat="1" ht="37.5" customHeight="1" outlineLevel="1" x14ac:dyDescent="0.2">
      <c r="A270" s="464" t="s">
        <v>460</v>
      </c>
      <c r="B270" s="808"/>
      <c r="C270" s="143"/>
      <c r="D270" s="36">
        <v>185658</v>
      </c>
      <c r="E270" s="37"/>
      <c r="F270" s="37"/>
      <c r="G270" s="37"/>
      <c r="H270" s="38"/>
    </row>
    <row r="271" spans="1:8" s="16" customFormat="1" ht="37.5" customHeight="1" outlineLevel="1" x14ac:dyDescent="0.2">
      <c r="A271" s="464" t="s">
        <v>461</v>
      </c>
      <c r="B271" s="808"/>
      <c r="C271" s="143"/>
      <c r="D271" s="36">
        <v>187572</v>
      </c>
      <c r="E271" s="37"/>
      <c r="F271" s="37"/>
      <c r="G271" s="37"/>
      <c r="H271" s="38"/>
    </row>
    <row r="272" spans="1:8" s="16" customFormat="1" ht="37.5" customHeight="1" outlineLevel="1" x14ac:dyDescent="0.2">
      <c r="A272" s="464" t="s">
        <v>462</v>
      </c>
      <c r="B272" s="808"/>
      <c r="C272" s="143"/>
      <c r="D272" s="36">
        <v>189486</v>
      </c>
      <c r="E272" s="37"/>
      <c r="F272" s="37"/>
      <c r="G272" s="37"/>
      <c r="H272" s="38"/>
    </row>
    <row r="273" spans="1:8" s="16" customFormat="1" ht="37.5" customHeight="1" outlineLevel="1" thickBot="1" x14ac:dyDescent="0.25">
      <c r="A273" s="464" t="s">
        <v>463</v>
      </c>
      <c r="B273" s="808"/>
      <c r="C273" s="625"/>
      <c r="D273" s="44">
        <v>191400</v>
      </c>
      <c r="E273" s="45"/>
      <c r="F273" s="45"/>
      <c r="G273" s="45"/>
      <c r="H273" s="46"/>
    </row>
    <row r="274" spans="1:8" s="16" customFormat="1" ht="50.1" customHeight="1" thickBot="1" x14ac:dyDescent="0.25">
      <c r="A274" s="415" t="s">
        <v>59</v>
      </c>
      <c r="B274" s="416"/>
      <c r="C274" s="416"/>
      <c r="D274" s="739" t="str">
        <f>"от "&amp;MIN(D275:D281)&amp;" до "&amp;MAX(D275:D281)</f>
        <v>от 240 до 4062</v>
      </c>
      <c r="E274" s="740"/>
      <c r="F274" s="740"/>
      <c r="G274" s="740"/>
      <c r="H274" s="741"/>
    </row>
    <row r="275" spans="1:8" s="16" customFormat="1" ht="148.5" customHeight="1" x14ac:dyDescent="0.2">
      <c r="A275" s="547" t="s">
        <v>280</v>
      </c>
      <c r="B275" s="421" t="s">
        <v>281</v>
      </c>
      <c r="C275"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5" s="32">
        <v>4062</v>
      </c>
      <c r="E275" s="32"/>
      <c r="F275" s="32"/>
      <c r="G275" s="32"/>
      <c r="H275" s="33"/>
    </row>
    <row r="276" spans="1:8" s="16" customFormat="1" ht="37.5" customHeight="1" x14ac:dyDescent="0.2">
      <c r="A276" s="423" t="s">
        <v>61</v>
      </c>
      <c r="B276" s="195"/>
      <c r="C276" s="42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76" s="37">
        <v>630</v>
      </c>
      <c r="E276" s="37"/>
      <c r="F276" s="37"/>
      <c r="G276" s="37"/>
      <c r="H276" s="38"/>
    </row>
    <row r="277" spans="1:8" s="16" customFormat="1" ht="37.5" customHeight="1" x14ac:dyDescent="0.2">
      <c r="A277" s="423" t="s">
        <v>63</v>
      </c>
      <c r="B277" s="195"/>
      <c r="C277" s="424"/>
      <c r="D277" s="37">
        <v>3390</v>
      </c>
      <c r="E277" s="37"/>
      <c r="F277" s="37"/>
      <c r="G277" s="37"/>
      <c r="H277" s="38"/>
    </row>
    <row r="278" spans="1:8" s="16" customFormat="1" ht="37.5" customHeight="1" x14ac:dyDescent="0.2">
      <c r="A278" s="423" t="s">
        <v>65</v>
      </c>
      <c r="B278" s="195"/>
      <c r="C278" s="424"/>
      <c r="D278" s="37">
        <v>240</v>
      </c>
      <c r="E278" s="37"/>
      <c r="F278" s="37"/>
      <c r="G278" s="37"/>
      <c r="H278" s="38"/>
    </row>
    <row r="279" spans="1:8" s="16" customFormat="1" ht="37.5" customHeight="1" x14ac:dyDescent="0.2">
      <c r="A279" s="423" t="s">
        <v>66</v>
      </c>
      <c r="B279" s="195"/>
      <c r="C279" s="424"/>
      <c r="D279" s="37">
        <v>240</v>
      </c>
      <c r="E279" s="37"/>
      <c r="F279" s="37"/>
      <c r="G279" s="37"/>
      <c r="H279" s="38"/>
    </row>
    <row r="280" spans="1:8" s="16" customFormat="1" ht="37.5" customHeight="1" x14ac:dyDescent="0.2">
      <c r="A280" s="423" t="s">
        <v>67</v>
      </c>
      <c r="B280" s="195"/>
      <c r="C280" s="424"/>
      <c r="D280" s="37">
        <v>480</v>
      </c>
      <c r="E280" s="37"/>
      <c r="F280" s="37"/>
      <c r="G280" s="37"/>
      <c r="H280" s="38"/>
    </row>
    <row r="281" spans="1:8" s="16" customFormat="1" ht="37.5" customHeight="1" x14ac:dyDescent="0.2">
      <c r="A281" s="423" t="s">
        <v>68</v>
      </c>
      <c r="B281" s="195"/>
      <c r="C281" s="424"/>
      <c r="D281" s="37">
        <v>720</v>
      </c>
      <c r="E281" s="37"/>
      <c r="F281" s="37"/>
      <c r="G281" s="37"/>
      <c r="H281" s="38"/>
    </row>
    <row r="282" spans="1:8" s="16" customFormat="1" ht="117.75" customHeight="1" thickBot="1" x14ac:dyDescent="0.25">
      <c r="A282" s="356" t="s">
        <v>71</v>
      </c>
      <c r="B282" s="397"/>
      <c r="C282"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82" s="45">
        <v>30</v>
      </c>
      <c r="E282" s="45"/>
      <c r="F282" s="45"/>
      <c r="G282" s="45"/>
      <c r="H282" s="46"/>
    </row>
    <row r="283" spans="1:8" s="28" customFormat="1" ht="50.1" customHeight="1" thickBot="1" x14ac:dyDescent="0.25">
      <c r="A283" s="425" t="s">
        <v>72</v>
      </c>
      <c r="B283" s="426"/>
      <c r="C283" s="211"/>
      <c r="D283" s="427" t="str">
        <f>"от "&amp;MIN(D285:D285,D305:D320)&amp;" до "&amp;MAX(D285:D285,D305:D320)</f>
        <v>от 540 до 139290</v>
      </c>
      <c r="E283" s="427"/>
      <c r="F283" s="427"/>
      <c r="G283" s="427"/>
      <c r="H283" s="428"/>
    </row>
    <row r="284" spans="1:8" s="16" customFormat="1" ht="24.95" customHeight="1" thickBot="1" x14ac:dyDescent="0.25">
      <c r="A284" s="336"/>
      <c r="B284" s="337"/>
      <c r="C284" s="130"/>
      <c r="D284" s="399"/>
      <c r="E284" s="399"/>
      <c r="F284" s="399"/>
      <c r="G284" s="399"/>
      <c r="H284" s="400"/>
    </row>
    <row r="285" spans="1:8" s="28" customFormat="1" ht="54.75" customHeight="1" thickBot="1" x14ac:dyDescent="0.25">
      <c r="A285" s="179" t="s">
        <v>73</v>
      </c>
      <c r="B285" s="180"/>
      <c r="C28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85" s="182">
        <v>17064</v>
      </c>
      <c r="E285" s="182"/>
      <c r="F285" s="182"/>
      <c r="G285" s="182"/>
      <c r="H285" s="183"/>
    </row>
    <row r="286" spans="1:8" s="28" customFormat="1" ht="54.75" customHeight="1" thickBot="1" x14ac:dyDescent="0.25">
      <c r="A286" s="184" t="s">
        <v>74</v>
      </c>
      <c r="B286" s="185"/>
      <c r="C286" s="186"/>
      <c r="D286" s="187" t="s">
        <v>75</v>
      </c>
      <c r="E286" s="188"/>
      <c r="F286" s="188"/>
      <c r="G286" s="188"/>
      <c r="H286" s="189"/>
    </row>
    <row r="287" spans="1:8" s="28" customFormat="1" ht="54.75" customHeight="1" x14ac:dyDescent="0.2">
      <c r="A287" s="190" t="s">
        <v>76</v>
      </c>
      <c r="B287" s="191"/>
      <c r="C287" s="186"/>
      <c r="D287" s="157">
        <f>D285/4</f>
        <v>4266</v>
      </c>
      <c r="E287" s="157"/>
      <c r="F287" s="157"/>
      <c r="G287" s="157"/>
      <c r="H287" s="158"/>
    </row>
    <row r="288" spans="1:8" s="28" customFormat="1" ht="54.75" customHeight="1" x14ac:dyDescent="0.2">
      <c r="A288" s="190" t="s">
        <v>77</v>
      </c>
      <c r="B288" s="191"/>
      <c r="C288" s="186"/>
      <c r="D288" s="157">
        <f>D285/5</f>
        <v>3412.8</v>
      </c>
      <c r="E288" s="157"/>
      <c r="F288" s="157"/>
      <c r="G288" s="157"/>
      <c r="H288" s="158"/>
    </row>
    <row r="289" spans="1:8" s="28" customFormat="1" ht="54.75" customHeight="1" x14ac:dyDescent="0.2">
      <c r="A289" s="190" t="s">
        <v>78</v>
      </c>
      <c r="B289" s="191"/>
      <c r="C289" s="186"/>
      <c r="D289" s="157">
        <f>D285/6</f>
        <v>2844</v>
      </c>
      <c r="E289" s="157"/>
      <c r="F289" s="157"/>
      <c r="G289" s="157"/>
      <c r="H289" s="158"/>
    </row>
    <row r="290" spans="1:8" s="28" customFormat="1" ht="54.75" customHeight="1" x14ac:dyDescent="0.2">
      <c r="A290" s="190" t="s">
        <v>79</v>
      </c>
      <c r="B290" s="191"/>
      <c r="C290" s="186"/>
      <c r="D290" s="157">
        <f>D285/7</f>
        <v>2437.7142857142858</v>
      </c>
      <c r="E290" s="157"/>
      <c r="F290" s="157"/>
      <c r="G290" s="157"/>
      <c r="H290" s="158"/>
    </row>
    <row r="291" spans="1:8" s="28" customFormat="1" ht="54.75" customHeight="1" x14ac:dyDescent="0.2">
      <c r="A291" s="190" t="s">
        <v>80</v>
      </c>
      <c r="B291" s="191"/>
      <c r="C291" s="186"/>
      <c r="D291" s="157">
        <f>D285/8</f>
        <v>2133</v>
      </c>
      <c r="E291" s="157"/>
      <c r="F291" s="157"/>
      <c r="G291" s="157"/>
      <c r="H291" s="158"/>
    </row>
    <row r="292" spans="1:8" s="28" customFormat="1" ht="54.75" customHeight="1" x14ac:dyDescent="0.2">
      <c r="A292" s="190" t="s">
        <v>81</v>
      </c>
      <c r="B292" s="191"/>
      <c r="C292" s="186"/>
      <c r="D292" s="157">
        <f>D285/9</f>
        <v>1896</v>
      </c>
      <c r="E292" s="157"/>
      <c r="F292" s="157"/>
      <c r="G292" s="157"/>
      <c r="H292" s="158"/>
    </row>
    <row r="293" spans="1:8" s="28" customFormat="1" ht="54.75" customHeight="1" x14ac:dyDescent="0.2">
      <c r="A293" s="190" t="s">
        <v>82</v>
      </c>
      <c r="B293" s="191"/>
      <c r="C293" s="186"/>
      <c r="D293" s="157">
        <f>D285/10</f>
        <v>1706.4</v>
      </c>
      <c r="E293" s="157"/>
      <c r="F293" s="157"/>
      <c r="G293" s="157"/>
      <c r="H293" s="158"/>
    </row>
    <row r="294" spans="1:8" s="28" customFormat="1" ht="54.75" customHeight="1" thickBot="1" x14ac:dyDescent="0.25">
      <c r="A294" s="179" t="s">
        <v>83</v>
      </c>
      <c r="B294" s="180"/>
      <c r="C294" s="186"/>
      <c r="D294" s="182">
        <v>21360</v>
      </c>
      <c r="E294" s="182"/>
      <c r="F294" s="182"/>
      <c r="G294" s="182"/>
      <c r="H294" s="183"/>
    </row>
    <row r="295" spans="1:8" s="28" customFormat="1" ht="54.75" customHeight="1" thickBot="1" x14ac:dyDescent="0.25">
      <c r="A295" s="184" t="s">
        <v>74</v>
      </c>
      <c r="B295" s="185"/>
      <c r="C295" s="186"/>
      <c r="D295" s="187" t="s">
        <v>75</v>
      </c>
      <c r="E295" s="188"/>
      <c r="F295" s="188"/>
      <c r="G295" s="188"/>
      <c r="H295" s="189"/>
    </row>
    <row r="296" spans="1:8" s="28" customFormat="1" ht="54.75" customHeight="1" x14ac:dyDescent="0.2">
      <c r="A296" s="190" t="s">
        <v>76</v>
      </c>
      <c r="B296" s="191"/>
      <c r="C296" s="186"/>
      <c r="D296" s="157">
        <v>5340</v>
      </c>
      <c r="E296" s="157"/>
      <c r="F296" s="157"/>
      <c r="G296" s="157"/>
      <c r="H296" s="158"/>
    </row>
    <row r="297" spans="1:8" s="28" customFormat="1" ht="54.75" customHeight="1" x14ac:dyDescent="0.2">
      <c r="A297" s="190" t="s">
        <v>77</v>
      </c>
      <c r="B297" s="191"/>
      <c r="C297" s="186"/>
      <c r="D297" s="157">
        <v>4272</v>
      </c>
      <c r="E297" s="157"/>
      <c r="F297" s="157"/>
      <c r="G297" s="157"/>
      <c r="H297" s="158"/>
    </row>
    <row r="298" spans="1:8" s="28" customFormat="1" ht="54.75" customHeight="1" x14ac:dyDescent="0.2">
      <c r="A298" s="190" t="s">
        <v>78</v>
      </c>
      <c r="B298" s="191"/>
      <c r="C298" s="186"/>
      <c r="D298" s="157">
        <v>3559.9999999999995</v>
      </c>
      <c r="E298" s="157"/>
      <c r="F298" s="157"/>
      <c r="G298" s="157"/>
      <c r="H298" s="158"/>
    </row>
    <row r="299" spans="1:8" s="28" customFormat="1" ht="54.75" customHeight="1" x14ac:dyDescent="0.2">
      <c r="A299" s="190" t="s">
        <v>79</v>
      </c>
      <c r="B299" s="191"/>
      <c r="C299" s="186"/>
      <c r="D299" s="157">
        <v>3051.4285714285711</v>
      </c>
      <c r="E299" s="157"/>
      <c r="F299" s="157"/>
      <c r="G299" s="157"/>
      <c r="H299" s="158"/>
    </row>
    <row r="300" spans="1:8" s="28" customFormat="1" ht="54.75" customHeight="1" x14ac:dyDescent="0.2">
      <c r="A300" s="190" t="s">
        <v>80</v>
      </c>
      <c r="B300" s="191"/>
      <c r="C300" s="186"/>
      <c r="D300" s="157">
        <v>2670</v>
      </c>
      <c r="E300" s="157"/>
      <c r="F300" s="157"/>
      <c r="G300" s="157"/>
      <c r="H300" s="158"/>
    </row>
    <row r="301" spans="1:8" s="28" customFormat="1" ht="54.75" customHeight="1" x14ac:dyDescent="0.2">
      <c r="A301" s="190" t="s">
        <v>81</v>
      </c>
      <c r="B301" s="191"/>
      <c r="C301" s="186"/>
      <c r="D301" s="157">
        <v>2373.3333333333335</v>
      </c>
      <c r="E301" s="157"/>
      <c r="F301" s="157"/>
      <c r="G301" s="157"/>
      <c r="H301" s="158"/>
    </row>
    <row r="302" spans="1:8" s="28" customFormat="1" ht="54.75" customHeight="1" thickBot="1" x14ac:dyDescent="0.25">
      <c r="A302" s="190" t="s">
        <v>82</v>
      </c>
      <c r="B302" s="191"/>
      <c r="C302" s="194"/>
      <c r="D302" s="157">
        <v>2136</v>
      </c>
      <c r="E302" s="157"/>
      <c r="F302" s="157"/>
      <c r="G302" s="157"/>
      <c r="H302" s="158"/>
    </row>
    <row r="303" spans="1:8" s="16" customFormat="1" ht="62.45" customHeight="1" thickBot="1" x14ac:dyDescent="0.25">
      <c r="A303" s="195" t="s">
        <v>84</v>
      </c>
      <c r="B303" s="196"/>
      <c r="C3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3" s="144">
        <v>30000</v>
      </c>
      <c r="E303" s="145"/>
      <c r="F303" s="145"/>
      <c r="G303" s="145"/>
      <c r="H303" s="146"/>
    </row>
    <row r="304" spans="1:8" s="16" customFormat="1" ht="24.95" customHeight="1" thickBot="1" x14ac:dyDescent="0.25">
      <c r="A304" s="336"/>
      <c r="B304" s="337"/>
      <c r="C304" s="130"/>
      <c r="D304" s="399"/>
      <c r="E304" s="399"/>
      <c r="F304" s="399"/>
      <c r="G304" s="399"/>
      <c r="H304" s="400"/>
    </row>
    <row r="305" spans="1:8" s="16" customFormat="1" ht="50.1" customHeight="1" x14ac:dyDescent="0.2">
      <c r="A305" s="520" t="s">
        <v>85</v>
      </c>
      <c r="B305" s="521"/>
      <c r="C305" s="523" t="str">
        <f>"Интернет-площадка 2gis.ru на основе Cправочника организаций "&amp;$C$2&amp;""</f>
        <v>Интернет-площадка 2gis.ru на основе Cправочника организаций "2ГИС.МОСКВА"</v>
      </c>
      <c r="D305" s="314">
        <v>31590</v>
      </c>
      <c r="E305" s="145"/>
      <c r="F305" s="145"/>
      <c r="G305" s="145"/>
      <c r="H305" s="146"/>
    </row>
    <row r="306" spans="1:8" s="16" customFormat="1" ht="50.1" customHeight="1" x14ac:dyDescent="0.2">
      <c r="A306" s="160" t="s">
        <v>649</v>
      </c>
      <c r="B306" s="161"/>
      <c r="C306" s="203" t="s">
        <v>95</v>
      </c>
      <c r="D306" s="157">
        <v>139290</v>
      </c>
      <c r="E306" s="157"/>
      <c r="F306" s="157"/>
      <c r="G306" s="157"/>
      <c r="H306" s="158"/>
    </row>
    <row r="307" spans="1:8" s="16" customFormat="1" ht="50.1" customHeight="1" x14ac:dyDescent="0.2">
      <c r="A307" s="160" t="s">
        <v>86</v>
      </c>
      <c r="B307" s="161"/>
      <c r="C307"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7" s="56">
        <v>12990</v>
      </c>
      <c r="E307" s="37"/>
      <c r="F307" s="37"/>
      <c r="G307" s="37"/>
      <c r="H307" s="38"/>
    </row>
    <row r="308" spans="1:8" s="16" customFormat="1" ht="50.1" customHeight="1" x14ac:dyDescent="0.2">
      <c r="A308" s="160" t="s">
        <v>87</v>
      </c>
      <c r="B308" s="161"/>
      <c r="C30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8" s="56">
        <v>99690</v>
      </c>
      <c r="E308" s="37"/>
      <c r="F308" s="37"/>
      <c r="G308" s="37"/>
      <c r="H308" s="38"/>
    </row>
    <row r="309" spans="1:8" s="16" customFormat="1" ht="50.1" customHeight="1" x14ac:dyDescent="0.2">
      <c r="A309" s="160" t="s">
        <v>88</v>
      </c>
      <c r="B309" s="161"/>
      <c r="C309" s="203" t="str">
        <f>"Интернет-площадка 2gis.ru на основе Cправочника организаций "&amp;$C$2&amp;""</f>
        <v>Интернет-площадка 2gis.ru на основе Cправочника организаций "2ГИС.МОСКВА"</v>
      </c>
      <c r="D309" s="56">
        <v>20190</v>
      </c>
      <c r="E309" s="37"/>
      <c r="F309" s="37"/>
      <c r="G309" s="37"/>
      <c r="H309" s="38"/>
    </row>
    <row r="310" spans="1:8" s="16" customFormat="1" ht="50.1" customHeight="1" x14ac:dyDescent="0.2">
      <c r="A310" s="160" t="s">
        <v>89</v>
      </c>
      <c r="B310" s="161"/>
      <c r="C310" s="203" t="str">
        <f>"Интернет-площадка 2gis.ru на основе Cправочника организаций "&amp;$C$2&amp;""</f>
        <v>Интернет-площадка 2gis.ru на основе Cправочника организаций "2ГИС.МОСКВА"</v>
      </c>
      <c r="D310" s="56">
        <v>24228</v>
      </c>
      <c r="E310" s="37"/>
      <c r="F310" s="37"/>
      <c r="G310" s="37"/>
      <c r="H310" s="38"/>
    </row>
    <row r="311" spans="1:8" s="16" customFormat="1" ht="50.1" customHeight="1" x14ac:dyDescent="0.2">
      <c r="A311" s="160" t="s">
        <v>90</v>
      </c>
      <c r="B311" s="161"/>
      <c r="C31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1" s="56">
        <v>36690</v>
      </c>
      <c r="E311" s="37"/>
      <c r="F311" s="37"/>
      <c r="G311" s="37"/>
      <c r="H311" s="38"/>
    </row>
    <row r="312" spans="1:8" s="16" customFormat="1" ht="50.1" customHeight="1" x14ac:dyDescent="0.2">
      <c r="A312" s="160" t="s">
        <v>91</v>
      </c>
      <c r="B312" s="161"/>
      <c r="C312"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2" s="56">
        <v>17790</v>
      </c>
      <c r="E312" s="37"/>
      <c r="F312" s="37"/>
      <c r="G312" s="37"/>
      <c r="H312" s="38"/>
    </row>
    <row r="313" spans="1:8" s="16" customFormat="1" ht="50.1" customHeight="1" x14ac:dyDescent="0.2">
      <c r="A313" s="160" t="s">
        <v>92</v>
      </c>
      <c r="B313" s="161"/>
      <c r="C313"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157">
        <v>128190</v>
      </c>
      <c r="E313" s="157"/>
      <c r="F313" s="157"/>
      <c r="G313" s="157"/>
      <c r="H313" s="158"/>
    </row>
    <row r="314" spans="1:8" s="16" customFormat="1" ht="50.1" customHeight="1" x14ac:dyDescent="0.2">
      <c r="A314" s="160" t="s">
        <v>93</v>
      </c>
      <c r="B314" s="161"/>
      <c r="C31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4" s="157">
        <v>60360</v>
      </c>
      <c r="E314" s="157"/>
      <c r="F314" s="157"/>
      <c r="G314" s="157"/>
      <c r="H314" s="158"/>
    </row>
    <row r="315" spans="1:8" s="16" customFormat="1" ht="50.1" customHeight="1" x14ac:dyDescent="0.2">
      <c r="A315" s="160" t="s">
        <v>94</v>
      </c>
      <c r="B315" s="161"/>
      <c r="C315" s="203" t="s">
        <v>95</v>
      </c>
      <c r="D315" s="157">
        <v>540</v>
      </c>
      <c r="E315" s="157"/>
      <c r="F315" s="157"/>
      <c r="G315" s="157"/>
      <c r="H315" s="158"/>
    </row>
    <row r="316" spans="1:8" s="16" customFormat="1" ht="67.5" customHeight="1" x14ac:dyDescent="0.2">
      <c r="A316" s="160" t="s">
        <v>96</v>
      </c>
      <c r="B316" s="161"/>
      <c r="C31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6" s="56">
        <v>25590</v>
      </c>
      <c r="E316" s="37"/>
      <c r="F316" s="37"/>
      <c r="G316" s="37"/>
      <c r="H316" s="38"/>
    </row>
    <row r="317" spans="1:8" s="16" customFormat="1" ht="67.5" customHeight="1" x14ac:dyDescent="0.2">
      <c r="A317" s="160" t="s">
        <v>97</v>
      </c>
      <c r="B317" s="161"/>
      <c r="C317" s="203" t="str">
        <f t="shared" ref="C317:C31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7" s="56">
        <v>21390</v>
      </c>
      <c r="E317" s="37"/>
      <c r="F317" s="37"/>
      <c r="G317" s="37"/>
      <c r="H317" s="38"/>
    </row>
    <row r="318" spans="1:8" s="16" customFormat="1" ht="67.5" customHeight="1" x14ac:dyDescent="0.2">
      <c r="A318" s="160" t="s">
        <v>98</v>
      </c>
      <c r="B318" s="161"/>
      <c r="C318"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8" s="56">
        <v>20004</v>
      </c>
      <c r="E318" s="37"/>
      <c r="F318" s="37"/>
      <c r="G318" s="37"/>
      <c r="H318" s="38"/>
    </row>
    <row r="319" spans="1:8" s="16" customFormat="1" ht="67.5" customHeight="1" x14ac:dyDescent="0.2">
      <c r="A319" s="160" t="s">
        <v>99</v>
      </c>
      <c r="B319" s="161"/>
      <c r="C319"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9" s="56">
        <v>16290</v>
      </c>
      <c r="E319" s="37"/>
      <c r="F319" s="37"/>
      <c r="G319" s="37"/>
      <c r="H319" s="38"/>
    </row>
    <row r="320" spans="1:8" s="16" customFormat="1" ht="50.1" customHeight="1" thickBot="1" x14ac:dyDescent="0.25">
      <c r="A320" s="160" t="s">
        <v>102</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0" s="56">
        <v>16290</v>
      </c>
      <c r="E320" s="37"/>
      <c r="F320" s="37"/>
      <c r="G320" s="37"/>
      <c r="H320" s="38"/>
    </row>
    <row r="321" spans="1:8" s="16" customFormat="1" ht="102" customHeight="1" thickBot="1" x14ac:dyDescent="0.25">
      <c r="A321" s="160" t="s">
        <v>16</v>
      </c>
      <c r="B321" s="161"/>
      <c r="C321"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1" s="56">
        <v>4062</v>
      </c>
      <c r="E321" s="37"/>
      <c r="F321" s="37"/>
      <c r="G321" s="37"/>
      <c r="H321" s="38"/>
    </row>
    <row r="322" spans="1:8" s="16" customFormat="1" ht="102" customHeight="1" thickBot="1" x14ac:dyDescent="0.25">
      <c r="A322" s="160" t="s">
        <v>103</v>
      </c>
      <c r="B322" s="161"/>
      <c r="C322"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2" s="56">
        <v>250002</v>
      </c>
      <c r="E322" s="37"/>
      <c r="F322" s="37"/>
      <c r="G322" s="37"/>
      <c r="H322" s="38"/>
    </row>
    <row r="323" spans="1:8" s="16" customFormat="1" ht="126" customHeight="1" x14ac:dyDescent="0.2">
      <c r="A323" s="160" t="s">
        <v>104</v>
      </c>
      <c r="B323" s="161"/>
      <c r="C323"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3" s="56">
        <v>25050</v>
      </c>
      <c r="E323" s="37"/>
      <c r="F323" s="37"/>
      <c r="G323" s="37"/>
      <c r="H323" s="38"/>
    </row>
    <row r="324" spans="1:8" s="16" customFormat="1" ht="96" customHeight="1" x14ac:dyDescent="0.2">
      <c r="A324" s="154" t="s">
        <v>105</v>
      </c>
      <c r="B324" s="204"/>
      <c r="C32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4" s="56">
        <v>9570</v>
      </c>
      <c r="E324" s="37"/>
      <c r="F324" s="37"/>
      <c r="G324" s="37"/>
      <c r="H324" s="38"/>
    </row>
    <row r="325" spans="1:8" s="16" customFormat="1" ht="96" customHeight="1" x14ac:dyDescent="0.2">
      <c r="A325" s="154" t="s">
        <v>106</v>
      </c>
      <c r="B325" s="204"/>
      <c r="C32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5" s="56">
        <v>20840</v>
      </c>
      <c r="E325" s="37"/>
      <c r="F325" s="37"/>
      <c r="G325" s="37"/>
      <c r="H325" s="38"/>
    </row>
    <row r="326" spans="1:8" s="16" customFormat="1" ht="84" customHeight="1" x14ac:dyDescent="0.2">
      <c r="A326" s="160" t="s">
        <v>100</v>
      </c>
      <c r="B326" s="161" t="s">
        <v>100</v>
      </c>
      <c r="C32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6" s="56">
        <v>20004</v>
      </c>
      <c r="E326" s="37"/>
      <c r="F326" s="37"/>
      <c r="G326" s="37"/>
      <c r="H326" s="38"/>
    </row>
    <row r="327" spans="1:8" s="16" customFormat="1" ht="84" customHeight="1" x14ac:dyDescent="0.2">
      <c r="A327" s="160" t="s">
        <v>101</v>
      </c>
      <c r="B327" s="161" t="s">
        <v>101</v>
      </c>
      <c r="C3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7" s="56">
        <v>15000</v>
      </c>
      <c r="E327" s="37"/>
      <c r="F327" s="37"/>
      <c r="G327" s="37"/>
      <c r="H327" s="38"/>
    </row>
    <row r="328" spans="1:8" s="16" customFormat="1" ht="50.1" customHeight="1" x14ac:dyDescent="0.2">
      <c r="A328" s="160" t="s">
        <v>107</v>
      </c>
      <c r="B328" s="161"/>
      <c r="C328" s="203" t="str">
        <f>"Интернет-площадка 2gis.ru на основе Cправочника организаций "&amp;$C$2&amp;""</f>
        <v>Интернет-площадка 2gis.ru на основе Cправочника организаций "2ГИС.МОСКВА"</v>
      </c>
      <c r="D328" s="56">
        <v>189600</v>
      </c>
      <c r="E328" s="37"/>
      <c r="F328" s="37"/>
      <c r="G328" s="37"/>
      <c r="H328" s="38"/>
    </row>
    <row r="329" spans="1:8" s="16" customFormat="1" ht="50.1" customHeight="1" x14ac:dyDescent="0.2">
      <c r="A329" s="160" t="s">
        <v>650</v>
      </c>
      <c r="B329" s="161"/>
      <c r="C329" s="203" t="s">
        <v>95</v>
      </c>
      <c r="D329" s="56">
        <v>229920</v>
      </c>
      <c r="E329" s="37"/>
      <c r="F329" s="37"/>
      <c r="G329" s="37"/>
      <c r="H329" s="38"/>
    </row>
    <row r="330" spans="1:8" s="16" customFormat="1" ht="50.1" customHeight="1" x14ac:dyDescent="0.2">
      <c r="A330" s="160" t="s">
        <v>108</v>
      </c>
      <c r="B330" s="161"/>
      <c r="C33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0" s="56">
        <v>78000</v>
      </c>
      <c r="E330" s="37"/>
      <c r="F330" s="37"/>
      <c r="G330" s="37"/>
      <c r="H330" s="38"/>
    </row>
    <row r="331" spans="1:8" s="16" customFormat="1" ht="50.1" customHeight="1" x14ac:dyDescent="0.2">
      <c r="A331" s="160" t="s">
        <v>109</v>
      </c>
      <c r="B331" s="161"/>
      <c r="C33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1" s="56">
        <v>598200</v>
      </c>
      <c r="E331" s="37"/>
      <c r="F331" s="37"/>
      <c r="G331" s="37"/>
      <c r="H331" s="38"/>
    </row>
    <row r="332" spans="1:8" s="16" customFormat="1" ht="50.1" customHeight="1" x14ac:dyDescent="0.2">
      <c r="A332" s="160" t="s">
        <v>110</v>
      </c>
      <c r="B332" s="161"/>
      <c r="C332" s="203" t="str">
        <f>"Интернет-площадка 2gis.ru на основе Cправочника организаций "&amp;$C$2&amp;""</f>
        <v>Интернет-площадка 2gis.ru на основе Cправочника организаций "2ГИС.МОСКВА"</v>
      </c>
      <c r="D332" s="56">
        <v>121200</v>
      </c>
      <c r="E332" s="37"/>
      <c r="F332" s="37"/>
      <c r="G332" s="37"/>
      <c r="H332" s="38"/>
    </row>
    <row r="333" spans="1:8" s="16" customFormat="1" ht="50.1" customHeight="1" x14ac:dyDescent="0.2">
      <c r="A333" s="160" t="s">
        <v>111</v>
      </c>
      <c r="B333" s="161"/>
      <c r="C333" s="203" t="str">
        <f>"Интернет-площадка 2gis.ru на основе Cправочника организаций "&amp;$C$2&amp;""</f>
        <v>Интернет-площадка 2gis.ru на основе Cправочника организаций "2ГИС.МОСКВА"</v>
      </c>
      <c r="D333" s="56">
        <v>145440</v>
      </c>
      <c r="E333" s="37"/>
      <c r="F333" s="37"/>
      <c r="G333" s="37"/>
      <c r="H333" s="38"/>
    </row>
    <row r="334" spans="1:8" s="16" customFormat="1" ht="50.1" customHeight="1" x14ac:dyDescent="0.2">
      <c r="A334" s="160" t="s">
        <v>112</v>
      </c>
      <c r="B334" s="161"/>
      <c r="C334"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4" s="56">
        <v>220200</v>
      </c>
      <c r="E334" s="37"/>
      <c r="F334" s="37"/>
      <c r="G334" s="37"/>
      <c r="H334" s="38"/>
    </row>
    <row r="335" spans="1:8" s="16" customFormat="1" ht="50.1" customHeight="1" x14ac:dyDescent="0.2">
      <c r="A335" s="160" t="s">
        <v>113</v>
      </c>
      <c r="B335" s="161"/>
      <c r="C335"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56">
        <v>106800</v>
      </c>
      <c r="E335" s="37"/>
      <c r="F335" s="37"/>
      <c r="G335" s="37"/>
      <c r="H335" s="38"/>
    </row>
    <row r="336" spans="1:8" s="16" customFormat="1" ht="50.1" customHeight="1" x14ac:dyDescent="0.2">
      <c r="A336" s="160" t="s">
        <v>114</v>
      </c>
      <c r="B336" s="161"/>
      <c r="C336"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6" s="56">
        <v>769200</v>
      </c>
      <c r="E336" s="37"/>
      <c r="F336" s="37"/>
      <c r="G336" s="37"/>
      <c r="H336" s="38"/>
    </row>
    <row r="337" spans="1:8" s="16" customFormat="1" ht="50.1" customHeight="1" x14ac:dyDescent="0.2">
      <c r="A337" s="160" t="s">
        <v>282</v>
      </c>
      <c r="B337" s="161"/>
      <c r="C337" s="203" t="s">
        <v>95</v>
      </c>
      <c r="D337" s="56">
        <v>3240</v>
      </c>
      <c r="E337" s="37"/>
      <c r="F337" s="37"/>
      <c r="G337" s="37"/>
      <c r="H337" s="38"/>
    </row>
    <row r="338" spans="1:8" s="16" customFormat="1" ht="49.5" customHeight="1" thickBot="1" x14ac:dyDescent="0.25">
      <c r="A338" s="160" t="s">
        <v>117</v>
      </c>
      <c r="B338" s="161"/>
      <c r="C33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8" s="56">
        <v>97800</v>
      </c>
      <c r="E338" s="37"/>
      <c r="F338" s="37"/>
      <c r="G338" s="37"/>
      <c r="H338" s="38"/>
    </row>
    <row r="339" spans="1:8" s="16" customFormat="1" ht="24.95" customHeight="1" thickBot="1" x14ac:dyDescent="0.25">
      <c r="A339" s="336"/>
      <c r="B339" s="337"/>
      <c r="C339" s="130"/>
      <c r="D339" s="399"/>
      <c r="E339" s="399"/>
      <c r="F339" s="399"/>
      <c r="G339" s="399"/>
      <c r="H339" s="400"/>
    </row>
    <row r="340" spans="1:8" s="28" customFormat="1" ht="50.1" customHeight="1" thickBot="1" x14ac:dyDescent="0.25">
      <c r="A340" s="24" t="s">
        <v>118</v>
      </c>
      <c r="B340" s="25"/>
      <c r="C340" s="26"/>
      <c r="D340" s="173"/>
      <c r="E340" s="173"/>
      <c r="F340" s="173"/>
      <c r="G340" s="173"/>
      <c r="H340" s="174"/>
    </row>
    <row r="341" spans="1:8" s="16" customFormat="1" ht="50.1" customHeight="1" x14ac:dyDescent="0.2">
      <c r="A341" s="160" t="s">
        <v>119</v>
      </c>
      <c r="B341" s="161"/>
      <c r="C34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41" s="31">
        <v>10008</v>
      </c>
      <c r="E341" s="32"/>
      <c r="F341" s="32"/>
      <c r="G341" s="32"/>
      <c r="H341" s="33"/>
    </row>
    <row r="342" spans="1:8" s="16" customFormat="1" ht="50.1" customHeight="1" x14ac:dyDescent="0.2">
      <c r="A342" s="160" t="s">
        <v>120</v>
      </c>
      <c r="B342" s="161"/>
      <c r="C342" s="209"/>
      <c r="D342" s="144">
        <v>10008</v>
      </c>
      <c r="E342" s="145"/>
      <c r="F342" s="145"/>
      <c r="G342" s="145"/>
      <c r="H342" s="146"/>
    </row>
    <row r="343" spans="1:8" s="16" customFormat="1" ht="50.1" customHeight="1" x14ac:dyDescent="0.2">
      <c r="A343" s="207" t="s">
        <v>121</v>
      </c>
      <c r="B343" s="208"/>
      <c r="C343" s="209"/>
      <c r="D343" s="359">
        <v>3000</v>
      </c>
      <c r="E343" s="157"/>
      <c r="F343" s="157"/>
      <c r="G343" s="157"/>
      <c r="H343" s="158"/>
    </row>
    <row r="344" spans="1:8" s="16" customFormat="1" ht="50.1" customHeight="1" x14ac:dyDescent="0.2">
      <c r="A344" s="207" t="s">
        <v>122</v>
      </c>
      <c r="B344" s="208"/>
      <c r="C344" s="209"/>
      <c r="D344" s="359">
        <v>300</v>
      </c>
      <c r="E344" s="157"/>
      <c r="F344" s="157"/>
      <c r="G344" s="157"/>
      <c r="H344" s="158"/>
    </row>
    <row r="345" spans="1:8" s="16" customFormat="1" ht="50.1" customHeight="1" thickBot="1" x14ac:dyDescent="0.25">
      <c r="A345" s="207" t="s">
        <v>123</v>
      </c>
      <c r="B345" s="208"/>
      <c r="C345" s="210"/>
      <c r="D345" s="78">
        <v>1050</v>
      </c>
      <c r="E345" s="79"/>
      <c r="F345" s="79"/>
      <c r="G345" s="79"/>
      <c r="H345" s="80"/>
    </row>
    <row r="346" spans="1:8" s="16" customFormat="1" ht="50.1" customHeight="1" thickBot="1" x14ac:dyDescent="0.25">
      <c r="A346" s="24" t="s">
        <v>124</v>
      </c>
      <c r="B346" s="25"/>
      <c r="C346" s="211"/>
      <c r="D346" s="173"/>
      <c r="E346" s="173"/>
      <c r="F346" s="173"/>
      <c r="G346" s="173"/>
      <c r="H346" s="174"/>
    </row>
    <row r="347" spans="1:8" s="16" customFormat="1" ht="50.1" customHeight="1" x14ac:dyDescent="0.2">
      <c r="A347" s="160" t="s">
        <v>177</v>
      </c>
      <c r="B347" s="161"/>
      <c r="C3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47" s="314">
        <v>10290</v>
      </c>
      <c r="E347" s="145"/>
      <c r="F347" s="145"/>
      <c r="G347" s="145"/>
      <c r="H347" s="146"/>
    </row>
    <row r="348" spans="1:8" s="16" customFormat="1" ht="50.1" customHeight="1" x14ac:dyDescent="0.2">
      <c r="A348" s="160" t="s">
        <v>126</v>
      </c>
      <c r="B348" s="161"/>
      <c r="C348" s="203" t="str">
        <f>"Интернет-площадка 2gis.ru на основе Cправочника организаций "&amp;$C$2&amp;""</f>
        <v>Интернет-площадка 2gis.ru на основе Cправочника организаций "2ГИС.МОСКВА"</v>
      </c>
      <c r="D348" s="157">
        <v>10290</v>
      </c>
      <c r="E348" s="157"/>
      <c r="F348" s="157"/>
      <c r="G348" s="157"/>
      <c r="H348" s="158"/>
    </row>
    <row r="349" spans="1:8" s="16" customFormat="1" ht="50.1" customHeight="1" x14ac:dyDescent="0.2">
      <c r="A349" s="160" t="s">
        <v>127</v>
      </c>
      <c r="B349" s="161"/>
      <c r="C349"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49" s="157">
        <v>5190</v>
      </c>
      <c r="E349" s="157"/>
      <c r="F349" s="157"/>
      <c r="G349" s="157"/>
      <c r="H349" s="158"/>
    </row>
    <row r="350" spans="1:8" s="16" customFormat="1" ht="50.1" customHeight="1" x14ac:dyDescent="0.2">
      <c r="A350" s="160" t="s">
        <v>178</v>
      </c>
      <c r="B350" s="161"/>
      <c r="C3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50" s="157">
        <v>61800</v>
      </c>
      <c r="E350" s="157"/>
      <c r="F350" s="157"/>
      <c r="G350" s="157"/>
      <c r="H350" s="158"/>
    </row>
    <row r="351" spans="1:8" s="16" customFormat="1" ht="50.1" customHeight="1" x14ac:dyDescent="0.2">
      <c r="A351" s="160" t="s">
        <v>179</v>
      </c>
      <c r="B351" s="161"/>
      <c r="C351" s="203" t="str">
        <f>"Интернет-площадка 2gis.ru на основе Cправочника организаций "&amp;$C$2&amp;""</f>
        <v>Интернет-площадка 2gis.ru на основе Cправочника организаций "2ГИС.МОСКВА"</v>
      </c>
      <c r="D351" s="157">
        <v>61800</v>
      </c>
      <c r="E351" s="157"/>
      <c r="F351" s="157"/>
      <c r="G351" s="157"/>
      <c r="H351" s="158"/>
    </row>
    <row r="352" spans="1:8" s="16" customFormat="1" ht="50.1" customHeight="1" x14ac:dyDescent="0.2">
      <c r="A352" s="160" t="s">
        <v>130</v>
      </c>
      <c r="B352" s="161"/>
      <c r="C352"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52" s="157">
        <v>31200</v>
      </c>
      <c r="E352" s="157"/>
      <c r="F352" s="157"/>
      <c r="G352" s="157"/>
      <c r="H352" s="158"/>
    </row>
    <row r="353" spans="1:8" s="16" customFormat="1" ht="126" customHeight="1" x14ac:dyDescent="0.2">
      <c r="A353" s="160" t="s">
        <v>131</v>
      </c>
      <c r="B353" s="161"/>
      <c r="C353" s="435" t="str">
        <f>C348</f>
        <v>Интернет-площадка 2gis.ru на основе Cправочника организаций "2ГИС.МОСКВА"</v>
      </c>
      <c r="D353" s="56">
        <v>10290</v>
      </c>
      <c r="E353" s="37"/>
      <c r="F353" s="37"/>
      <c r="G353" s="37"/>
      <c r="H353" s="38"/>
    </row>
    <row r="354" spans="1:8" s="16" customFormat="1" ht="126" customHeight="1" thickBot="1" x14ac:dyDescent="0.25">
      <c r="A354" s="160" t="s">
        <v>132</v>
      </c>
      <c r="B354" s="161"/>
      <c r="C3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4" s="56">
        <v>7722</v>
      </c>
      <c r="E354" s="37"/>
      <c r="F354" s="37"/>
      <c r="G354" s="37"/>
      <c r="H354" s="38"/>
    </row>
    <row r="355" spans="1:8" s="28" customFormat="1" ht="50.1" customHeight="1" thickBot="1" x14ac:dyDescent="0.25">
      <c r="A355" s="336"/>
      <c r="B355" s="337"/>
      <c r="C355" s="130"/>
      <c r="D355" s="399"/>
      <c r="E355" s="399"/>
      <c r="F355" s="399"/>
      <c r="G355" s="399"/>
      <c r="H355" s="400"/>
    </row>
    <row r="356" spans="1:8" s="16" customFormat="1" ht="21" x14ac:dyDescent="0.2">
      <c r="A356" s="216"/>
      <c r="B356" s="217"/>
      <c r="C356" s="218"/>
      <c r="D356" s="217"/>
      <c r="E356" s="217"/>
      <c r="F356" s="217"/>
      <c r="G356" s="217"/>
      <c r="H356" s="219"/>
    </row>
    <row r="357" spans="1:8" s="16" customFormat="1" ht="21" x14ac:dyDescent="0.2">
      <c r="A357" s="220"/>
      <c r="B357" s="221" t="s">
        <v>133</v>
      </c>
      <c r="C357" s="222" t="s">
        <v>189</v>
      </c>
      <c r="D357" s="222"/>
      <c r="E357" s="223"/>
      <c r="F357" s="223"/>
      <c r="G357" s="223"/>
      <c r="H357" s="223"/>
    </row>
    <row r="358" spans="1:8" s="16" customFormat="1" ht="21" x14ac:dyDescent="0.2">
      <c r="A358" s="220"/>
      <c r="B358" s="223"/>
      <c r="C358" s="224" t="s">
        <v>190</v>
      </c>
      <c r="D358" s="224"/>
      <c r="E358" s="223"/>
      <c r="F358" s="223"/>
      <c r="G358" s="223"/>
      <c r="H358" s="223"/>
    </row>
    <row r="359" spans="1:8" s="16" customFormat="1" ht="21" x14ac:dyDescent="0.2">
      <c r="A359" s="220"/>
      <c r="B359" s="223"/>
      <c r="C359" s="222" t="s">
        <v>191</v>
      </c>
      <c r="D359" s="224"/>
      <c r="E359" s="223"/>
      <c r="F359" s="223"/>
      <c r="G359" s="223"/>
      <c r="H359" s="223"/>
    </row>
    <row r="360" spans="1:8" s="28" customFormat="1" ht="23.25" x14ac:dyDescent="0.2">
      <c r="A360" s="216"/>
      <c r="B360" s="217"/>
      <c r="C360" s="224"/>
      <c r="D360" s="224"/>
      <c r="E360" s="223"/>
      <c r="F360" s="223"/>
      <c r="G360" s="223"/>
      <c r="H360" s="217"/>
    </row>
    <row r="361" spans="1:8" s="23" customFormat="1" ht="26.25" x14ac:dyDescent="0.2">
      <c r="A361" s="227" t="str">
        <f>Абакан_юр!A174</f>
        <v>По соглашению сторон в качестве валюты платежа могут выступать украинские гривны, в этом случае курс следующий: 1 руб. = 0,4273 гривен</v>
      </c>
      <c r="B361" s="227"/>
      <c r="C361" s="227"/>
      <c r="D361" s="228"/>
      <c r="E361" s="228"/>
      <c r="F361" s="229"/>
      <c r="G361" s="230"/>
      <c r="H361" s="230"/>
    </row>
    <row r="362" spans="1:8" s="16" customFormat="1" ht="26.25" x14ac:dyDescent="0.2">
      <c r="A362" s="227" t="str">
        <f>Абакан_юр!A175</f>
        <v>По соглашению сторон в качестве валюты платежа могут выступать дирхамы ОАЭ, в этом случае курс следующий: 1 руб. = 0,0413 дирхам</v>
      </c>
      <c r="B362" s="227"/>
      <c r="C362" s="227"/>
      <c r="D362" s="228"/>
      <c r="E362" s="228"/>
      <c r="F362" s="229"/>
      <c r="G362" s="232"/>
      <c r="H362" s="232"/>
    </row>
    <row r="363" spans="1:8" ht="12.6" customHeight="1" x14ac:dyDescent="0.2">
      <c r="A363" s="227" t="str">
        <f>Абакан_юр!A176</f>
        <v>По соглашению сторон в качестве валюты платежа могут выступать доллары США, в этом случае курс следующий: 1 руб. = 0,0113 доллара</v>
      </c>
      <c r="B363" s="227"/>
      <c r="C363" s="227"/>
      <c r="D363" s="228"/>
      <c r="E363" s="228"/>
      <c r="F363" s="229"/>
      <c r="G363" s="232"/>
      <c r="H363" s="232"/>
    </row>
    <row r="364" spans="1:8" s="223" customFormat="1" ht="24.95" customHeight="1" x14ac:dyDescent="0.2">
      <c r="A364" s="227" t="str">
        <f>Абакан_юр!A177</f>
        <v>По соглашению сторон в качестве валюты платежа могут выступать евро, в этом случае курс следующий: 1 руб. = 0,0105 евро</v>
      </c>
      <c r="B364" s="227"/>
      <c r="C364" s="227"/>
      <c r="D364" s="228"/>
      <c r="E364" s="229"/>
      <c r="F364" s="229"/>
      <c r="G364" s="232"/>
      <c r="H364" s="232"/>
    </row>
    <row r="365" spans="1:8" s="223" customFormat="1" ht="24.95" customHeight="1" x14ac:dyDescent="0.2">
      <c r="A365" s="227" t="str">
        <f>Абакан_юр!A178</f>
        <v>По соглашению сторон в качестве валюты платежа могут выступать чешские кроны, в этом случае курс следующий: 1 руб. = 0,2661 крона</v>
      </c>
      <c r="B365" s="227"/>
      <c r="C365" s="227"/>
      <c r="D365" s="228"/>
      <c r="E365" s="229"/>
      <c r="F365" s="229"/>
      <c r="G365" s="232"/>
      <c r="H365" s="232"/>
    </row>
    <row r="366" spans="1:8" s="223" customFormat="1" ht="24.95" customHeight="1" x14ac:dyDescent="0.2">
      <c r="A366" s="227" t="str">
        <f>Абакан_юр!A179</f>
        <v>По соглашению сторон в качестве валюты платежа могут выступать киргизские сомы, в этом случае курс следующий: 1 руб. = 1,0065 сом</v>
      </c>
      <c r="B366" s="227"/>
      <c r="C366" s="227"/>
      <c r="D366" s="228"/>
      <c r="E366" s="228"/>
      <c r="F366" s="229"/>
      <c r="G366" s="232"/>
      <c r="H366" s="232"/>
    </row>
    <row r="367" spans="1:8" s="217" customFormat="1" ht="12.6" customHeight="1" x14ac:dyDescent="0.2">
      <c r="A367" s="227" t="str">
        <f>Абакан_юр!A180</f>
        <v>По соглашению сторон в качестве валюты платежа могут выступать казахстанские тенге, в этом случае курс следующий: 1 руб. = 5,0495 тенге</v>
      </c>
      <c r="B367" s="227"/>
      <c r="C367" s="227"/>
      <c r="D367" s="228"/>
      <c r="E367" s="228"/>
      <c r="F367" s="229"/>
      <c r="G367" s="232"/>
      <c r="H367" s="232"/>
    </row>
    <row r="368" spans="1:8" s="231" customFormat="1" ht="24.95" customHeight="1" x14ac:dyDescent="0.2">
      <c r="A368" s="233"/>
      <c r="B368" s="233"/>
      <c r="C368" s="234"/>
      <c r="D368" s="235"/>
      <c r="E368" s="235"/>
      <c r="F368" s="236"/>
      <c r="G368" s="237"/>
      <c r="H368" s="237"/>
    </row>
    <row r="369" spans="1:8" s="231" customFormat="1" ht="24.95" customHeight="1" x14ac:dyDescent="0.2">
      <c r="A369" s="239" t="s">
        <v>144</v>
      </c>
      <c r="B369" s="239"/>
      <c r="C369" s="239"/>
      <c r="D369" s="239"/>
      <c r="E369" s="239"/>
      <c r="F369" s="239"/>
      <c r="G369" s="239"/>
      <c r="H369" s="239"/>
    </row>
    <row r="370" spans="1:8" s="231" customFormat="1" ht="24.95" customHeight="1" x14ac:dyDescent="0.2">
      <c r="A370" s="239" t="s">
        <v>145</v>
      </c>
      <c r="B370" s="239"/>
      <c r="C370" s="239"/>
      <c r="D370" s="239"/>
      <c r="E370" s="239"/>
      <c r="F370" s="239"/>
      <c r="G370" s="239"/>
      <c r="H370" s="239"/>
    </row>
    <row r="371" spans="1:8" s="231" customFormat="1" ht="24.95" customHeight="1" x14ac:dyDescent="0.2">
      <c r="A371" s="227" t="s">
        <v>467</v>
      </c>
      <c r="B371" s="227"/>
      <c r="C371" s="227"/>
      <c r="D371" s="227"/>
      <c r="E371" s="227"/>
      <c r="F371" s="227"/>
      <c r="G371" s="227"/>
      <c r="H371" s="227"/>
    </row>
    <row r="372" spans="1:8" s="231" customFormat="1" ht="24.95" customHeight="1" thickBot="1" x14ac:dyDescent="0.25">
      <c r="A372" s="240" t="s">
        <v>146</v>
      </c>
      <c r="B372" s="240"/>
      <c r="C372" s="240"/>
      <c r="D372" s="240"/>
      <c r="E372" s="240"/>
      <c r="F372" s="241"/>
      <c r="H372" s="242"/>
    </row>
    <row r="373" spans="1:8" s="231" customFormat="1" ht="24.95" customHeight="1" thickBot="1" x14ac:dyDescent="0.25">
      <c r="A373" s="243" t="s">
        <v>147</v>
      </c>
      <c r="B373" s="244"/>
      <c r="C373" s="244"/>
      <c r="D373" s="244"/>
      <c r="E373" s="245"/>
      <c r="F373" s="246"/>
      <c r="G373" s="217"/>
      <c r="H373" s="247"/>
    </row>
    <row r="374" spans="1:8" s="231" customFormat="1" ht="24.95" customHeight="1" thickBot="1" x14ac:dyDescent="0.25">
      <c r="A374" s="375" t="s">
        <v>148</v>
      </c>
      <c r="B374" s="376"/>
      <c r="C374" s="250" t="s">
        <v>149</v>
      </c>
      <c r="D374" s="402" t="s">
        <v>150</v>
      </c>
      <c r="E374" s="403"/>
      <c r="F374" s="252"/>
      <c r="G374" s="252"/>
      <c r="H374" s="252"/>
    </row>
    <row r="375" spans="1:8" s="238" customFormat="1" ht="12" customHeight="1" x14ac:dyDescent="0.2">
      <c r="A375" s="253" t="s">
        <v>183</v>
      </c>
      <c r="B375" s="254"/>
      <c r="C375" s="795" t="s">
        <v>184</v>
      </c>
      <c r="D375" s="436">
        <v>1500</v>
      </c>
      <c r="E375" s="257"/>
      <c r="F375" s="252"/>
      <c r="G375" s="252"/>
      <c r="H375" s="252"/>
    </row>
    <row r="376" spans="1:8" ht="24.95" customHeight="1" x14ac:dyDescent="0.2">
      <c r="A376" s="793" t="s">
        <v>185</v>
      </c>
      <c r="B376" s="794"/>
      <c r="C376" s="797"/>
      <c r="D376" s="796">
        <v>1380</v>
      </c>
      <c r="E376" s="599"/>
      <c r="F376" s="252"/>
      <c r="G376" s="252"/>
      <c r="H376" s="252"/>
    </row>
    <row r="377" spans="1:8" ht="24.95" customHeight="1" x14ac:dyDescent="0.2">
      <c r="A377" s="793" t="s">
        <v>186</v>
      </c>
      <c r="B377" s="794"/>
      <c r="C377" s="797"/>
      <c r="D377" s="796">
        <v>1290</v>
      </c>
      <c r="E377" s="599"/>
      <c r="F377" s="252"/>
      <c r="G377" s="252"/>
      <c r="H377" s="252"/>
    </row>
    <row r="378" spans="1:8" s="217" customFormat="1" ht="38.25" customHeight="1" x14ac:dyDescent="0.2">
      <c r="A378" s="793" t="s">
        <v>187</v>
      </c>
      <c r="B378" s="794"/>
      <c r="C378" s="598"/>
      <c r="D378" s="796">
        <v>1170</v>
      </c>
      <c r="E378" s="599"/>
      <c r="F378" s="252"/>
      <c r="G378" s="252"/>
      <c r="H378" s="252"/>
    </row>
    <row r="379" spans="1:8" s="242" customFormat="1" ht="50.1" customHeight="1" x14ac:dyDescent="0.2">
      <c r="A379" s="258" t="s">
        <v>151</v>
      </c>
      <c r="B379" s="259"/>
      <c r="C379" s="260" t="s">
        <v>152</v>
      </c>
      <c r="D379" s="261" t="s">
        <v>153</v>
      </c>
      <c r="E379" s="262"/>
      <c r="F379" s="252"/>
      <c r="G379" s="252"/>
      <c r="H379" s="252"/>
    </row>
    <row r="380" spans="1:8" s="247" customFormat="1" ht="50.1" customHeight="1" x14ac:dyDescent="0.2">
      <c r="A380" s="258" t="s">
        <v>154</v>
      </c>
      <c r="B380" s="259"/>
      <c r="C380" s="260" t="s">
        <v>155</v>
      </c>
      <c r="D380" s="261" t="s">
        <v>156</v>
      </c>
      <c r="E380" s="262"/>
      <c r="F380" s="252"/>
      <c r="G380" s="252"/>
      <c r="H380" s="252"/>
    </row>
    <row r="381" spans="1:8" ht="91.5" customHeight="1" x14ac:dyDescent="0.2">
      <c r="A381" s="258" t="s">
        <v>157</v>
      </c>
      <c r="B381" s="259"/>
      <c r="C381" s="260" t="s">
        <v>158</v>
      </c>
      <c r="D381" s="261" t="s">
        <v>156</v>
      </c>
      <c r="E381" s="262"/>
      <c r="F381" s="252"/>
      <c r="G381" s="252"/>
      <c r="H381" s="252"/>
    </row>
    <row r="382" spans="1:8" ht="50.1" customHeight="1" thickBot="1" x14ac:dyDescent="0.25">
      <c r="A382" s="404" t="s">
        <v>160</v>
      </c>
      <c r="B382" s="405"/>
      <c r="C382" s="601" t="s">
        <v>161</v>
      </c>
      <c r="D382" s="407" t="s">
        <v>156</v>
      </c>
      <c r="E382" s="408"/>
      <c r="F382" s="246"/>
      <c r="G382" s="246"/>
      <c r="H382" s="246"/>
    </row>
    <row r="383" spans="1:8" ht="50.1" customHeight="1" thickBot="1" x14ac:dyDescent="0.25">
      <c r="A383" s="404" t="s">
        <v>162</v>
      </c>
      <c r="B383" s="405"/>
      <c r="C383" s="406" t="s">
        <v>163</v>
      </c>
      <c r="D383" s="407" t="s">
        <v>156</v>
      </c>
      <c r="E383" s="408"/>
      <c r="F383" s="236"/>
      <c r="G383" s="237"/>
      <c r="H383" s="237"/>
    </row>
    <row r="384" spans="1:8" ht="50.1" customHeight="1" x14ac:dyDescent="0.2">
      <c r="A384" s="264" t="s">
        <v>164</v>
      </c>
      <c r="B384" s="264"/>
      <c r="C384" s="264"/>
      <c r="D384" s="264"/>
      <c r="E384" s="264"/>
      <c r="F384" s="264"/>
      <c r="G384" s="264"/>
      <c r="H384" s="264"/>
    </row>
    <row r="385" spans="1:8" ht="50.1" customHeight="1" x14ac:dyDescent="0.2">
      <c r="A385" s="264" t="s">
        <v>165</v>
      </c>
      <c r="B385" s="264"/>
      <c r="C385" s="264"/>
      <c r="D385" s="264"/>
      <c r="E385" s="264"/>
      <c r="F385" s="264"/>
      <c r="G385" s="264"/>
      <c r="H385" s="264"/>
    </row>
    <row r="386" spans="1:8" ht="99.95" customHeight="1" x14ac:dyDescent="0.2">
      <c r="A38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86" s="384"/>
      <c r="C386" s="384"/>
      <c r="D386" s="384"/>
      <c r="E386" s="384"/>
      <c r="F386" s="384"/>
      <c r="G386" s="384"/>
      <c r="H386" s="384"/>
    </row>
    <row r="387" spans="1:8" ht="75" customHeight="1" x14ac:dyDescent="0.2">
      <c r="A387" s="239" t="s">
        <v>167</v>
      </c>
      <c r="B387" s="239"/>
      <c r="C387" s="239"/>
      <c r="D387" s="239"/>
      <c r="E387" s="239"/>
      <c r="F387" s="239"/>
      <c r="G387" s="239"/>
      <c r="H387" s="239"/>
    </row>
    <row r="388" spans="1:8" ht="122.25" customHeight="1" x14ac:dyDescent="0.2">
      <c r="A388" s="264" t="s">
        <v>168</v>
      </c>
      <c r="B388" s="264"/>
      <c r="C388" s="264"/>
      <c r="D388" s="264"/>
      <c r="E388" s="264"/>
      <c r="F388" s="264"/>
      <c r="G388" s="264"/>
      <c r="H388" s="264"/>
    </row>
    <row r="389" spans="1:8" s="217" customFormat="1" ht="102.75" customHeight="1" x14ac:dyDescent="0.2">
      <c r="A389" s="216"/>
      <c r="C389" s="218"/>
      <c r="H389" s="219"/>
    </row>
    <row r="390" spans="1:8" s="217" customFormat="1" ht="125.25" customHeight="1" x14ac:dyDescent="0.2">
      <c r="A390" s="531" t="s">
        <v>468</v>
      </c>
      <c r="B390" s="531"/>
      <c r="C390" s="531"/>
      <c r="D390" s="531"/>
      <c r="E390" s="531"/>
      <c r="F390" s="531"/>
      <c r="G390" s="531"/>
      <c r="H390" s="531"/>
    </row>
    <row r="391" spans="1:8" ht="25.5" x14ac:dyDescent="0.35">
      <c r="A391" s="532" t="s">
        <v>469</v>
      </c>
      <c r="B391" s="533"/>
      <c r="C391" s="534" t="s">
        <v>470</v>
      </c>
      <c r="D391" s="217"/>
      <c r="E391" s="217"/>
      <c r="F391" s="217"/>
      <c r="G391" s="217"/>
    </row>
    <row r="392" spans="1:8" ht="25.5" x14ac:dyDescent="0.35">
      <c r="A392" s="535" t="s">
        <v>471</v>
      </c>
      <c r="B392" s="536"/>
      <c r="C392" s="537">
        <v>1</v>
      </c>
      <c r="D392" s="217"/>
      <c r="E392" s="217"/>
      <c r="F392" s="217"/>
      <c r="G392" s="217"/>
    </row>
    <row r="393" spans="1:8" ht="25.5" x14ac:dyDescent="0.35">
      <c r="A393" s="535">
        <v>2</v>
      </c>
      <c r="B393" s="536"/>
      <c r="C393" s="537">
        <v>1.1000000000000001</v>
      </c>
      <c r="D393" s="217"/>
      <c r="E393" s="217"/>
      <c r="F393" s="217"/>
      <c r="G393" s="217"/>
    </row>
    <row r="394" spans="1:8" ht="25.5" x14ac:dyDescent="0.35">
      <c r="A394" s="535">
        <v>3</v>
      </c>
      <c r="B394" s="536"/>
      <c r="C394" s="537">
        <v>1.2</v>
      </c>
      <c r="D394" s="217"/>
      <c r="E394" s="217"/>
      <c r="F394" s="217"/>
      <c r="G394" s="217"/>
    </row>
    <row r="395" spans="1:8" ht="25.5" x14ac:dyDescent="0.35">
      <c r="A395" s="535" t="s">
        <v>472</v>
      </c>
      <c r="B395" s="536"/>
      <c r="C395" s="537">
        <v>1.25</v>
      </c>
      <c r="D395" s="217"/>
      <c r="E395" s="217"/>
      <c r="F395" s="217"/>
      <c r="G395" s="217"/>
    </row>
    <row r="396" spans="1:8" ht="25.5" x14ac:dyDescent="0.35">
      <c r="A396" s="535" t="s">
        <v>473</v>
      </c>
      <c r="B396" s="536"/>
      <c r="C396" s="537">
        <v>1.3</v>
      </c>
      <c r="D396" s="217"/>
      <c r="E396" s="217"/>
      <c r="F396" s="217"/>
      <c r="G396" s="217"/>
    </row>
    <row r="397" spans="1:8" ht="25.5" x14ac:dyDescent="0.35">
      <c r="A397" s="535" t="s">
        <v>474</v>
      </c>
      <c r="B397" s="536"/>
      <c r="C397" s="537">
        <v>1.35</v>
      </c>
      <c r="D397" s="217"/>
      <c r="E397" s="217"/>
      <c r="F397" s="217"/>
      <c r="G397" s="217"/>
    </row>
    <row r="398" spans="1:8" ht="25.5" x14ac:dyDescent="0.35">
      <c r="A398" s="535" t="s">
        <v>475</v>
      </c>
      <c r="B398" s="536"/>
      <c r="C398" s="537">
        <v>1.4</v>
      </c>
      <c r="D398" s="217"/>
      <c r="E398" s="217"/>
      <c r="F398" s="217"/>
      <c r="G398" s="217"/>
    </row>
    <row r="399" spans="1:8" ht="25.5" x14ac:dyDescent="0.35">
      <c r="A399" s="535" t="s">
        <v>476</v>
      </c>
      <c r="B399" s="536"/>
      <c r="C399" s="537">
        <v>1.45</v>
      </c>
      <c r="D399" s="217"/>
      <c r="E399" s="217"/>
      <c r="F399" s="217"/>
      <c r="G399" s="217"/>
    </row>
    <row r="400" spans="1:8" ht="25.5" x14ac:dyDescent="0.35">
      <c r="A400" s="535" t="s">
        <v>477</v>
      </c>
      <c r="B400" s="536"/>
      <c r="C400" s="537">
        <v>1.5</v>
      </c>
      <c r="D400" s="217"/>
      <c r="E400" s="217"/>
      <c r="F400" s="217"/>
      <c r="G400" s="217"/>
    </row>
    <row r="401" spans="1:8" ht="25.5" x14ac:dyDescent="0.35">
      <c r="A401" s="535" t="s">
        <v>478</v>
      </c>
      <c r="B401" s="536"/>
      <c r="C401" s="537">
        <v>2</v>
      </c>
      <c r="D401" s="217"/>
      <c r="E401" s="217"/>
      <c r="F401" s="217"/>
      <c r="G401" s="217"/>
    </row>
    <row r="402" spans="1:8" ht="23.25" x14ac:dyDescent="0.2">
      <c r="A402" s="264" t="s">
        <v>479</v>
      </c>
      <c r="B402" s="264"/>
      <c r="C402" s="264"/>
      <c r="D402" s="264"/>
      <c r="E402" s="264"/>
      <c r="F402" s="264"/>
      <c r="G402" s="264"/>
      <c r="H402" s="264"/>
    </row>
    <row r="403" spans="1:8" x14ac:dyDescent="0.2">
      <c r="A403" s="216"/>
      <c r="B403" s="217"/>
      <c r="D403" s="217"/>
      <c r="E403" s="217"/>
      <c r="F403" s="217"/>
      <c r="G403" s="217"/>
    </row>
    <row r="404" spans="1:8" x14ac:dyDescent="0.2">
      <c r="A404" s="216"/>
      <c r="B404" s="217"/>
      <c r="D404" s="217"/>
      <c r="E404" s="217"/>
      <c r="F404" s="217"/>
      <c r="G404" s="217"/>
    </row>
    <row r="405" spans="1:8" s="266" customFormat="1" ht="114.75" customHeight="1" x14ac:dyDescent="0.2">
      <c r="A405" s="239" t="s">
        <v>480</v>
      </c>
      <c r="B405" s="239"/>
      <c r="C405" s="239"/>
      <c r="D405" s="239"/>
      <c r="E405" s="239"/>
      <c r="F405" s="239"/>
      <c r="G405" s="239"/>
      <c r="H405" s="239"/>
    </row>
    <row r="412" spans="1:8" s="266" customFormat="1" ht="114.75" customHeight="1" x14ac:dyDescent="0.2">
      <c r="A412" s="809"/>
      <c r="B412" s="219"/>
      <c r="C412" s="218"/>
      <c r="D412" s="219"/>
      <c r="E412" s="219"/>
      <c r="F412" s="219"/>
      <c r="G412" s="219"/>
      <c r="H412" s="219"/>
    </row>
  </sheetData>
  <mergeCells count="729">
    <mergeCell ref="A405:E405"/>
    <mergeCell ref="F405:H405"/>
    <mergeCell ref="A397:B397"/>
    <mergeCell ref="A398:B398"/>
    <mergeCell ref="A399:B399"/>
    <mergeCell ref="A400:B400"/>
    <mergeCell ref="A401:B401"/>
    <mergeCell ref="A402:H402"/>
    <mergeCell ref="A391:B391"/>
    <mergeCell ref="A392:B392"/>
    <mergeCell ref="A393:B393"/>
    <mergeCell ref="A394:B394"/>
    <mergeCell ref="A395:B395"/>
    <mergeCell ref="A396:B396"/>
    <mergeCell ref="A384:H384"/>
    <mergeCell ref="A385:H385"/>
    <mergeCell ref="A386:H386"/>
    <mergeCell ref="A387:H387"/>
    <mergeCell ref="A388:H388"/>
    <mergeCell ref="A390:H390"/>
    <mergeCell ref="A381:B381"/>
    <mergeCell ref="D381:E381"/>
    <mergeCell ref="A382:B382"/>
    <mergeCell ref="D382:E382"/>
    <mergeCell ref="A383:B383"/>
    <mergeCell ref="D383:E383"/>
    <mergeCell ref="A378:B378"/>
    <mergeCell ref="D378:E378"/>
    <mergeCell ref="A379:B379"/>
    <mergeCell ref="D379:E379"/>
    <mergeCell ref="A380:B380"/>
    <mergeCell ref="D380:E380"/>
    <mergeCell ref="A373:E373"/>
    <mergeCell ref="A374:B374"/>
    <mergeCell ref="D374:E374"/>
    <mergeCell ref="A375:B375"/>
    <mergeCell ref="C375:C378"/>
    <mergeCell ref="D375:E375"/>
    <mergeCell ref="A376:B376"/>
    <mergeCell ref="D376:E376"/>
    <mergeCell ref="A377:B377"/>
    <mergeCell ref="D377:E377"/>
    <mergeCell ref="A366:C366"/>
    <mergeCell ref="A367:C367"/>
    <mergeCell ref="A369:H369"/>
    <mergeCell ref="A370:H370"/>
    <mergeCell ref="A371:H371"/>
    <mergeCell ref="A372:E372"/>
    <mergeCell ref="A361:C361"/>
    <mergeCell ref="G361:H361"/>
    <mergeCell ref="A362:C362"/>
    <mergeCell ref="A363:C363"/>
    <mergeCell ref="A364:C364"/>
    <mergeCell ref="A365:C365"/>
    <mergeCell ref="A355:B355"/>
    <mergeCell ref="D355:H355"/>
    <mergeCell ref="C357:D357"/>
    <mergeCell ref="C358:D358"/>
    <mergeCell ref="C359:D359"/>
    <mergeCell ref="C360:D360"/>
    <mergeCell ref="A352:B352"/>
    <mergeCell ref="D352:H352"/>
    <mergeCell ref="A353:B353"/>
    <mergeCell ref="D353:H353"/>
    <mergeCell ref="A354:B354"/>
    <mergeCell ref="D354:H354"/>
    <mergeCell ref="A349:B349"/>
    <mergeCell ref="D349:H349"/>
    <mergeCell ref="A350:B350"/>
    <mergeCell ref="D350:H350"/>
    <mergeCell ref="A351:B351"/>
    <mergeCell ref="D351:H351"/>
    <mergeCell ref="D345:H345"/>
    <mergeCell ref="A346:B346"/>
    <mergeCell ref="D346:H346"/>
    <mergeCell ref="A347:B347"/>
    <mergeCell ref="D347:H347"/>
    <mergeCell ref="A348:B348"/>
    <mergeCell ref="D348:H348"/>
    <mergeCell ref="A341:B341"/>
    <mergeCell ref="C341:C345"/>
    <mergeCell ref="D341:H341"/>
    <mergeCell ref="A342:B342"/>
    <mergeCell ref="D342:H342"/>
    <mergeCell ref="A343:B343"/>
    <mergeCell ref="D343:H343"/>
    <mergeCell ref="A344:B344"/>
    <mergeCell ref="D344:H344"/>
    <mergeCell ref="A345:B345"/>
    <mergeCell ref="A338:B338"/>
    <mergeCell ref="D338:H338"/>
    <mergeCell ref="A339:B339"/>
    <mergeCell ref="D339:H339"/>
    <mergeCell ref="A340:B340"/>
    <mergeCell ref="D340:H340"/>
    <mergeCell ref="A335:B335"/>
    <mergeCell ref="D335:H335"/>
    <mergeCell ref="A336:B336"/>
    <mergeCell ref="D336:H336"/>
    <mergeCell ref="A337:B337"/>
    <mergeCell ref="D337:H337"/>
    <mergeCell ref="A332:B332"/>
    <mergeCell ref="D332:H332"/>
    <mergeCell ref="A333:B333"/>
    <mergeCell ref="D333:H333"/>
    <mergeCell ref="A334:B334"/>
    <mergeCell ref="D334:H334"/>
    <mergeCell ref="A329:B329"/>
    <mergeCell ref="D329:H329"/>
    <mergeCell ref="A330:B330"/>
    <mergeCell ref="D330:H330"/>
    <mergeCell ref="A331:B331"/>
    <mergeCell ref="D331:H331"/>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2:B302"/>
    <mergeCell ref="D302:H302"/>
    <mergeCell ref="A303:B303"/>
    <mergeCell ref="D303:H303"/>
    <mergeCell ref="A304:B304"/>
    <mergeCell ref="D304:H304"/>
    <mergeCell ref="A299:B299"/>
    <mergeCell ref="D299:H299"/>
    <mergeCell ref="A300:B300"/>
    <mergeCell ref="D300:H300"/>
    <mergeCell ref="A301:B301"/>
    <mergeCell ref="D301:H301"/>
    <mergeCell ref="A296:B296"/>
    <mergeCell ref="D296:H296"/>
    <mergeCell ref="A297:B297"/>
    <mergeCell ref="D297:H297"/>
    <mergeCell ref="A298:B298"/>
    <mergeCell ref="D298:H298"/>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A285:B285"/>
    <mergeCell ref="C285:C302"/>
    <mergeCell ref="D285:H285"/>
    <mergeCell ref="A286:B286"/>
    <mergeCell ref="D286:H286"/>
    <mergeCell ref="A287:B287"/>
    <mergeCell ref="D287:H287"/>
    <mergeCell ref="A288:B288"/>
    <mergeCell ref="D288:H288"/>
    <mergeCell ref="A289:B289"/>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4:C274"/>
    <mergeCell ref="D274:H274"/>
    <mergeCell ref="D275:H275"/>
    <mergeCell ref="A276:B276"/>
    <mergeCell ref="C276:C281"/>
    <mergeCell ref="D276:H276"/>
    <mergeCell ref="A277:B277"/>
    <mergeCell ref="D277:H277"/>
    <mergeCell ref="A278:B278"/>
    <mergeCell ref="D278:H278"/>
    <mergeCell ref="A271:B271"/>
    <mergeCell ref="D271:H271"/>
    <mergeCell ref="A272:B272"/>
    <mergeCell ref="D272:H272"/>
    <mergeCell ref="A273:B273"/>
    <mergeCell ref="D273:H273"/>
    <mergeCell ref="A268:B268"/>
    <mergeCell ref="D268:H268"/>
    <mergeCell ref="A269:B269"/>
    <mergeCell ref="D269:H269"/>
    <mergeCell ref="A270:B270"/>
    <mergeCell ref="D270:H270"/>
    <mergeCell ref="A265:B265"/>
    <mergeCell ref="D265:H265"/>
    <mergeCell ref="A266:B266"/>
    <mergeCell ref="D266:H266"/>
    <mergeCell ref="A267:B267"/>
    <mergeCell ref="D267:H267"/>
    <mergeCell ref="A262:B262"/>
    <mergeCell ref="D262:H262"/>
    <mergeCell ref="A263:B263"/>
    <mergeCell ref="D263:H263"/>
    <mergeCell ref="A264:B264"/>
    <mergeCell ref="D264:H264"/>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73:C173"/>
    <mergeCell ref="D173:H173"/>
    <mergeCell ref="A174:B174"/>
    <mergeCell ref="C174:C273"/>
    <mergeCell ref="D174:H174"/>
    <mergeCell ref="A175:B175"/>
    <mergeCell ref="D175:H175"/>
    <mergeCell ref="A176:B176"/>
    <mergeCell ref="D176:H176"/>
    <mergeCell ref="A177:B177"/>
    <mergeCell ref="D168:H168"/>
    <mergeCell ref="A169:A171"/>
    <mergeCell ref="B169:B170"/>
    <mergeCell ref="C169:C170"/>
    <mergeCell ref="D169:H171"/>
    <mergeCell ref="D172:H172"/>
    <mergeCell ref="H158:H161"/>
    <mergeCell ref="D162:H162"/>
    <mergeCell ref="A163:A167"/>
    <mergeCell ref="B163:B164"/>
    <mergeCell ref="C163:C164"/>
    <mergeCell ref="D163:D167"/>
    <mergeCell ref="E163:E167"/>
    <mergeCell ref="F163:F167"/>
    <mergeCell ref="G163:G167"/>
    <mergeCell ref="H163:H167"/>
    <mergeCell ref="A155:B155"/>
    <mergeCell ref="D155:H155"/>
    <mergeCell ref="D156:H156"/>
    <mergeCell ref="A158:A161"/>
    <mergeCell ref="B158:B159"/>
    <mergeCell ref="C158:C159"/>
    <mergeCell ref="D158:D161"/>
    <mergeCell ref="E158:E161"/>
    <mergeCell ref="F158:F161"/>
    <mergeCell ref="G158:G161"/>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D58:H58"/>
    <mergeCell ref="A59:B59"/>
    <mergeCell ref="D59:H59"/>
    <mergeCell ref="A60:B60"/>
    <mergeCell ref="D60:H60"/>
    <mergeCell ref="A61:B61"/>
    <mergeCell ref="D61:H61"/>
    <mergeCell ref="A54:B54"/>
    <mergeCell ref="D54:H54"/>
    <mergeCell ref="A55:C55"/>
    <mergeCell ref="D55:H55"/>
    <mergeCell ref="A56:B56"/>
    <mergeCell ref="C56:C155"/>
    <mergeCell ref="D56:H56"/>
    <mergeCell ref="A57:B57"/>
    <mergeCell ref="D57:H57"/>
    <mergeCell ref="A58:B58"/>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D22:H22"/>
    <mergeCell ref="A23:A26"/>
    <mergeCell ref="B23:B24"/>
    <mergeCell ref="C23:C24"/>
    <mergeCell ref="D23:D26"/>
    <mergeCell ref="E23:E26"/>
    <mergeCell ref="F23:F26"/>
    <mergeCell ref="G23:G26"/>
    <mergeCell ref="H23:H26"/>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hyperlinks>
    <hyperlink ref="C360"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30" zoomScaleNormal="60" zoomScaleSheetLayoutView="30" workbookViewId="0">
      <pane ySplit="4" topLeftCell="A48"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258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389">
        <v>259.2</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1">
        <f>F48*1.2</f>
        <v>10152</v>
      </c>
      <c r="E48" s="32">
        <f>F48*1.1</f>
        <v>9306</v>
      </c>
      <c r="F48" s="32">
        <v>8460</v>
      </c>
      <c r="G48" s="32">
        <f>F48*0.75</f>
        <v>6345</v>
      </c>
      <c r="H48" s="33">
        <f>F48*0.5</f>
        <v>4230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54">
        <f>F54*1.2</f>
        <v>11505.6</v>
      </c>
      <c r="E54" s="32">
        <f>F54*1.1</f>
        <v>10546.800000000001</v>
      </c>
      <c r="F54" s="32">
        <v>9588</v>
      </c>
      <c r="G54" s="32">
        <f>F54*0.75</f>
        <v>7191</v>
      </c>
      <c r="H54" s="33">
        <f>F54*0.5</f>
        <v>4794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389">
        <v>259.2</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314">
        <v>510</v>
      </c>
      <c r="E65" s="145"/>
      <c r="F65" s="145"/>
      <c r="G65" s="145"/>
      <c r="H65" s="146"/>
    </row>
    <row r="66" spans="1:8" ht="37.5" customHeight="1" outlineLevel="1" x14ac:dyDescent="0.2">
      <c r="A66" s="147" t="s">
        <v>40</v>
      </c>
      <c r="B66" s="315"/>
      <c r="C66" s="297"/>
      <c r="D66" s="56">
        <v>1020</v>
      </c>
      <c r="E66" s="37"/>
      <c r="F66" s="37"/>
      <c r="G66" s="37"/>
      <c r="H66" s="38"/>
    </row>
    <row r="67" spans="1:8" ht="37.5" customHeight="1" outlineLevel="1" x14ac:dyDescent="0.2">
      <c r="A67" s="147" t="s">
        <v>41</v>
      </c>
      <c r="B67" s="315"/>
      <c r="C67" s="297"/>
      <c r="D67" s="56">
        <v>1530</v>
      </c>
      <c r="E67" s="37"/>
      <c r="F67" s="37"/>
      <c r="G67" s="37"/>
      <c r="H67" s="38"/>
    </row>
    <row r="68" spans="1:8" ht="37.5" customHeight="1" outlineLevel="1" x14ac:dyDescent="0.2">
      <c r="A68" s="147" t="s">
        <v>42</v>
      </c>
      <c r="B68" s="315"/>
      <c r="C68" s="297"/>
      <c r="D68" s="56">
        <v>2040</v>
      </c>
      <c r="E68" s="37"/>
      <c r="F68" s="37"/>
      <c r="G68" s="37"/>
      <c r="H68" s="38"/>
    </row>
    <row r="69" spans="1:8" ht="37.5" customHeight="1" outlineLevel="1" x14ac:dyDescent="0.2">
      <c r="A69" s="147" t="s">
        <v>43</v>
      </c>
      <c r="B69" s="315"/>
      <c r="C69" s="297"/>
      <c r="D69" s="56">
        <v>2550</v>
      </c>
      <c r="E69" s="37"/>
      <c r="F69" s="37"/>
      <c r="G69" s="37"/>
      <c r="H69" s="38"/>
    </row>
    <row r="70" spans="1:8" ht="37.5" customHeight="1" outlineLevel="1" x14ac:dyDescent="0.2">
      <c r="A70" s="147" t="s">
        <v>44</v>
      </c>
      <c r="B70" s="315"/>
      <c r="C70" s="297"/>
      <c r="D70" s="56">
        <v>3060</v>
      </c>
      <c r="E70" s="37"/>
      <c r="F70" s="37"/>
      <c r="G70" s="37"/>
      <c r="H70" s="38"/>
    </row>
    <row r="71" spans="1:8" ht="37.5" customHeight="1" outlineLevel="1" x14ac:dyDescent="0.2">
      <c r="A71" s="147" t="s">
        <v>45</v>
      </c>
      <c r="B71" s="315"/>
      <c r="C71" s="297"/>
      <c r="D71" s="56">
        <v>3570</v>
      </c>
      <c r="E71" s="37"/>
      <c r="F71" s="37"/>
      <c r="G71" s="37"/>
      <c r="H71" s="38"/>
    </row>
    <row r="72" spans="1:8" ht="37.5" customHeight="1" outlineLevel="1" x14ac:dyDescent="0.2">
      <c r="A72" s="147" t="s">
        <v>46</v>
      </c>
      <c r="B72" s="315"/>
      <c r="C72" s="297"/>
      <c r="D72" s="56">
        <v>4080</v>
      </c>
      <c r="E72" s="37"/>
      <c r="F72" s="37"/>
      <c r="G72" s="37"/>
      <c r="H72" s="38"/>
    </row>
    <row r="73" spans="1:8" ht="37.5" customHeight="1" outlineLevel="1" x14ac:dyDescent="0.2">
      <c r="A73" s="147" t="s">
        <v>47</v>
      </c>
      <c r="B73" s="315"/>
      <c r="C73" s="297"/>
      <c r="D73" s="56">
        <v>4590</v>
      </c>
      <c r="E73" s="37"/>
      <c r="F73" s="37"/>
      <c r="G73" s="37"/>
      <c r="H73" s="38"/>
    </row>
    <row r="74" spans="1:8" ht="37.5" customHeight="1" outlineLevel="1" x14ac:dyDescent="0.2">
      <c r="A74" s="147" t="s">
        <v>48</v>
      </c>
      <c r="B74" s="315"/>
      <c r="C74" s="297"/>
      <c r="D74" s="56">
        <v>5100</v>
      </c>
      <c r="E74" s="37"/>
      <c r="F74" s="37"/>
      <c r="G74" s="37"/>
      <c r="H74" s="38"/>
    </row>
    <row r="75" spans="1:8" ht="37.5" customHeight="1" outlineLevel="1" x14ac:dyDescent="0.2">
      <c r="A75" s="147" t="s">
        <v>49</v>
      </c>
      <c r="B75" s="315"/>
      <c r="C75" s="297"/>
      <c r="D75" s="56">
        <v>5610</v>
      </c>
      <c r="E75" s="37"/>
      <c r="F75" s="37"/>
      <c r="G75" s="37"/>
      <c r="H75" s="38"/>
    </row>
    <row r="76" spans="1:8" ht="37.5" customHeight="1" outlineLevel="1" x14ac:dyDescent="0.2">
      <c r="A76" s="147" t="s">
        <v>50</v>
      </c>
      <c r="B76" s="315"/>
      <c r="C76" s="297"/>
      <c r="D76" s="56">
        <v>6120</v>
      </c>
      <c r="E76" s="37"/>
      <c r="F76" s="37"/>
      <c r="G76" s="37"/>
      <c r="H76" s="38"/>
    </row>
    <row r="77" spans="1:8" ht="37.5" customHeight="1" outlineLevel="1" x14ac:dyDescent="0.2">
      <c r="A77" s="147" t="s">
        <v>51</v>
      </c>
      <c r="B77" s="315"/>
      <c r="C77" s="297"/>
      <c r="D77" s="56">
        <v>6630</v>
      </c>
      <c r="E77" s="37"/>
      <c r="F77" s="37"/>
      <c r="G77" s="37"/>
      <c r="H77" s="38"/>
    </row>
    <row r="78" spans="1:8" ht="37.5" customHeight="1" outlineLevel="1" x14ac:dyDescent="0.2">
      <c r="A78" s="147" t="s">
        <v>52</v>
      </c>
      <c r="B78" s="315"/>
      <c r="C78" s="297"/>
      <c r="D78" s="56">
        <v>7140</v>
      </c>
      <c r="E78" s="37"/>
      <c r="F78" s="37"/>
      <c r="G78" s="37"/>
      <c r="H78" s="38"/>
    </row>
    <row r="79" spans="1:8" ht="37.5" customHeight="1" outlineLevel="1" x14ac:dyDescent="0.2">
      <c r="A79" s="147" t="s">
        <v>53</v>
      </c>
      <c r="B79" s="315"/>
      <c r="C79" s="297"/>
      <c r="D79" s="56">
        <v>7650</v>
      </c>
      <c r="E79" s="37"/>
      <c r="F79" s="37"/>
      <c r="G79" s="37"/>
      <c r="H79" s="38"/>
    </row>
    <row r="80" spans="1:8" ht="37.5" customHeight="1" outlineLevel="1" x14ac:dyDescent="0.2">
      <c r="A80" s="147" t="s">
        <v>54</v>
      </c>
      <c r="B80" s="315"/>
      <c r="C80" s="297"/>
      <c r="D80" s="56">
        <v>8160</v>
      </c>
      <c r="E80" s="37"/>
      <c r="F80" s="37"/>
      <c r="G80" s="37"/>
      <c r="H80" s="38"/>
    </row>
    <row r="81" spans="1:8" ht="37.5" customHeight="1" outlineLevel="1" x14ac:dyDescent="0.2">
      <c r="A81" s="147" t="s">
        <v>55</v>
      </c>
      <c r="B81" s="315"/>
      <c r="C81" s="297"/>
      <c r="D81" s="56">
        <v>8670</v>
      </c>
      <c r="E81" s="37"/>
      <c r="F81" s="37"/>
      <c r="G81" s="37"/>
      <c r="H81" s="38"/>
    </row>
    <row r="82" spans="1:8" ht="37.5" customHeight="1" outlineLevel="1" x14ac:dyDescent="0.2">
      <c r="A82" s="147" t="s">
        <v>56</v>
      </c>
      <c r="B82" s="315"/>
      <c r="C82" s="297"/>
      <c r="D82" s="56">
        <v>9180</v>
      </c>
      <c r="E82" s="37"/>
      <c r="F82" s="37"/>
      <c r="G82" s="37"/>
      <c r="H82" s="38"/>
    </row>
    <row r="83" spans="1:8" ht="37.5" customHeight="1" outlineLevel="1" x14ac:dyDescent="0.2">
      <c r="A83" s="147" t="s">
        <v>57</v>
      </c>
      <c r="B83" s="315"/>
      <c r="C83" s="297"/>
      <c r="D83" s="56">
        <v>9690</v>
      </c>
      <c r="E83" s="37"/>
      <c r="F83" s="37"/>
      <c r="G83" s="37"/>
      <c r="H83" s="38"/>
    </row>
    <row r="84" spans="1:8" ht="37.5" customHeight="1" outlineLevel="1" x14ac:dyDescent="0.2">
      <c r="A84" s="147" t="s">
        <v>58</v>
      </c>
      <c r="B84" s="315"/>
      <c r="C84" s="297"/>
      <c r="D84" s="56">
        <v>10200</v>
      </c>
      <c r="E84" s="37"/>
      <c r="F84" s="37"/>
      <c r="G84" s="37"/>
      <c r="H84" s="38"/>
    </row>
    <row r="85" spans="1:8" ht="37.5" customHeight="1" outlineLevel="1" x14ac:dyDescent="0.2">
      <c r="A85" s="147" t="s">
        <v>205</v>
      </c>
      <c r="B85" s="315"/>
      <c r="C85" s="297"/>
      <c r="D85" s="56">
        <v>10710</v>
      </c>
      <c r="E85" s="37"/>
      <c r="F85" s="37"/>
      <c r="G85" s="37"/>
      <c r="H85" s="38"/>
    </row>
    <row r="86" spans="1:8" ht="37.5" customHeight="1" outlineLevel="1" x14ac:dyDescent="0.2">
      <c r="A86" s="147" t="s">
        <v>206</v>
      </c>
      <c r="B86" s="315"/>
      <c r="C86" s="297"/>
      <c r="D86" s="56">
        <v>11220</v>
      </c>
      <c r="E86" s="37"/>
      <c r="F86" s="37"/>
      <c r="G86" s="37"/>
      <c r="H86" s="38"/>
    </row>
    <row r="87" spans="1:8" ht="37.5" customHeight="1" outlineLevel="1" x14ac:dyDescent="0.2">
      <c r="A87" s="147" t="s">
        <v>207</v>
      </c>
      <c r="B87" s="315"/>
      <c r="C87" s="297"/>
      <c r="D87" s="56">
        <v>11730</v>
      </c>
      <c r="E87" s="37"/>
      <c r="F87" s="37"/>
      <c r="G87" s="37"/>
      <c r="H87" s="38"/>
    </row>
    <row r="88" spans="1:8" ht="37.5" customHeight="1" outlineLevel="1" x14ac:dyDescent="0.2">
      <c r="A88" s="147" t="s">
        <v>208</v>
      </c>
      <c r="B88" s="315"/>
      <c r="C88" s="297"/>
      <c r="D88" s="56">
        <v>12240</v>
      </c>
      <c r="E88" s="37"/>
      <c r="F88" s="37"/>
      <c r="G88" s="37"/>
      <c r="H88" s="38"/>
    </row>
    <row r="89" spans="1:8" ht="37.5" customHeight="1" outlineLevel="1" x14ac:dyDescent="0.2">
      <c r="A89" s="147" t="s">
        <v>209</v>
      </c>
      <c r="B89" s="315"/>
      <c r="C89" s="297"/>
      <c r="D89" s="56">
        <v>12750</v>
      </c>
      <c r="E89" s="37"/>
      <c r="F89" s="37"/>
      <c r="G89" s="37"/>
      <c r="H89" s="38"/>
    </row>
    <row r="90" spans="1:8" ht="37.5" customHeight="1" outlineLevel="1" x14ac:dyDescent="0.2">
      <c r="A90" s="147" t="s">
        <v>210</v>
      </c>
      <c r="B90" s="148"/>
      <c r="C90" s="297"/>
      <c r="D90" s="56">
        <v>13260</v>
      </c>
      <c r="E90" s="37"/>
      <c r="F90" s="37"/>
      <c r="G90" s="37"/>
      <c r="H90" s="38"/>
    </row>
    <row r="91" spans="1:8" ht="37.5" customHeight="1" outlineLevel="1" x14ac:dyDescent="0.2">
      <c r="A91" s="147" t="s">
        <v>211</v>
      </c>
      <c r="B91" s="148"/>
      <c r="C91" s="297"/>
      <c r="D91" s="56">
        <v>13770</v>
      </c>
      <c r="E91" s="37"/>
      <c r="F91" s="37"/>
      <c r="G91" s="37"/>
      <c r="H91" s="38"/>
    </row>
    <row r="92" spans="1:8" ht="37.5" customHeight="1" outlineLevel="1" x14ac:dyDescent="0.2">
      <c r="A92" s="147" t="s">
        <v>212</v>
      </c>
      <c r="B92" s="148"/>
      <c r="C92" s="297"/>
      <c r="D92" s="56">
        <v>14280</v>
      </c>
      <c r="E92" s="37"/>
      <c r="F92" s="37"/>
      <c r="G92" s="37"/>
      <c r="H92" s="38"/>
    </row>
    <row r="93" spans="1:8" ht="37.5" customHeight="1" outlineLevel="1" x14ac:dyDescent="0.2">
      <c r="A93" s="147" t="s">
        <v>213</v>
      </c>
      <c r="B93" s="148"/>
      <c r="C93" s="297"/>
      <c r="D93" s="56">
        <v>14790</v>
      </c>
      <c r="E93" s="37"/>
      <c r="F93" s="37"/>
      <c r="G93" s="37"/>
      <c r="H93" s="38"/>
    </row>
    <row r="94" spans="1:8" ht="37.5" customHeight="1" outlineLevel="1" x14ac:dyDescent="0.2">
      <c r="A94" s="147" t="s">
        <v>214</v>
      </c>
      <c r="B94" s="148"/>
      <c r="C94" s="297"/>
      <c r="D94" s="56">
        <v>15300</v>
      </c>
      <c r="E94" s="37"/>
      <c r="F94" s="37"/>
      <c r="G94" s="37"/>
      <c r="H94" s="38"/>
    </row>
    <row r="95" spans="1:8" ht="37.5" customHeight="1" outlineLevel="1" x14ac:dyDescent="0.2">
      <c r="A95" s="147" t="s">
        <v>224</v>
      </c>
      <c r="B95" s="148"/>
      <c r="C95" s="297"/>
      <c r="D95" s="56">
        <v>15810</v>
      </c>
      <c r="E95" s="37"/>
      <c r="F95" s="37"/>
      <c r="G95" s="37"/>
      <c r="H95" s="38"/>
    </row>
    <row r="96" spans="1:8" ht="37.5" customHeight="1" outlineLevel="1" x14ac:dyDescent="0.2">
      <c r="A96" s="147" t="s">
        <v>225</v>
      </c>
      <c r="B96" s="148"/>
      <c r="C96" s="297"/>
      <c r="D96" s="56">
        <v>16320</v>
      </c>
      <c r="E96" s="37"/>
      <c r="F96" s="37"/>
      <c r="G96" s="37"/>
      <c r="H96" s="38"/>
    </row>
    <row r="97" spans="1:8" ht="37.5" customHeight="1" outlineLevel="1" x14ac:dyDescent="0.2">
      <c r="A97" s="147" t="s">
        <v>226</v>
      </c>
      <c r="B97" s="148"/>
      <c r="C97" s="297"/>
      <c r="D97" s="56">
        <v>16830</v>
      </c>
      <c r="E97" s="37"/>
      <c r="F97" s="37"/>
      <c r="G97" s="37"/>
      <c r="H97" s="38"/>
    </row>
    <row r="98" spans="1:8" ht="37.5" customHeight="1" outlineLevel="1" x14ac:dyDescent="0.2">
      <c r="A98" s="147" t="s">
        <v>227</v>
      </c>
      <c r="B98" s="148"/>
      <c r="C98" s="297"/>
      <c r="D98" s="56">
        <v>17340</v>
      </c>
      <c r="E98" s="37"/>
      <c r="F98" s="37"/>
      <c r="G98" s="37"/>
      <c r="H98" s="38"/>
    </row>
    <row r="99" spans="1:8" ht="37.5" customHeight="1" outlineLevel="1" x14ac:dyDescent="0.2">
      <c r="A99" s="147" t="s">
        <v>228</v>
      </c>
      <c r="B99" s="148"/>
      <c r="C99" s="297"/>
      <c r="D99" s="56">
        <v>17850</v>
      </c>
      <c r="E99" s="37"/>
      <c r="F99" s="37"/>
      <c r="G99" s="37"/>
      <c r="H99" s="38"/>
    </row>
    <row r="100" spans="1:8" ht="37.5" customHeight="1" outlineLevel="1" x14ac:dyDescent="0.2">
      <c r="A100" s="147" t="s">
        <v>229</v>
      </c>
      <c r="B100" s="148"/>
      <c r="C100" s="297"/>
      <c r="D100" s="56">
        <v>18360</v>
      </c>
      <c r="E100" s="37"/>
      <c r="F100" s="37"/>
      <c r="G100" s="37"/>
      <c r="H100" s="38"/>
    </row>
    <row r="101" spans="1:8" ht="37.5" customHeight="1" outlineLevel="1" x14ac:dyDescent="0.2">
      <c r="A101" s="147" t="s">
        <v>230</v>
      </c>
      <c r="B101" s="148"/>
      <c r="C101" s="297"/>
      <c r="D101" s="56">
        <v>18870</v>
      </c>
      <c r="E101" s="37"/>
      <c r="F101" s="37"/>
      <c r="G101" s="37"/>
      <c r="H101" s="38"/>
    </row>
    <row r="102" spans="1:8" ht="37.5" customHeight="1" outlineLevel="1" x14ac:dyDescent="0.2">
      <c r="A102" s="147" t="s">
        <v>231</v>
      </c>
      <c r="B102" s="148"/>
      <c r="C102" s="297"/>
      <c r="D102" s="56">
        <v>19380</v>
      </c>
      <c r="E102" s="37"/>
      <c r="F102" s="37"/>
      <c r="G102" s="37"/>
      <c r="H102" s="38"/>
    </row>
    <row r="103" spans="1:8" ht="37.5" customHeight="1" outlineLevel="1" x14ac:dyDescent="0.2">
      <c r="A103" s="147" t="s">
        <v>232</v>
      </c>
      <c r="B103" s="148"/>
      <c r="C103" s="297"/>
      <c r="D103" s="56">
        <v>19890</v>
      </c>
      <c r="E103" s="37"/>
      <c r="F103" s="37"/>
      <c r="G103" s="37"/>
      <c r="H103" s="38"/>
    </row>
    <row r="104" spans="1:8" ht="37.5" customHeight="1" outlineLevel="1" thickBot="1" x14ac:dyDescent="0.25">
      <c r="A104" s="147" t="s">
        <v>233</v>
      </c>
      <c r="B104" s="148"/>
      <c r="C104" s="316"/>
      <c r="D104" s="56">
        <v>20400</v>
      </c>
      <c r="E104" s="37"/>
      <c r="F104" s="37"/>
      <c r="G104" s="37"/>
      <c r="H104" s="38"/>
    </row>
    <row r="105" spans="1:8" ht="50.1" customHeight="1" thickBot="1" x14ac:dyDescent="0.25">
      <c r="A105" s="136" t="s">
        <v>59</v>
      </c>
      <c r="B105" s="137"/>
      <c r="C105" s="137"/>
      <c r="D105" s="138" t="str">
        <f>"от "&amp;MIN(D106:D115)&amp;" до "&amp;MAX(D106:D115)</f>
        <v>от 348 до 9684</v>
      </c>
      <c r="E105" s="139"/>
      <c r="F105" s="139"/>
      <c r="G105" s="139"/>
      <c r="H105" s="140"/>
    </row>
    <row r="106" spans="1:8" s="16" customFormat="1" ht="159" customHeight="1" x14ac:dyDescent="0.2">
      <c r="A106" s="149" t="s">
        <v>60</v>
      </c>
      <c r="B106" s="150" t="s">
        <v>13</v>
      </c>
      <c r="C106" s="450"/>
      <c r="D106" s="157">
        <v>930</v>
      </c>
      <c r="E106" s="157"/>
      <c r="F106" s="157"/>
      <c r="G106" s="157"/>
      <c r="H106" s="158"/>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157">
        <v>348</v>
      </c>
      <c r="E107" s="157"/>
      <c r="F107" s="157"/>
      <c r="G107" s="157"/>
      <c r="H107" s="158"/>
    </row>
    <row r="108" spans="1:8" ht="37.5" customHeight="1" x14ac:dyDescent="0.2">
      <c r="A108" s="154" t="s">
        <v>62</v>
      </c>
      <c r="B108" s="155"/>
      <c r="C108" s="159"/>
      <c r="D108" s="157">
        <v>9684</v>
      </c>
      <c r="E108" s="157"/>
      <c r="F108" s="157"/>
      <c r="G108" s="157"/>
      <c r="H108" s="158"/>
    </row>
    <row r="109" spans="1:8" ht="37.5" customHeight="1" x14ac:dyDescent="0.2">
      <c r="A109" s="154" t="s">
        <v>63</v>
      </c>
      <c r="B109" s="155"/>
      <c r="C109" s="159"/>
      <c r="D109" s="157">
        <v>1950</v>
      </c>
      <c r="E109" s="157"/>
      <c r="F109" s="157"/>
      <c r="G109" s="157"/>
      <c r="H109" s="158"/>
    </row>
    <row r="110" spans="1:8" ht="37.5" customHeight="1" x14ac:dyDescent="0.2">
      <c r="A110" s="160" t="s">
        <v>64</v>
      </c>
      <c r="B110" s="161"/>
      <c r="C110" s="159"/>
      <c r="D110" s="157">
        <v>5790</v>
      </c>
      <c r="E110" s="157"/>
      <c r="F110" s="157"/>
      <c r="G110" s="157"/>
      <c r="H110" s="158"/>
    </row>
    <row r="111" spans="1:8" ht="37.5" customHeight="1" x14ac:dyDescent="0.2">
      <c r="A111" s="154" t="s">
        <v>65</v>
      </c>
      <c r="B111" s="155"/>
      <c r="C111" s="159"/>
      <c r="D111" s="157">
        <v>432</v>
      </c>
      <c r="E111" s="157"/>
      <c r="F111" s="157"/>
      <c r="G111" s="157"/>
      <c r="H111" s="158"/>
    </row>
    <row r="112" spans="1:8" ht="37.5" customHeight="1" x14ac:dyDescent="0.2">
      <c r="A112" s="154" t="s">
        <v>66</v>
      </c>
      <c r="B112" s="155"/>
      <c r="C112" s="159"/>
      <c r="D112" s="157">
        <v>432</v>
      </c>
      <c r="E112" s="157"/>
      <c r="F112" s="157"/>
      <c r="G112" s="157"/>
      <c r="H112" s="158"/>
    </row>
    <row r="113" spans="1:8" ht="37.5" customHeight="1" x14ac:dyDescent="0.2">
      <c r="A113" s="154" t="s">
        <v>67</v>
      </c>
      <c r="B113" s="155"/>
      <c r="C113" s="159"/>
      <c r="D113" s="157">
        <v>864</v>
      </c>
      <c r="E113" s="157"/>
      <c r="F113" s="157"/>
      <c r="G113" s="157"/>
      <c r="H113" s="158"/>
    </row>
    <row r="114" spans="1:8" ht="37.5" customHeight="1" x14ac:dyDescent="0.2">
      <c r="A114" s="154" t="s">
        <v>68</v>
      </c>
      <c r="B114" s="155"/>
      <c r="C114" s="159"/>
      <c r="D114" s="157">
        <v>1296</v>
      </c>
      <c r="E114" s="157"/>
      <c r="F114" s="157"/>
      <c r="G114" s="157"/>
      <c r="H114" s="158"/>
    </row>
    <row r="115" spans="1:8" ht="37.5" customHeight="1" thickBot="1" x14ac:dyDescent="0.25">
      <c r="A115" s="162" t="s">
        <v>69</v>
      </c>
      <c r="B115" s="163"/>
      <c r="C115" s="164"/>
      <c r="D115" s="165">
        <v>6798</v>
      </c>
      <c r="E115" s="165"/>
      <c r="F115" s="165"/>
      <c r="G115" s="165"/>
      <c r="H115" s="166"/>
    </row>
    <row r="116" spans="1:8" s="16" customFormat="1" ht="117.75" customHeight="1" thickBot="1" x14ac:dyDescent="0.25">
      <c r="A116" s="356" t="s">
        <v>71</v>
      </c>
      <c r="B116" s="397"/>
      <c r="C11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45">
        <v>30</v>
      </c>
      <c r="E116" s="45"/>
      <c r="F116" s="45"/>
      <c r="G116" s="45"/>
      <c r="H116" s="46"/>
    </row>
    <row r="117" spans="1:8" ht="50.1" customHeight="1" thickBot="1" x14ac:dyDescent="0.25">
      <c r="A117" s="24" t="s">
        <v>72</v>
      </c>
      <c r="B117" s="25"/>
      <c r="C117" s="26"/>
      <c r="D117" s="173" t="str">
        <f>"от "&amp;MIN(D119,D139:H140,F179,D141:H155)&amp;" до "&amp;MAX(D119,D139:H140,F179,D141:H155)</f>
        <v>от 858 до 8877,6</v>
      </c>
      <c r="E117" s="173"/>
      <c r="F117" s="173"/>
      <c r="G117" s="173"/>
      <c r="H117" s="174"/>
    </row>
    <row r="118" spans="1:8" ht="21.75" thickBot="1" x14ac:dyDescent="0.25">
      <c r="A118" s="336"/>
      <c r="B118" s="337"/>
      <c r="C118" s="130"/>
      <c r="D118" s="399"/>
      <c r="E118" s="399"/>
      <c r="F118" s="399"/>
      <c r="G118" s="399"/>
      <c r="H118" s="400"/>
    </row>
    <row r="119" spans="1:8" ht="50.1"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182">
        <v>5100</v>
      </c>
      <c r="E119" s="182"/>
      <c r="F119" s="182"/>
      <c r="G119" s="182"/>
      <c r="H119" s="183"/>
    </row>
    <row r="120" spans="1:8" ht="50.1" customHeight="1" thickBot="1" x14ac:dyDescent="0.25">
      <c r="A120" s="184" t="s">
        <v>74</v>
      </c>
      <c r="B120" s="185"/>
      <c r="C120" s="186"/>
      <c r="D120" s="187" t="s">
        <v>75</v>
      </c>
      <c r="E120" s="188"/>
      <c r="F120" s="188"/>
      <c r="G120" s="188"/>
      <c r="H120" s="189"/>
    </row>
    <row r="121" spans="1:8" ht="50.1" customHeight="1" x14ac:dyDescent="0.2">
      <c r="A121" s="190" t="s">
        <v>76</v>
      </c>
      <c r="B121" s="191"/>
      <c r="C121" s="186"/>
      <c r="D121" s="157">
        <f>D119/4</f>
        <v>1275</v>
      </c>
      <c r="E121" s="157"/>
      <c r="F121" s="157"/>
      <c r="G121" s="157"/>
      <c r="H121" s="158"/>
    </row>
    <row r="122" spans="1:8" ht="50.1" customHeight="1" x14ac:dyDescent="0.2">
      <c r="A122" s="190" t="s">
        <v>77</v>
      </c>
      <c r="B122" s="191"/>
      <c r="C122" s="186"/>
      <c r="D122" s="157">
        <f>D119/5</f>
        <v>1020</v>
      </c>
      <c r="E122" s="157"/>
      <c r="F122" s="157"/>
      <c r="G122" s="157"/>
      <c r="H122" s="158"/>
    </row>
    <row r="123" spans="1:8" ht="50.1" customHeight="1" x14ac:dyDescent="0.2">
      <c r="A123" s="190" t="s">
        <v>78</v>
      </c>
      <c r="B123" s="191"/>
      <c r="C123" s="186"/>
      <c r="D123" s="157">
        <f>D119/6</f>
        <v>850</v>
      </c>
      <c r="E123" s="157"/>
      <c r="F123" s="157"/>
      <c r="G123" s="157"/>
      <c r="H123" s="158"/>
    </row>
    <row r="124" spans="1:8" ht="50.1" customHeight="1" x14ac:dyDescent="0.2">
      <c r="A124" s="190" t="s">
        <v>79</v>
      </c>
      <c r="B124" s="191"/>
      <c r="C124" s="186"/>
      <c r="D124" s="157">
        <f>D119/7</f>
        <v>728.57142857142856</v>
      </c>
      <c r="E124" s="157"/>
      <c r="F124" s="157"/>
      <c r="G124" s="157"/>
      <c r="H124" s="158"/>
    </row>
    <row r="125" spans="1:8" ht="50.1" customHeight="1" x14ac:dyDescent="0.2">
      <c r="A125" s="190" t="s">
        <v>80</v>
      </c>
      <c r="B125" s="191"/>
      <c r="C125" s="186"/>
      <c r="D125" s="157">
        <f>D119/8</f>
        <v>637.5</v>
      </c>
      <c r="E125" s="157"/>
      <c r="F125" s="157"/>
      <c r="G125" s="157"/>
      <c r="H125" s="158"/>
    </row>
    <row r="126" spans="1:8" ht="50.1" customHeight="1" x14ac:dyDescent="0.2">
      <c r="A126" s="190" t="s">
        <v>81</v>
      </c>
      <c r="B126" s="191"/>
      <c r="C126" s="186"/>
      <c r="D126" s="157">
        <f>D119/9</f>
        <v>566.66666666666663</v>
      </c>
      <c r="E126" s="157"/>
      <c r="F126" s="157"/>
      <c r="G126" s="157"/>
      <c r="H126" s="158"/>
    </row>
    <row r="127" spans="1:8" ht="50.1" customHeight="1" x14ac:dyDescent="0.2">
      <c r="A127" s="190" t="s">
        <v>82</v>
      </c>
      <c r="B127" s="191"/>
      <c r="C127" s="186"/>
      <c r="D127" s="157">
        <f>D119/10</f>
        <v>510</v>
      </c>
      <c r="E127" s="157"/>
      <c r="F127" s="157"/>
      <c r="G127" s="157"/>
      <c r="H127" s="158"/>
    </row>
    <row r="128" spans="1:8" ht="50.1" customHeight="1" thickBot="1" x14ac:dyDescent="0.25">
      <c r="A128" s="179" t="s">
        <v>83</v>
      </c>
      <c r="B128" s="180"/>
      <c r="C128" s="186"/>
      <c r="D128" s="182">
        <v>7656</v>
      </c>
      <c r="E128" s="182"/>
      <c r="F128" s="182"/>
      <c r="G128" s="182"/>
      <c r="H128" s="183"/>
    </row>
    <row r="129" spans="1:8" ht="50.1" customHeight="1" thickBot="1" x14ac:dyDescent="0.25">
      <c r="A129" s="184" t="s">
        <v>74</v>
      </c>
      <c r="B129" s="185"/>
      <c r="C129" s="186"/>
      <c r="D129" s="187" t="s">
        <v>75</v>
      </c>
      <c r="E129" s="188"/>
      <c r="F129" s="188"/>
      <c r="G129" s="188"/>
      <c r="H129" s="189"/>
    </row>
    <row r="130" spans="1:8" ht="50.1" customHeight="1" x14ac:dyDescent="0.2">
      <c r="A130" s="190" t="s">
        <v>76</v>
      </c>
      <c r="B130" s="191"/>
      <c r="C130" s="186"/>
      <c r="D130" s="157">
        <v>1914</v>
      </c>
      <c r="E130" s="157"/>
      <c r="F130" s="157"/>
      <c r="G130" s="157"/>
      <c r="H130" s="158"/>
    </row>
    <row r="131" spans="1:8" ht="50.1" customHeight="1" x14ac:dyDescent="0.2">
      <c r="A131" s="190" t="s">
        <v>77</v>
      </c>
      <c r="B131" s="191"/>
      <c r="C131" s="186"/>
      <c r="D131" s="157">
        <v>1531.2</v>
      </c>
      <c r="E131" s="157"/>
      <c r="F131" s="157"/>
      <c r="G131" s="157"/>
      <c r="H131" s="158"/>
    </row>
    <row r="132" spans="1:8" ht="50.1" customHeight="1" x14ac:dyDescent="0.2">
      <c r="A132" s="190" t="s">
        <v>78</v>
      </c>
      <c r="B132" s="191"/>
      <c r="C132" s="186"/>
      <c r="D132" s="157">
        <v>1275.9999999999998</v>
      </c>
      <c r="E132" s="157"/>
      <c r="F132" s="157"/>
      <c r="G132" s="157"/>
      <c r="H132" s="158"/>
    </row>
    <row r="133" spans="1:8" ht="50.1" customHeight="1" x14ac:dyDescent="0.2">
      <c r="A133" s="190" t="s">
        <v>79</v>
      </c>
      <c r="B133" s="191"/>
      <c r="C133" s="186"/>
      <c r="D133" s="157">
        <v>1093.7142857142858</v>
      </c>
      <c r="E133" s="157"/>
      <c r="F133" s="157"/>
      <c r="G133" s="157"/>
      <c r="H133" s="158"/>
    </row>
    <row r="134" spans="1:8" ht="50.1" customHeight="1" x14ac:dyDescent="0.2">
      <c r="A134" s="190" t="s">
        <v>80</v>
      </c>
      <c r="B134" s="191"/>
      <c r="C134" s="186"/>
      <c r="D134" s="157">
        <v>957</v>
      </c>
      <c r="E134" s="157"/>
      <c r="F134" s="157"/>
      <c r="G134" s="157"/>
      <c r="H134" s="158"/>
    </row>
    <row r="135" spans="1:8" ht="50.1" customHeight="1" x14ac:dyDescent="0.2">
      <c r="A135" s="190" t="s">
        <v>81</v>
      </c>
      <c r="B135" s="191"/>
      <c r="C135" s="186"/>
      <c r="D135" s="157">
        <v>850.66666666666663</v>
      </c>
      <c r="E135" s="157"/>
      <c r="F135" s="157"/>
      <c r="G135" s="157"/>
      <c r="H135" s="158"/>
    </row>
    <row r="136" spans="1:8" ht="50.1" customHeight="1" thickBot="1" x14ac:dyDescent="0.25">
      <c r="A136" s="190" t="s">
        <v>82</v>
      </c>
      <c r="B136" s="191"/>
      <c r="C136" s="194"/>
      <c r="D136" s="157">
        <v>765.6</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44">
        <v>12012</v>
      </c>
      <c r="E137" s="45"/>
      <c r="F137" s="45"/>
      <c r="G137" s="45"/>
      <c r="H137" s="46"/>
    </row>
    <row r="138" spans="1:8" ht="21.75" thickBot="1" x14ac:dyDescent="0.25">
      <c r="A138" s="336"/>
      <c r="B138" s="337"/>
      <c r="C138" s="125"/>
      <c r="D138" s="399"/>
      <c r="E138" s="399"/>
      <c r="F138" s="399"/>
      <c r="G138" s="399"/>
      <c r="H138" s="400"/>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"2ГИС.БРЯНСК"</v>
      </c>
      <c r="D139" s="31">
        <v>3654</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121">
        <v>6462</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6">
        <v>4248</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"2ГИС.БРЯНСК"</v>
      </c>
      <c r="D142" s="36">
        <v>7398</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"2ГИС.БРЯНСК"</v>
      </c>
      <c r="D143" s="36">
        <v>8877.6</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6">
        <v>5964</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6">
        <v>8670</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6">
        <v>6030</v>
      </c>
      <c r="E146" s="37"/>
      <c r="F146" s="37"/>
      <c r="G146" s="37"/>
      <c r="H146" s="38"/>
    </row>
    <row r="147" spans="1:8" ht="50.1" customHeight="1" x14ac:dyDescent="0.2">
      <c r="A147" s="160" t="s">
        <v>93</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6">
        <v>2160</v>
      </c>
      <c r="E147" s="37"/>
      <c r="F147" s="37"/>
      <c r="G147" s="37"/>
      <c r="H147" s="38"/>
    </row>
    <row r="148" spans="1:8" ht="50.1" customHeight="1" x14ac:dyDescent="0.2">
      <c r="A148" s="160" t="s">
        <v>94</v>
      </c>
      <c r="B148" s="161"/>
      <c r="C148" s="202" t="s">
        <v>95</v>
      </c>
      <c r="D148" s="36">
        <v>858</v>
      </c>
      <c r="E148" s="37"/>
      <c r="F148" s="37"/>
      <c r="G148" s="37"/>
      <c r="H148" s="38"/>
    </row>
    <row r="149" spans="1:8" ht="70.5"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6">
        <v>3060</v>
      </c>
      <c r="E149" s="37"/>
      <c r="F149" s="37"/>
      <c r="G149" s="37"/>
      <c r="H149" s="38"/>
    </row>
    <row r="150" spans="1:8" ht="70.5" customHeight="1" x14ac:dyDescent="0.2">
      <c r="A150" s="160" t="s">
        <v>97</v>
      </c>
      <c r="B150" s="161"/>
      <c r="C150" s="202"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6">
        <v>2040</v>
      </c>
      <c r="E150" s="37"/>
      <c r="F150" s="37"/>
      <c r="G150" s="37"/>
      <c r="H150" s="38"/>
    </row>
    <row r="151" spans="1:8" ht="70.5" customHeight="1" x14ac:dyDescent="0.2">
      <c r="A151" s="160" t="s">
        <v>98</v>
      </c>
      <c r="B151" s="161"/>
      <c r="C151"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6">
        <v>2040</v>
      </c>
      <c r="E151" s="37"/>
      <c r="F151" s="37"/>
      <c r="G151" s="37"/>
      <c r="H151" s="38"/>
    </row>
    <row r="152" spans="1:8" ht="70.5" customHeight="1" x14ac:dyDescent="0.2">
      <c r="A152" s="160" t="s">
        <v>99</v>
      </c>
      <c r="B152" s="161"/>
      <c r="C152"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6">
        <v>1020</v>
      </c>
      <c r="E152" s="37"/>
      <c r="F152" s="37"/>
      <c r="G152" s="37"/>
      <c r="H152" s="38"/>
    </row>
    <row r="153" spans="1:8" ht="70.5" customHeight="1" x14ac:dyDescent="0.2">
      <c r="A153" s="160" t="s">
        <v>100</v>
      </c>
      <c r="B153" s="161" t="s">
        <v>100</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6">
        <v>8748</v>
      </c>
      <c r="E153" s="37"/>
      <c r="F153" s="37"/>
      <c r="G153" s="37"/>
      <c r="H153" s="38"/>
    </row>
    <row r="154" spans="1:8" ht="70.5" customHeight="1" x14ac:dyDescent="0.2">
      <c r="A154" s="160" t="s">
        <v>101</v>
      </c>
      <c r="B154" s="161" t="s">
        <v>101</v>
      </c>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6">
        <v>2004</v>
      </c>
      <c r="E154" s="37"/>
      <c r="F154" s="37"/>
      <c r="G154" s="37"/>
      <c r="H154" s="38"/>
    </row>
    <row r="155" spans="1:8" ht="50.1" customHeight="1" x14ac:dyDescent="0.2">
      <c r="A155" s="160" t="s">
        <v>102</v>
      </c>
      <c r="B155" s="161"/>
      <c r="C155"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6">
        <v>5184</v>
      </c>
      <c r="E155" s="37"/>
      <c r="F155" s="37"/>
      <c r="G155" s="37"/>
      <c r="H155" s="38"/>
    </row>
    <row r="156" spans="1:8" s="16" customFormat="1" ht="102" customHeight="1" x14ac:dyDescent="0.2">
      <c r="A156" s="160" t="s">
        <v>16</v>
      </c>
      <c r="B156" s="161"/>
      <c r="C15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6">
        <v>930</v>
      </c>
      <c r="E156" s="37"/>
      <c r="F156" s="37"/>
      <c r="G156" s="37"/>
      <c r="H156" s="38"/>
    </row>
    <row r="157" spans="1:8" s="16" customFormat="1" ht="102" customHeight="1" x14ac:dyDescent="0.2">
      <c r="A157" s="160" t="s">
        <v>103</v>
      </c>
      <c r="B157" s="161"/>
      <c r="C15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7" s="36">
        <v>100002</v>
      </c>
      <c r="E157" s="37"/>
      <c r="F157" s="37"/>
      <c r="G157" s="37"/>
      <c r="H157" s="38"/>
    </row>
    <row r="158" spans="1:8" s="16" customFormat="1" ht="126" customHeight="1" x14ac:dyDescent="0.2">
      <c r="A158" s="160" t="s">
        <v>104</v>
      </c>
      <c r="B158" s="161"/>
      <c r="C1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8" s="36">
        <v>5532</v>
      </c>
      <c r="E158" s="37"/>
      <c r="F158" s="37"/>
      <c r="G158" s="37"/>
      <c r="H158" s="38"/>
    </row>
    <row r="159" spans="1:8" s="16" customFormat="1" ht="96" customHeight="1" x14ac:dyDescent="0.2">
      <c r="A159" s="160" t="s">
        <v>105</v>
      </c>
      <c r="B159" s="16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6">
        <v>4320</v>
      </c>
      <c r="E159" s="37"/>
      <c r="F159" s="37"/>
      <c r="G159" s="37"/>
      <c r="H159" s="38"/>
    </row>
    <row r="160" spans="1:8" s="16" customFormat="1" ht="96" customHeight="1" x14ac:dyDescent="0.2">
      <c r="A160" s="154" t="s">
        <v>106</v>
      </c>
      <c r="B160" s="204"/>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0" s="36">
        <v>3600</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"2ГИС.БРЯНСК"</v>
      </c>
      <c r="D161" s="36">
        <v>5160</v>
      </c>
      <c r="E161" s="37"/>
      <c r="F161" s="37"/>
      <c r="G161" s="37"/>
      <c r="H161" s="38"/>
    </row>
    <row r="162" spans="1:8" ht="50.1" customHeight="1" x14ac:dyDescent="0.2">
      <c r="A162" s="160" t="s">
        <v>108</v>
      </c>
      <c r="B162" s="161"/>
      <c r="C162" s="202"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6">
        <v>9120</v>
      </c>
      <c r="E162" s="37"/>
      <c r="F162" s="37"/>
      <c r="G162" s="37"/>
      <c r="H162" s="38"/>
    </row>
    <row r="163" spans="1:8" ht="50.1" customHeight="1" x14ac:dyDescent="0.2">
      <c r="A163" s="160" t="s">
        <v>109</v>
      </c>
      <c r="B163" s="161"/>
      <c r="C163" s="202" t="str">
        <f t="shared" si="1"/>
        <v>Электронный справочник на основе Справочника организаций "2ГИС.БРЯНСК" (версия для ПК)</v>
      </c>
      <c r="D163" s="36">
        <v>6000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"2ГИС.БРЯНСК"</v>
      </c>
      <c r="D164" s="36">
        <v>10440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"2ГИС.БРЯНСК"</v>
      </c>
      <c r="D165" s="36">
        <v>12528</v>
      </c>
      <c r="E165" s="37"/>
      <c r="F165" s="37"/>
      <c r="G165" s="37"/>
      <c r="H165" s="38"/>
    </row>
    <row r="166" spans="1:8" ht="50.1" customHeight="1" x14ac:dyDescent="0.2">
      <c r="A166" s="160" t="s">
        <v>112</v>
      </c>
      <c r="B166" s="161"/>
      <c r="C166" s="202" t="str">
        <f t="shared" si="1"/>
        <v>Электронный справочник на основе Справочника организаций "2ГИС.БРЯНСК" (версия для ПК)</v>
      </c>
      <c r="D166" s="36">
        <v>8400</v>
      </c>
      <c r="E166" s="37"/>
      <c r="F166" s="37"/>
      <c r="G166" s="37"/>
      <c r="H166" s="38"/>
    </row>
    <row r="167" spans="1:8" ht="50.1" customHeight="1" x14ac:dyDescent="0.2">
      <c r="A167" s="160" t="s">
        <v>113</v>
      </c>
      <c r="B167" s="161"/>
      <c r="C167" s="202" t="str">
        <f t="shared" si="1"/>
        <v>Электронный справочник на основе Справочника организаций "2ГИС.БРЯНСК" (версия для ПК)</v>
      </c>
      <c r="D167" s="36">
        <v>12240</v>
      </c>
      <c r="E167" s="37"/>
      <c r="F167" s="37"/>
      <c r="G167" s="37"/>
      <c r="H167" s="38"/>
    </row>
    <row r="168" spans="1:8" ht="50.1" customHeight="1" x14ac:dyDescent="0.2">
      <c r="A168" s="160" t="s">
        <v>114</v>
      </c>
      <c r="B168" s="161"/>
      <c r="C168" s="202" t="str">
        <f t="shared" si="1"/>
        <v>Электронный справочник на основе Справочника организаций "2ГИС.БРЯНСК" (версия для ПК)</v>
      </c>
      <c r="D168" s="36">
        <v>8520</v>
      </c>
      <c r="E168" s="37"/>
      <c r="F168" s="37"/>
      <c r="G168" s="37"/>
      <c r="H168" s="38"/>
    </row>
    <row r="169" spans="1:8" ht="50.1" customHeight="1" x14ac:dyDescent="0.2">
      <c r="A169" s="160" t="s">
        <v>115</v>
      </c>
      <c r="B169" s="161"/>
      <c r="C169" s="202" t="s">
        <v>95</v>
      </c>
      <c r="D169" s="36">
        <v>1320</v>
      </c>
      <c r="E169" s="37"/>
      <c r="F169" s="37"/>
      <c r="G169" s="37"/>
      <c r="H169" s="38"/>
    </row>
    <row r="170" spans="1:8" ht="64.5" customHeight="1" x14ac:dyDescent="0.2">
      <c r="A170" s="160" t="s">
        <v>116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6">
        <v>12360</v>
      </c>
      <c r="E170" s="37"/>
      <c r="F170" s="37"/>
      <c r="G170" s="37"/>
      <c r="H170" s="38"/>
    </row>
    <row r="171" spans="1:8" ht="50.1" customHeight="1" thickBot="1" x14ac:dyDescent="0.25">
      <c r="A171" s="160" t="s">
        <v>117</v>
      </c>
      <c r="B171" s="161"/>
      <c r="C171" s="202" t="str">
        <f t="shared" si="1"/>
        <v>Электронный справочник на основе Справочника организаций "2ГИС.БРЯНСК" (версия для ПК)</v>
      </c>
      <c r="D171" s="44">
        <v>7320</v>
      </c>
      <c r="E171" s="45"/>
      <c r="F171" s="45"/>
      <c r="G171" s="45"/>
      <c r="H171" s="46"/>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6">
        <v>2400</v>
      </c>
      <c r="E173" s="37"/>
      <c r="F173" s="37"/>
      <c r="G173" s="37"/>
      <c r="H173" s="38"/>
    </row>
    <row r="174" spans="1:8" s="16" customFormat="1" ht="50.1" customHeight="1" x14ac:dyDescent="0.2">
      <c r="A174" s="160" t="s">
        <v>120</v>
      </c>
      <c r="B174" s="161"/>
      <c r="C174" s="209"/>
      <c r="D174" s="36">
        <v>2400</v>
      </c>
      <c r="E174" s="37"/>
      <c r="F174" s="37"/>
      <c r="G174" s="37"/>
      <c r="H174" s="38"/>
    </row>
    <row r="175" spans="1:8" s="16" customFormat="1" ht="50.1" customHeight="1" x14ac:dyDescent="0.2">
      <c r="A175" s="207" t="s">
        <v>121</v>
      </c>
      <c r="B175" s="208"/>
      <c r="C175" s="209"/>
      <c r="D175" s="359">
        <v>1800</v>
      </c>
      <c r="E175" s="157"/>
      <c r="F175" s="157"/>
      <c r="G175" s="157"/>
      <c r="H175" s="157"/>
    </row>
    <row r="176" spans="1:8" s="16" customFormat="1" ht="50.1" customHeight="1" x14ac:dyDescent="0.2">
      <c r="A176" s="207" t="s">
        <v>122</v>
      </c>
      <c r="B176" s="208"/>
      <c r="C176" s="209"/>
      <c r="D176" s="359">
        <v>180</v>
      </c>
      <c r="E176" s="157"/>
      <c r="F176" s="157"/>
      <c r="G176" s="157"/>
      <c r="H176" s="157"/>
    </row>
    <row r="177" spans="1:8" s="16" customFormat="1" ht="50.1" customHeight="1" thickBot="1" x14ac:dyDescent="0.25">
      <c r="A177" s="207" t="s">
        <v>123</v>
      </c>
      <c r="B177" s="208"/>
      <c r="C177" s="210"/>
      <c r="D177" s="78">
        <v>612</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79" s="212">
        <f>F179*1.2</f>
        <v>6638.4</v>
      </c>
      <c r="E179" s="213">
        <f>F179*1.1</f>
        <v>6085.2000000000007</v>
      </c>
      <c r="F179" s="213">
        <v>5532</v>
      </c>
      <c r="G179" s="213">
        <f>F179*0.75</f>
        <v>4149</v>
      </c>
      <c r="H179" s="214">
        <f>F179*0.5</f>
        <v>2766</v>
      </c>
    </row>
    <row r="180" spans="1:8" ht="50.1" customHeight="1" x14ac:dyDescent="0.2">
      <c r="A180" s="160" t="s">
        <v>126</v>
      </c>
      <c r="B180" s="161"/>
      <c r="C180" s="202" t="str">
        <f>"Интернет-площадка 2gis.ru на основе Cправочника организаций "&amp;$C$2&amp;""</f>
        <v>Интернет-площадка 2gis.ru на основе Cправочника организаций "2ГИС.БРЯНСК"</v>
      </c>
      <c r="D180" s="36">
        <v>2766</v>
      </c>
      <c r="E180" s="37"/>
      <c r="F180" s="37"/>
      <c r="G180" s="37"/>
      <c r="H180" s="38"/>
    </row>
    <row r="181" spans="1:8" ht="50.1" customHeight="1" x14ac:dyDescent="0.2">
      <c r="A181" s="160" t="s">
        <v>127</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1" s="36">
        <v>5184</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82" s="212">
        <f>F182*1.2</f>
        <v>9360</v>
      </c>
      <c r="E182" s="213">
        <f>F182*1.1</f>
        <v>8580</v>
      </c>
      <c r="F182" s="213">
        <v>7800</v>
      </c>
      <c r="G182" s="213">
        <f>F182*0.75</f>
        <v>5850</v>
      </c>
      <c r="H182" s="214">
        <f>F182*0.5</f>
        <v>3900</v>
      </c>
    </row>
    <row r="183" spans="1:8" ht="50.1" customHeight="1" x14ac:dyDescent="0.2">
      <c r="A183" s="160" t="s">
        <v>179</v>
      </c>
      <c r="B183" s="161"/>
      <c r="C183" s="202" t="str">
        <f>"Интернет-площадка 2gis.ru на основе Cправочника организаций "&amp;$C$2&amp;""</f>
        <v>Интернет-площадка 2gis.ru на основе Cправочника организаций "2ГИС.БРЯНСК"</v>
      </c>
      <c r="D183" s="36">
        <v>3960</v>
      </c>
      <c r="E183" s="37"/>
      <c r="F183" s="37"/>
      <c r="G183" s="37"/>
      <c r="H183" s="38"/>
    </row>
    <row r="184" spans="1:8" ht="50.1" customHeight="1" x14ac:dyDescent="0.2">
      <c r="A184" s="160" t="s">
        <v>130</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4" s="36">
        <v>7320</v>
      </c>
      <c r="E184" s="37"/>
      <c r="F184" s="37"/>
      <c r="G184" s="37"/>
      <c r="H184" s="38"/>
    </row>
    <row r="185" spans="1:8" s="16" customFormat="1" ht="126" customHeight="1" thickBot="1" x14ac:dyDescent="0.25">
      <c r="A185" s="160" t="s">
        <v>131</v>
      </c>
      <c r="B185" s="161"/>
      <c r="C185" s="435" t="str">
        <f>C180</f>
        <v>Интернет-площадка 2gis.ru на основе Cправочника организаций "2ГИС.БРЯНСК"</v>
      </c>
      <c r="D185" s="36">
        <v>5532</v>
      </c>
      <c r="E185" s="37"/>
      <c r="F185" s="37"/>
      <c r="G185" s="37"/>
      <c r="H185" s="38"/>
    </row>
    <row r="186" spans="1:8" ht="49.5" customHeight="1" thickBot="1" x14ac:dyDescent="0.25">
      <c r="A186" s="24" t="s">
        <v>193</v>
      </c>
      <c r="B186" s="25"/>
      <c r="C186" s="26"/>
      <c r="D186" s="173"/>
      <c r="E186" s="173"/>
      <c r="F186" s="173"/>
      <c r="G186" s="173"/>
      <c r="H186" s="174"/>
    </row>
    <row r="187" spans="1:8" s="23" customFormat="1" ht="30" customHeight="1" thickBot="1" x14ac:dyDescent="0.25">
      <c r="A187" s="429"/>
      <c r="B187" s="429"/>
      <c r="C187" s="430"/>
      <c r="D187" s="429"/>
      <c r="E187" s="429"/>
      <c r="F187" s="429"/>
      <c r="G187" s="429"/>
      <c r="H187" s="431"/>
    </row>
    <row r="188" spans="1:8" s="16" customFormat="1" ht="185.25" customHeight="1" x14ac:dyDescent="0.2">
      <c r="A188" s="160" t="s">
        <v>194</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8" s="31">
        <v>7200</v>
      </c>
      <c r="E188" s="32"/>
      <c r="F188" s="32"/>
      <c r="G188" s="32"/>
      <c r="H188" s="33"/>
    </row>
    <row r="189" spans="1:8" s="16" customFormat="1" ht="83.25" customHeight="1" thickBot="1" x14ac:dyDescent="0.25">
      <c r="A189" s="160" t="s">
        <v>195</v>
      </c>
      <c r="B189" s="161"/>
      <c r="C189" s="209"/>
      <c r="D189" s="36">
        <v>7200</v>
      </c>
      <c r="E189" s="37"/>
      <c r="F189" s="37"/>
      <c r="G189" s="37"/>
      <c r="H189" s="38"/>
    </row>
    <row r="190" spans="1:8" ht="13.5" thickBot="1" x14ac:dyDescent="0.25">
      <c r="A190" s="458"/>
      <c r="B190" s="459"/>
      <c r="C190" s="460"/>
      <c r="D190" s="459"/>
      <c r="E190" s="459"/>
      <c r="F190" s="459"/>
      <c r="G190" s="459"/>
      <c r="H190" s="461"/>
    </row>
    <row r="191" spans="1:8" ht="21" x14ac:dyDescent="0.2">
      <c r="A191" s="220"/>
      <c r="B191" s="221" t="s">
        <v>133</v>
      </c>
      <c r="C191" s="222" t="s">
        <v>259</v>
      </c>
      <c r="D191" s="222"/>
      <c r="E191" s="223"/>
      <c r="F191" s="223"/>
      <c r="G191" s="223"/>
      <c r="H191" s="223"/>
    </row>
    <row r="192" spans="1:8" ht="21" x14ac:dyDescent="0.2">
      <c r="A192" s="220"/>
      <c r="B192" s="223"/>
      <c r="C192" s="224" t="s">
        <v>260</v>
      </c>
      <c r="D192" s="224"/>
      <c r="E192" s="223"/>
      <c r="F192" s="223"/>
      <c r="G192" s="223"/>
      <c r="H192" s="223"/>
    </row>
    <row r="193" spans="1:8" ht="21" x14ac:dyDescent="0.2">
      <c r="A193" s="220"/>
      <c r="B193" s="223"/>
      <c r="C193" s="224" t="s">
        <v>261</v>
      </c>
      <c r="D193" s="224"/>
      <c r="E193" s="223"/>
      <c r="F193" s="223"/>
      <c r="G193" s="223"/>
      <c r="H193" s="223"/>
    </row>
    <row r="194" spans="1:8" ht="21" x14ac:dyDescent="0.2">
      <c r="C194" s="224"/>
      <c r="D194" s="224"/>
      <c r="E194" s="223"/>
      <c r="F194" s="223"/>
      <c r="G194" s="223"/>
      <c r="H194" s="217"/>
    </row>
    <row r="195" spans="1:8" ht="26.25" customHeight="1" x14ac:dyDescent="0.2">
      <c r="A195" s="227" t="str">
        <f>Абакан_юр!A174</f>
        <v>По соглашению сторон в качестве валюты платежа могут выступать украинские гривны, в этом случае курс следующий: 1 руб. = 0,4273 гривен</v>
      </c>
      <c r="B195" s="227"/>
      <c r="C195" s="227"/>
      <c r="D195" s="228"/>
      <c r="E195" s="228"/>
      <c r="F195" s="229"/>
      <c r="G195" s="230"/>
      <c r="H195" s="230"/>
    </row>
    <row r="196" spans="1:8" ht="26.25" customHeight="1" x14ac:dyDescent="0.2">
      <c r="A196" s="227" t="str">
        <f>Абакан_юр!A175</f>
        <v>По соглашению сторон в качестве валюты платежа могут выступать дирхамы ОАЭ, в этом случае курс следующий: 1 руб. = 0,0413 дирхам</v>
      </c>
      <c r="B196" s="227"/>
      <c r="C196" s="227"/>
      <c r="D196" s="228"/>
      <c r="E196" s="228"/>
      <c r="F196" s="229"/>
      <c r="G196" s="232"/>
      <c r="H196" s="232"/>
    </row>
    <row r="197" spans="1:8" ht="26.25" customHeight="1" x14ac:dyDescent="0.2">
      <c r="A197" s="227" t="str">
        <f>Абакан_юр!A176</f>
        <v>По соглашению сторон в качестве валюты платежа могут выступать доллары США, в этом случае курс следующий: 1 руб. = 0,0113 доллара</v>
      </c>
      <c r="B197" s="227"/>
      <c r="C197" s="227"/>
      <c r="D197" s="228"/>
      <c r="E197" s="228"/>
      <c r="F197" s="229"/>
      <c r="G197" s="232"/>
      <c r="H197" s="232"/>
    </row>
    <row r="198" spans="1:8" ht="26.25" customHeight="1" x14ac:dyDescent="0.2">
      <c r="A198" s="227" t="str">
        <f>Абакан_юр!A177</f>
        <v>По соглашению сторон в качестве валюты платежа могут выступать евро, в этом случае курс следующий: 1 руб. = 0,0105 евро</v>
      </c>
      <c r="B198" s="227"/>
      <c r="C198" s="227"/>
      <c r="D198" s="228"/>
      <c r="E198" s="229"/>
      <c r="F198" s="229"/>
      <c r="G198" s="232"/>
      <c r="H198" s="232"/>
    </row>
    <row r="199" spans="1:8" ht="26.25" customHeight="1" x14ac:dyDescent="0.2">
      <c r="A199" s="227" t="str">
        <f>Абакан_юр!A178</f>
        <v>По соглашению сторон в качестве валюты платежа могут выступать чешские кроны, в этом случае курс следующий: 1 руб. = 0,2661 крона</v>
      </c>
      <c r="B199" s="227"/>
      <c r="C199" s="227"/>
      <c r="D199" s="228"/>
      <c r="E199" s="229"/>
      <c r="F199" s="229"/>
      <c r="G199" s="232"/>
      <c r="H199" s="232"/>
    </row>
    <row r="200" spans="1:8" ht="26.25" customHeight="1" x14ac:dyDescent="0.2">
      <c r="A200" s="227" t="str">
        <f>Абакан_юр!A179</f>
        <v>По соглашению сторон в качестве валюты платежа могут выступать киргизские сомы, в этом случае курс следующий: 1 руб. = 1,0065 сом</v>
      </c>
      <c r="B200" s="227"/>
      <c r="C200" s="227"/>
      <c r="D200" s="228"/>
      <c r="E200" s="228"/>
      <c r="F200" s="229"/>
      <c r="G200" s="232"/>
      <c r="H200" s="232"/>
    </row>
    <row r="201" spans="1:8" ht="26.25" customHeight="1" x14ac:dyDescent="0.2">
      <c r="A201"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1" s="227"/>
      <c r="C201" s="227"/>
      <c r="D201" s="228"/>
      <c r="E201" s="228"/>
      <c r="F201" s="229"/>
      <c r="G201" s="232"/>
      <c r="H201" s="232"/>
    </row>
    <row r="202" spans="1:8" ht="26.25" x14ac:dyDescent="0.2">
      <c r="A202" s="233"/>
      <c r="B202" s="233"/>
      <c r="C202" s="234"/>
      <c r="D202" s="235"/>
      <c r="E202" s="235"/>
      <c r="F202" s="236"/>
      <c r="G202" s="237"/>
      <c r="H202" s="237"/>
    </row>
    <row r="203" spans="1:8" ht="21" x14ac:dyDescent="0.2">
      <c r="A203" s="239" t="s">
        <v>144</v>
      </c>
      <c r="B203" s="239"/>
      <c r="C203" s="239"/>
      <c r="D203" s="239"/>
      <c r="E203" s="239"/>
      <c r="F203" s="239"/>
      <c r="G203" s="239"/>
      <c r="H203" s="239"/>
    </row>
    <row r="204" spans="1:8" ht="21" x14ac:dyDescent="0.2">
      <c r="A204" s="239" t="s">
        <v>145</v>
      </c>
      <c r="B204" s="239"/>
      <c r="C204" s="239"/>
      <c r="D204" s="239"/>
      <c r="E204" s="239"/>
      <c r="F204" s="239"/>
      <c r="G204" s="239"/>
      <c r="H204" s="239"/>
    </row>
    <row r="205" spans="1:8" ht="26.25" x14ac:dyDescent="0.2">
      <c r="A205" s="233"/>
      <c r="B205" s="233"/>
      <c r="C205" s="234"/>
      <c r="D205" s="235"/>
      <c r="E205" s="235"/>
      <c r="F205" s="236"/>
      <c r="G205" s="237"/>
      <c r="H205" s="237"/>
    </row>
    <row r="206" spans="1:8" ht="22.5" customHeight="1" thickBot="1" x14ac:dyDescent="0.25">
      <c r="A206" s="240" t="s">
        <v>146</v>
      </c>
      <c r="B206" s="240"/>
      <c r="C206" s="240"/>
      <c r="D206" s="240"/>
      <c r="E206" s="240"/>
      <c r="F206" s="241"/>
      <c r="G206" s="231"/>
      <c r="H206" s="242"/>
    </row>
    <row r="207" spans="1:8" ht="50.1" customHeight="1" thickBot="1" x14ac:dyDescent="0.25">
      <c r="A207" s="243" t="s">
        <v>147</v>
      </c>
      <c r="B207" s="244"/>
      <c r="C207" s="244"/>
      <c r="D207" s="244"/>
      <c r="E207" s="245"/>
      <c r="F207" s="246"/>
      <c r="H207" s="247"/>
    </row>
    <row r="208" spans="1:8" ht="78" customHeight="1" thickBot="1" x14ac:dyDescent="0.25">
      <c r="A208" s="248" t="s">
        <v>148</v>
      </c>
      <c r="B208" s="249"/>
      <c r="C208" s="250" t="s">
        <v>149</v>
      </c>
      <c r="D208" s="249" t="s">
        <v>150</v>
      </c>
      <c r="E208" s="251"/>
      <c r="F208" s="252"/>
      <c r="G208" s="252"/>
      <c r="H208" s="252"/>
    </row>
    <row r="209" spans="1:8" ht="89.25" customHeight="1" x14ac:dyDescent="0.2">
      <c r="A209" s="253" t="s">
        <v>151</v>
      </c>
      <c r="B209" s="254"/>
      <c r="C209" s="255" t="s">
        <v>152</v>
      </c>
      <c r="D209" s="256" t="s">
        <v>153</v>
      </c>
      <c r="E209" s="257"/>
      <c r="F209" s="252"/>
      <c r="G209" s="252"/>
      <c r="H209" s="252"/>
    </row>
    <row r="210" spans="1:8" ht="81" customHeight="1" x14ac:dyDescent="0.2">
      <c r="A210" s="258" t="s">
        <v>154</v>
      </c>
      <c r="B210" s="259"/>
      <c r="C210" s="260" t="s">
        <v>155</v>
      </c>
      <c r="D210" s="261" t="s">
        <v>156</v>
      </c>
      <c r="E210" s="262"/>
      <c r="F210" s="252"/>
      <c r="G210" s="252"/>
      <c r="H210" s="252"/>
    </row>
    <row r="211" spans="1:8" ht="106.5" customHeight="1" thickBot="1" x14ac:dyDescent="0.25">
      <c r="A211" s="404" t="s">
        <v>157</v>
      </c>
      <c r="B211" s="405"/>
      <c r="C211" s="406" t="s">
        <v>158</v>
      </c>
      <c r="D211" s="407" t="s">
        <v>156</v>
      </c>
      <c r="E211" s="408"/>
      <c r="F211" s="252"/>
      <c r="G211" s="252"/>
      <c r="H211" s="252"/>
    </row>
    <row r="212" spans="1:8" s="217" customFormat="1" ht="125.25" customHeight="1" x14ac:dyDescent="0.2">
      <c r="A212" s="258" t="s">
        <v>160</v>
      </c>
      <c r="B212" s="259"/>
      <c r="C212" s="409" t="s">
        <v>161</v>
      </c>
      <c r="D212" s="259" t="s">
        <v>156</v>
      </c>
      <c r="E212" s="410"/>
      <c r="F212" s="246"/>
      <c r="G212" s="246"/>
      <c r="H212" s="246"/>
    </row>
    <row r="213" spans="1:8" s="238" customFormat="1" ht="222.75" customHeight="1" x14ac:dyDescent="0.2">
      <c r="A213" s="445" t="s">
        <v>162</v>
      </c>
      <c r="B213" s="446"/>
      <c r="C213" s="260" t="s">
        <v>163</v>
      </c>
      <c r="D213" s="447" t="s">
        <v>156</v>
      </c>
      <c r="E213" s="448"/>
      <c r="F213" s="236"/>
      <c r="G213" s="237"/>
      <c r="H213" s="237"/>
    </row>
    <row r="214" spans="1:8" ht="24.95" customHeight="1" x14ac:dyDescent="0.2">
      <c r="A214" s="264" t="s">
        <v>164</v>
      </c>
      <c r="B214" s="264"/>
      <c r="C214" s="264"/>
      <c r="D214" s="264"/>
      <c r="E214" s="264"/>
      <c r="F214" s="264"/>
      <c r="G214" s="264"/>
      <c r="H214" s="264"/>
    </row>
    <row r="215" spans="1:8" ht="24.95" customHeight="1" x14ac:dyDescent="0.2">
      <c r="A215" s="264" t="s">
        <v>165</v>
      </c>
      <c r="B215" s="264"/>
      <c r="C215" s="264"/>
      <c r="D215" s="264"/>
      <c r="E215" s="264"/>
      <c r="F215" s="264"/>
      <c r="G215" s="264"/>
      <c r="H215" s="264"/>
    </row>
    <row r="216" spans="1:8" ht="189.75" customHeight="1" x14ac:dyDescent="0.2">
      <c r="A21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9"/>
      <c r="C216" s="239"/>
      <c r="D216" s="239"/>
      <c r="E216" s="239"/>
      <c r="F216" s="239"/>
      <c r="G216" s="239"/>
      <c r="H216" s="239"/>
    </row>
    <row r="217" spans="1:8" ht="64.5" customHeight="1" x14ac:dyDescent="0.2">
      <c r="A217" s="239" t="s">
        <v>167</v>
      </c>
      <c r="B217" s="239"/>
      <c r="C217" s="239"/>
      <c r="D217" s="239"/>
      <c r="E217" s="239"/>
      <c r="F217" s="239"/>
      <c r="G217" s="239"/>
      <c r="H217" s="239"/>
    </row>
    <row r="218" spans="1:8" ht="24.95" customHeight="1" x14ac:dyDescent="0.2">
      <c r="A218" s="264" t="s">
        <v>168</v>
      </c>
      <c r="B218" s="264"/>
      <c r="C218" s="264"/>
      <c r="D218" s="264"/>
      <c r="E218" s="264"/>
      <c r="F218" s="264"/>
      <c r="G218" s="264"/>
      <c r="H218" s="264"/>
    </row>
    <row r="219" spans="1:8" ht="6" customHeight="1" x14ac:dyDescent="0.2"/>
    <row r="220" spans="1:8" s="266" customFormat="1" ht="114.75" customHeight="1" x14ac:dyDescent="0.2">
      <c r="A220" s="239" t="s">
        <v>169</v>
      </c>
      <c r="B220" s="239"/>
      <c r="C220" s="239"/>
      <c r="D220" s="239"/>
      <c r="E220" s="239"/>
      <c r="F220" s="239"/>
      <c r="G220" s="239"/>
      <c r="H220" s="239"/>
    </row>
  </sheetData>
  <sheetProtection selectLockedCells="1" selectUnlockedCells="1"/>
  <mergeCells count="366">
    <mergeCell ref="A216:H216"/>
    <mergeCell ref="A217:H217"/>
    <mergeCell ref="A218:H218"/>
    <mergeCell ref="A220:E220"/>
    <mergeCell ref="F220:H220"/>
    <mergeCell ref="A212:B212"/>
    <mergeCell ref="D212:E212"/>
    <mergeCell ref="A213:B213"/>
    <mergeCell ref="D213:E213"/>
    <mergeCell ref="A214:H214"/>
    <mergeCell ref="A215:H215"/>
    <mergeCell ref="A209:B209"/>
    <mergeCell ref="D209:E209"/>
    <mergeCell ref="A210:B210"/>
    <mergeCell ref="D210:E210"/>
    <mergeCell ref="A211:B211"/>
    <mergeCell ref="D211:E211"/>
    <mergeCell ref="A203:H203"/>
    <mergeCell ref="A204:H204"/>
    <mergeCell ref="A206:E206"/>
    <mergeCell ref="A207:E207"/>
    <mergeCell ref="A208:B208"/>
    <mergeCell ref="D208:E208"/>
    <mergeCell ref="A196:C196"/>
    <mergeCell ref="A197:C197"/>
    <mergeCell ref="A198:C198"/>
    <mergeCell ref="A199:C199"/>
    <mergeCell ref="A200:C200"/>
    <mergeCell ref="A201:C201"/>
    <mergeCell ref="C191:D191"/>
    <mergeCell ref="C192:D192"/>
    <mergeCell ref="C193:D193"/>
    <mergeCell ref="C194:D194"/>
    <mergeCell ref="A195:C195"/>
    <mergeCell ref="G195:H195"/>
    <mergeCell ref="A187:C187"/>
    <mergeCell ref="D187:H187"/>
    <mergeCell ref="A188:B188"/>
    <mergeCell ref="C188:C189"/>
    <mergeCell ref="D188:H188"/>
    <mergeCell ref="A189:B189"/>
    <mergeCell ref="D189:H189"/>
    <mergeCell ref="A184:B184"/>
    <mergeCell ref="D184:H184"/>
    <mergeCell ref="A185:B185"/>
    <mergeCell ref="D185:H185"/>
    <mergeCell ref="A186:B186"/>
    <mergeCell ref="D186:H186"/>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30" zoomScaleNormal="60" zoomScaleSheetLayoutView="30" workbookViewId="0">
      <pane ySplit="4" topLeftCell="A51"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389">
        <v>126</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1">
        <f>F48*1.2</f>
        <v>6393.5999999999995</v>
      </c>
      <c r="E48" s="32">
        <f>F48*1.1</f>
        <v>5860.8</v>
      </c>
      <c r="F48" s="32">
        <v>5328</v>
      </c>
      <c r="G48" s="32">
        <f>F48*0.75</f>
        <v>3996</v>
      </c>
      <c r="H48" s="33">
        <f>F48*0.5</f>
        <v>2664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54">
        <f>F54*1.2</f>
        <v>7603.2</v>
      </c>
      <c r="E54" s="32">
        <f>F54*1.1</f>
        <v>6969.6</v>
      </c>
      <c r="F54" s="32">
        <v>6336</v>
      </c>
      <c r="G54" s="32">
        <f>F54*0.75</f>
        <v>4752</v>
      </c>
      <c r="H54" s="33">
        <f>F54*0.5</f>
        <v>3168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389">
        <v>126</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312 до 6240</v>
      </c>
      <c r="E64" s="139"/>
      <c r="F64" s="139"/>
      <c r="G64" s="139"/>
      <c r="H64" s="140"/>
    </row>
    <row r="65" spans="1:8" ht="37.5" customHeight="1" outlineLevel="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314">
        <v>312</v>
      </c>
      <c r="E65" s="145"/>
      <c r="F65" s="145"/>
      <c r="G65" s="145"/>
      <c r="H65" s="146"/>
    </row>
    <row r="66" spans="1:8" ht="37.5" customHeight="1" outlineLevel="1" x14ac:dyDescent="0.2">
      <c r="A66" s="147" t="s">
        <v>40</v>
      </c>
      <c r="B66" s="315"/>
      <c r="C66" s="297"/>
      <c r="D66" s="56">
        <v>624</v>
      </c>
      <c r="E66" s="37"/>
      <c r="F66" s="37"/>
      <c r="G66" s="37"/>
      <c r="H66" s="38"/>
    </row>
    <row r="67" spans="1:8" ht="37.5" customHeight="1" outlineLevel="1" x14ac:dyDescent="0.2">
      <c r="A67" s="147" t="s">
        <v>41</v>
      </c>
      <c r="B67" s="315"/>
      <c r="C67" s="297"/>
      <c r="D67" s="56">
        <v>936</v>
      </c>
      <c r="E67" s="37"/>
      <c r="F67" s="37"/>
      <c r="G67" s="37"/>
      <c r="H67" s="38"/>
    </row>
    <row r="68" spans="1:8" ht="37.5" customHeight="1" outlineLevel="1" x14ac:dyDescent="0.2">
      <c r="A68" s="147" t="s">
        <v>42</v>
      </c>
      <c r="B68" s="315"/>
      <c r="C68" s="297"/>
      <c r="D68" s="56">
        <v>1248</v>
      </c>
      <c r="E68" s="37"/>
      <c r="F68" s="37"/>
      <c r="G68" s="37"/>
      <c r="H68" s="38"/>
    </row>
    <row r="69" spans="1:8" ht="37.5" customHeight="1" outlineLevel="1" x14ac:dyDescent="0.2">
      <c r="A69" s="147" t="s">
        <v>43</v>
      </c>
      <c r="B69" s="315"/>
      <c r="C69" s="297"/>
      <c r="D69" s="56">
        <v>1560</v>
      </c>
      <c r="E69" s="37"/>
      <c r="F69" s="37"/>
      <c r="G69" s="37"/>
      <c r="H69" s="38"/>
    </row>
    <row r="70" spans="1:8" ht="37.5" customHeight="1" outlineLevel="1" x14ac:dyDescent="0.2">
      <c r="A70" s="147" t="s">
        <v>44</v>
      </c>
      <c r="B70" s="315"/>
      <c r="C70" s="297"/>
      <c r="D70" s="56">
        <v>1872</v>
      </c>
      <c r="E70" s="37"/>
      <c r="F70" s="37"/>
      <c r="G70" s="37"/>
      <c r="H70" s="38"/>
    </row>
    <row r="71" spans="1:8" ht="37.5" customHeight="1" outlineLevel="1" x14ac:dyDescent="0.2">
      <c r="A71" s="147" t="s">
        <v>45</v>
      </c>
      <c r="B71" s="315"/>
      <c r="C71" s="297"/>
      <c r="D71" s="56">
        <v>2184</v>
      </c>
      <c r="E71" s="37"/>
      <c r="F71" s="37"/>
      <c r="G71" s="37"/>
      <c r="H71" s="38"/>
    </row>
    <row r="72" spans="1:8" ht="37.5" customHeight="1" outlineLevel="1" x14ac:dyDescent="0.2">
      <c r="A72" s="147" t="s">
        <v>46</v>
      </c>
      <c r="B72" s="315"/>
      <c r="C72" s="297"/>
      <c r="D72" s="56">
        <v>2496</v>
      </c>
      <c r="E72" s="37"/>
      <c r="F72" s="37"/>
      <c r="G72" s="37"/>
      <c r="H72" s="38"/>
    </row>
    <row r="73" spans="1:8" ht="37.5" customHeight="1" outlineLevel="1" x14ac:dyDescent="0.2">
      <c r="A73" s="147" t="s">
        <v>47</v>
      </c>
      <c r="B73" s="315"/>
      <c r="C73" s="297"/>
      <c r="D73" s="56">
        <v>2808</v>
      </c>
      <c r="E73" s="37"/>
      <c r="F73" s="37"/>
      <c r="G73" s="37"/>
      <c r="H73" s="38"/>
    </row>
    <row r="74" spans="1:8" ht="37.5" customHeight="1" outlineLevel="1" x14ac:dyDescent="0.2">
      <c r="A74" s="147" t="s">
        <v>48</v>
      </c>
      <c r="B74" s="315"/>
      <c r="C74" s="297"/>
      <c r="D74" s="56">
        <v>3120</v>
      </c>
      <c r="E74" s="37"/>
      <c r="F74" s="37"/>
      <c r="G74" s="37"/>
      <c r="H74" s="38"/>
    </row>
    <row r="75" spans="1:8" ht="37.5" customHeight="1" outlineLevel="1" x14ac:dyDescent="0.2">
      <c r="A75" s="147" t="s">
        <v>49</v>
      </c>
      <c r="B75" s="315"/>
      <c r="C75" s="297"/>
      <c r="D75" s="56">
        <v>3432</v>
      </c>
      <c r="E75" s="37"/>
      <c r="F75" s="37"/>
      <c r="G75" s="37"/>
      <c r="H75" s="38"/>
    </row>
    <row r="76" spans="1:8" ht="37.5" customHeight="1" outlineLevel="1" x14ac:dyDescent="0.2">
      <c r="A76" s="147" t="s">
        <v>50</v>
      </c>
      <c r="B76" s="315"/>
      <c r="C76" s="297"/>
      <c r="D76" s="56">
        <v>3744</v>
      </c>
      <c r="E76" s="37"/>
      <c r="F76" s="37"/>
      <c r="G76" s="37"/>
      <c r="H76" s="38"/>
    </row>
    <row r="77" spans="1:8" ht="37.5" customHeight="1" outlineLevel="1" x14ac:dyDescent="0.2">
      <c r="A77" s="147" t="s">
        <v>51</v>
      </c>
      <c r="B77" s="315"/>
      <c r="C77" s="297"/>
      <c r="D77" s="56">
        <v>4056</v>
      </c>
      <c r="E77" s="37"/>
      <c r="F77" s="37"/>
      <c r="G77" s="37"/>
      <c r="H77" s="38"/>
    </row>
    <row r="78" spans="1:8" ht="37.5" customHeight="1" outlineLevel="1" x14ac:dyDescent="0.2">
      <c r="A78" s="147" t="s">
        <v>52</v>
      </c>
      <c r="B78" s="315"/>
      <c r="C78" s="297"/>
      <c r="D78" s="56">
        <v>4368</v>
      </c>
      <c r="E78" s="37"/>
      <c r="F78" s="37"/>
      <c r="G78" s="37"/>
      <c r="H78" s="38"/>
    </row>
    <row r="79" spans="1:8" ht="37.5" customHeight="1" outlineLevel="1" x14ac:dyDescent="0.2">
      <c r="A79" s="147" t="s">
        <v>53</v>
      </c>
      <c r="B79" s="315"/>
      <c r="C79" s="297"/>
      <c r="D79" s="56">
        <v>4680</v>
      </c>
      <c r="E79" s="37"/>
      <c r="F79" s="37"/>
      <c r="G79" s="37"/>
      <c r="H79" s="38"/>
    </row>
    <row r="80" spans="1:8" ht="37.5" customHeight="1" outlineLevel="1" x14ac:dyDescent="0.2">
      <c r="A80" s="147" t="s">
        <v>54</v>
      </c>
      <c r="B80" s="315"/>
      <c r="C80" s="297"/>
      <c r="D80" s="56">
        <v>4992</v>
      </c>
      <c r="E80" s="37"/>
      <c r="F80" s="37"/>
      <c r="G80" s="37"/>
      <c r="H80" s="38"/>
    </row>
    <row r="81" spans="1:8" ht="37.5" customHeight="1" outlineLevel="1" x14ac:dyDescent="0.2">
      <c r="A81" s="147" t="s">
        <v>55</v>
      </c>
      <c r="B81" s="315"/>
      <c r="C81" s="297"/>
      <c r="D81" s="56">
        <v>5304</v>
      </c>
      <c r="E81" s="37"/>
      <c r="F81" s="37"/>
      <c r="G81" s="37"/>
      <c r="H81" s="38"/>
    </row>
    <row r="82" spans="1:8" ht="37.5" customHeight="1" outlineLevel="1" x14ac:dyDescent="0.2">
      <c r="A82" s="147" t="s">
        <v>56</v>
      </c>
      <c r="B82" s="315"/>
      <c r="C82" s="297"/>
      <c r="D82" s="56">
        <v>5616</v>
      </c>
      <c r="E82" s="37"/>
      <c r="F82" s="37"/>
      <c r="G82" s="37"/>
      <c r="H82" s="38"/>
    </row>
    <row r="83" spans="1:8" ht="37.5" customHeight="1" outlineLevel="1" x14ac:dyDescent="0.2">
      <c r="A83" s="147" t="s">
        <v>57</v>
      </c>
      <c r="B83" s="315"/>
      <c r="C83" s="297"/>
      <c r="D83" s="56">
        <v>5928</v>
      </c>
      <c r="E83" s="37"/>
      <c r="F83" s="37"/>
      <c r="G83" s="37"/>
      <c r="H83" s="38"/>
    </row>
    <row r="84" spans="1:8" ht="37.5" customHeight="1" outlineLevel="1" x14ac:dyDescent="0.2">
      <c r="A84" s="147" t="s">
        <v>58</v>
      </c>
      <c r="B84" s="315"/>
      <c r="C84" s="297"/>
      <c r="D84" s="56">
        <v>6240</v>
      </c>
      <c r="E84" s="37"/>
      <c r="F84" s="37"/>
      <c r="G84" s="37"/>
      <c r="H84" s="38"/>
    </row>
    <row r="85" spans="1:8" ht="37.5" customHeight="1" outlineLevel="1" x14ac:dyDescent="0.2">
      <c r="A85" s="147" t="s">
        <v>205</v>
      </c>
      <c r="B85" s="315"/>
      <c r="C85" s="297"/>
      <c r="D85" s="56">
        <v>6552</v>
      </c>
      <c r="E85" s="37"/>
      <c r="F85" s="37"/>
      <c r="G85" s="37"/>
      <c r="H85" s="38"/>
    </row>
    <row r="86" spans="1:8" ht="37.5" customHeight="1" outlineLevel="1" x14ac:dyDescent="0.2">
      <c r="A86" s="147" t="s">
        <v>206</v>
      </c>
      <c r="B86" s="315"/>
      <c r="C86" s="297"/>
      <c r="D86" s="56">
        <v>6864</v>
      </c>
      <c r="E86" s="37"/>
      <c r="F86" s="37"/>
      <c r="G86" s="37"/>
      <c r="H86" s="38"/>
    </row>
    <row r="87" spans="1:8" ht="37.5" customHeight="1" outlineLevel="1" x14ac:dyDescent="0.2">
      <c r="A87" s="147" t="s">
        <v>207</v>
      </c>
      <c r="B87" s="315"/>
      <c r="C87" s="297"/>
      <c r="D87" s="56">
        <v>7176</v>
      </c>
      <c r="E87" s="37"/>
      <c r="F87" s="37"/>
      <c r="G87" s="37"/>
      <c r="H87" s="38"/>
    </row>
    <row r="88" spans="1:8" ht="37.5" customHeight="1" outlineLevel="1" x14ac:dyDescent="0.2">
      <c r="A88" s="147" t="s">
        <v>208</v>
      </c>
      <c r="B88" s="315"/>
      <c r="C88" s="297"/>
      <c r="D88" s="56">
        <v>7488</v>
      </c>
      <c r="E88" s="37"/>
      <c r="F88" s="37"/>
      <c r="G88" s="37"/>
      <c r="H88" s="38"/>
    </row>
    <row r="89" spans="1:8" ht="37.5" customHeight="1" outlineLevel="1" thickBot="1" x14ac:dyDescent="0.25">
      <c r="A89" s="147" t="s">
        <v>209</v>
      </c>
      <c r="B89" s="315"/>
      <c r="C89" s="316"/>
      <c r="D89" s="56">
        <v>7800</v>
      </c>
      <c r="E89" s="37"/>
      <c r="F89" s="37"/>
      <c r="G89" s="37"/>
      <c r="H89" s="38"/>
    </row>
    <row r="90" spans="1:8" ht="50.1" customHeight="1" thickBot="1" x14ac:dyDescent="0.25">
      <c r="A90" s="136" t="s">
        <v>59</v>
      </c>
      <c r="B90" s="137"/>
      <c r="C90" s="137"/>
      <c r="D90" s="138" t="str">
        <f>"от "&amp;MIN(D91:D100)&amp;" до "&amp;MAX(D91:D100)</f>
        <v>от 240 до 3954</v>
      </c>
      <c r="E90" s="139"/>
      <c r="F90" s="139"/>
      <c r="G90" s="139"/>
      <c r="H90" s="140"/>
    </row>
    <row r="91" spans="1:8" s="16" customFormat="1" ht="159" customHeight="1" x14ac:dyDescent="0.2">
      <c r="A91" s="149" t="s">
        <v>60</v>
      </c>
      <c r="B91" s="150" t="s">
        <v>13</v>
      </c>
      <c r="C91" s="2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1" s="152">
        <v>840</v>
      </c>
      <c r="E91" s="152"/>
      <c r="F91" s="152"/>
      <c r="G91" s="152"/>
      <c r="H91" s="153"/>
    </row>
    <row r="92" spans="1:8" ht="37.5" customHeight="1" x14ac:dyDescent="0.2">
      <c r="A92" s="154" t="s">
        <v>61</v>
      </c>
      <c r="B92" s="155"/>
      <c r="C92" s="15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92" s="157">
        <v>354</v>
      </c>
      <c r="E92" s="157"/>
      <c r="F92" s="157"/>
      <c r="G92" s="157"/>
      <c r="H92" s="158"/>
    </row>
    <row r="93" spans="1:8" ht="37.5" customHeight="1" x14ac:dyDescent="0.2">
      <c r="A93" s="154" t="s">
        <v>62</v>
      </c>
      <c r="B93" s="155"/>
      <c r="C93" s="159"/>
      <c r="D93" s="157">
        <v>2364</v>
      </c>
      <c r="E93" s="157"/>
      <c r="F93" s="157"/>
      <c r="G93" s="157"/>
      <c r="H93" s="158"/>
    </row>
    <row r="94" spans="1:8" ht="37.5" customHeight="1" x14ac:dyDescent="0.2">
      <c r="A94" s="154" t="s">
        <v>63</v>
      </c>
      <c r="B94" s="155"/>
      <c r="C94" s="159"/>
      <c r="D94" s="157">
        <v>888</v>
      </c>
      <c r="E94" s="157"/>
      <c r="F94" s="157"/>
      <c r="G94" s="157"/>
      <c r="H94" s="158"/>
    </row>
    <row r="95" spans="1:8" ht="37.5" customHeight="1" x14ac:dyDescent="0.2">
      <c r="A95" s="160" t="s">
        <v>64</v>
      </c>
      <c r="B95" s="161"/>
      <c r="C95" s="159"/>
      <c r="D95" s="157">
        <v>1122</v>
      </c>
      <c r="E95" s="157"/>
      <c r="F95" s="157"/>
      <c r="G95" s="157"/>
      <c r="H95" s="158"/>
    </row>
    <row r="96" spans="1:8" ht="37.5" customHeight="1" x14ac:dyDescent="0.2">
      <c r="A96" s="154" t="s">
        <v>65</v>
      </c>
      <c r="B96" s="155"/>
      <c r="C96" s="159"/>
      <c r="D96" s="157">
        <v>240</v>
      </c>
      <c r="E96" s="157"/>
      <c r="F96" s="157"/>
      <c r="G96" s="157"/>
      <c r="H96" s="158"/>
    </row>
    <row r="97" spans="1:8" ht="37.5" customHeight="1" x14ac:dyDescent="0.2">
      <c r="A97" s="154" t="s">
        <v>66</v>
      </c>
      <c r="B97" s="155"/>
      <c r="C97" s="159"/>
      <c r="D97" s="157">
        <v>240</v>
      </c>
      <c r="E97" s="157"/>
      <c r="F97" s="157"/>
      <c r="G97" s="157"/>
      <c r="H97" s="158"/>
    </row>
    <row r="98" spans="1:8" ht="37.5" customHeight="1" x14ac:dyDescent="0.2">
      <c r="A98" s="154" t="s">
        <v>67</v>
      </c>
      <c r="B98" s="155"/>
      <c r="C98" s="159"/>
      <c r="D98" s="157">
        <v>480</v>
      </c>
      <c r="E98" s="157"/>
      <c r="F98" s="157"/>
      <c r="G98" s="157"/>
      <c r="H98" s="158"/>
    </row>
    <row r="99" spans="1:8" ht="37.5" customHeight="1" x14ac:dyDescent="0.2">
      <c r="A99" s="154" t="s">
        <v>68</v>
      </c>
      <c r="B99" s="155"/>
      <c r="C99" s="159"/>
      <c r="D99" s="157">
        <v>720</v>
      </c>
      <c r="E99" s="157"/>
      <c r="F99" s="157"/>
      <c r="G99" s="157"/>
      <c r="H99" s="158"/>
    </row>
    <row r="100" spans="1:8" ht="37.5" customHeight="1" thickBot="1" x14ac:dyDescent="0.25">
      <c r="A100" s="162" t="s">
        <v>69</v>
      </c>
      <c r="B100" s="163"/>
      <c r="C100" s="164"/>
      <c r="D100" s="165">
        <v>3954</v>
      </c>
      <c r="E100" s="165"/>
      <c r="F100" s="165"/>
      <c r="G100" s="165"/>
      <c r="H100" s="166"/>
    </row>
    <row r="101" spans="1:8" s="16" customFormat="1" ht="117.75" customHeight="1" thickBot="1" x14ac:dyDescent="0.25">
      <c r="A101" s="356" t="s">
        <v>71</v>
      </c>
      <c r="B101" s="397"/>
      <c r="C101"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01" s="45">
        <v>30</v>
      </c>
      <c r="E101" s="45"/>
      <c r="F101" s="45"/>
      <c r="G101" s="45"/>
      <c r="H101" s="46"/>
    </row>
    <row r="102" spans="1:8" ht="50.1" customHeight="1" thickBot="1" x14ac:dyDescent="0.25">
      <c r="A102" s="24" t="s">
        <v>72</v>
      </c>
      <c r="B102" s="25"/>
      <c r="C102" s="26"/>
      <c r="D102" s="173" t="str">
        <f>"от "&amp;MIN(D104,D124:H125,F164,D126:H140)&amp;" до "&amp;MAX(D104,D124:H125,F164,D126:H140)</f>
        <v>от 300 до 4482</v>
      </c>
      <c r="E102" s="173"/>
      <c r="F102" s="173"/>
      <c r="G102" s="173"/>
      <c r="H102" s="174"/>
    </row>
    <row r="103" spans="1:8" ht="21.75" thickBot="1" x14ac:dyDescent="0.25">
      <c r="A103" s="336"/>
      <c r="B103" s="337"/>
      <c r="C103" s="130"/>
      <c r="D103" s="399"/>
      <c r="E103" s="399"/>
      <c r="F103" s="399"/>
      <c r="G103" s="399"/>
      <c r="H103" s="400"/>
    </row>
    <row r="104" spans="1:8" ht="69" customHeight="1" thickBot="1" x14ac:dyDescent="0.25">
      <c r="A104" s="179" t="s">
        <v>73</v>
      </c>
      <c r="B104" s="180"/>
      <c r="C104"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4" s="182">
        <v>2520</v>
      </c>
      <c r="E104" s="182"/>
      <c r="F104" s="182"/>
      <c r="G104" s="182"/>
      <c r="H104" s="183"/>
    </row>
    <row r="105" spans="1:8" ht="69" customHeight="1" thickBot="1" x14ac:dyDescent="0.25">
      <c r="A105" s="184" t="s">
        <v>74</v>
      </c>
      <c r="B105" s="185"/>
      <c r="C105" s="186"/>
      <c r="D105" s="187" t="s">
        <v>75</v>
      </c>
      <c r="E105" s="188"/>
      <c r="F105" s="188"/>
      <c r="G105" s="188"/>
      <c r="H105" s="189"/>
    </row>
    <row r="106" spans="1:8" ht="69" customHeight="1" x14ac:dyDescent="0.2">
      <c r="A106" s="190" t="s">
        <v>76</v>
      </c>
      <c r="B106" s="191"/>
      <c r="C106" s="186"/>
      <c r="D106" s="157">
        <f>D104/4</f>
        <v>630</v>
      </c>
      <c r="E106" s="157"/>
      <c r="F106" s="157"/>
      <c r="G106" s="157"/>
      <c r="H106" s="158"/>
    </row>
    <row r="107" spans="1:8" ht="69" customHeight="1" x14ac:dyDescent="0.2">
      <c r="A107" s="190" t="s">
        <v>77</v>
      </c>
      <c r="B107" s="191"/>
      <c r="C107" s="186"/>
      <c r="D107" s="157">
        <f>D104/5</f>
        <v>504</v>
      </c>
      <c r="E107" s="157"/>
      <c r="F107" s="157"/>
      <c r="G107" s="157"/>
      <c r="H107" s="158"/>
    </row>
    <row r="108" spans="1:8" ht="69" customHeight="1" x14ac:dyDescent="0.2">
      <c r="A108" s="190" t="s">
        <v>78</v>
      </c>
      <c r="B108" s="191"/>
      <c r="C108" s="186"/>
      <c r="D108" s="157">
        <f>D104/6</f>
        <v>420</v>
      </c>
      <c r="E108" s="157"/>
      <c r="F108" s="157"/>
      <c r="G108" s="157"/>
      <c r="H108" s="158"/>
    </row>
    <row r="109" spans="1:8" ht="69" customHeight="1" x14ac:dyDescent="0.2">
      <c r="A109" s="190" t="s">
        <v>79</v>
      </c>
      <c r="B109" s="191"/>
      <c r="C109" s="186"/>
      <c r="D109" s="157">
        <f>D104/7</f>
        <v>360</v>
      </c>
      <c r="E109" s="157"/>
      <c r="F109" s="157"/>
      <c r="G109" s="157"/>
      <c r="H109" s="158"/>
    </row>
    <row r="110" spans="1:8" ht="69" customHeight="1" x14ac:dyDescent="0.2">
      <c r="A110" s="190" t="s">
        <v>80</v>
      </c>
      <c r="B110" s="191"/>
      <c r="C110" s="186"/>
      <c r="D110" s="157">
        <f>D104/8</f>
        <v>315</v>
      </c>
      <c r="E110" s="157"/>
      <c r="F110" s="157"/>
      <c r="G110" s="157"/>
      <c r="H110" s="158"/>
    </row>
    <row r="111" spans="1:8" ht="69" customHeight="1" x14ac:dyDescent="0.2">
      <c r="A111" s="190" t="s">
        <v>81</v>
      </c>
      <c r="B111" s="191"/>
      <c r="C111" s="186"/>
      <c r="D111" s="157">
        <f>D104/9</f>
        <v>280</v>
      </c>
      <c r="E111" s="157"/>
      <c r="F111" s="157"/>
      <c r="G111" s="157"/>
      <c r="H111" s="158"/>
    </row>
    <row r="112" spans="1:8" ht="69" customHeight="1" x14ac:dyDescent="0.2">
      <c r="A112" s="190" t="s">
        <v>82</v>
      </c>
      <c r="B112" s="191"/>
      <c r="C112" s="186"/>
      <c r="D112" s="157">
        <f>D104/10</f>
        <v>252</v>
      </c>
      <c r="E112" s="157"/>
      <c r="F112" s="157"/>
      <c r="G112" s="157"/>
      <c r="H112" s="158"/>
    </row>
    <row r="113" spans="1:8" ht="69" customHeight="1" thickBot="1" x14ac:dyDescent="0.25">
      <c r="A113" s="179" t="s">
        <v>83</v>
      </c>
      <c r="B113" s="180"/>
      <c r="C113" s="186"/>
      <c r="D113" s="182">
        <v>3792</v>
      </c>
      <c r="E113" s="182"/>
      <c r="F113" s="182"/>
      <c r="G113" s="182"/>
      <c r="H113" s="183"/>
    </row>
    <row r="114" spans="1:8" ht="69" customHeight="1" thickBot="1" x14ac:dyDescent="0.25">
      <c r="A114" s="184" t="s">
        <v>74</v>
      </c>
      <c r="B114" s="185"/>
      <c r="C114" s="186"/>
      <c r="D114" s="187" t="s">
        <v>75</v>
      </c>
      <c r="E114" s="188"/>
      <c r="F114" s="188"/>
      <c r="G114" s="188"/>
      <c r="H114" s="189"/>
    </row>
    <row r="115" spans="1:8" ht="69" customHeight="1" x14ac:dyDescent="0.2">
      <c r="A115" s="190" t="s">
        <v>76</v>
      </c>
      <c r="B115" s="191"/>
      <c r="C115" s="186"/>
      <c r="D115" s="157">
        <v>948</v>
      </c>
      <c r="E115" s="157"/>
      <c r="F115" s="157"/>
      <c r="G115" s="157"/>
      <c r="H115" s="158"/>
    </row>
    <row r="116" spans="1:8" ht="69" customHeight="1" x14ac:dyDescent="0.2">
      <c r="A116" s="190" t="s">
        <v>77</v>
      </c>
      <c r="B116" s="191"/>
      <c r="C116" s="186"/>
      <c r="D116" s="157">
        <v>758.4</v>
      </c>
      <c r="E116" s="157"/>
      <c r="F116" s="157"/>
      <c r="G116" s="157"/>
      <c r="H116" s="158"/>
    </row>
    <row r="117" spans="1:8" ht="69" customHeight="1" x14ac:dyDescent="0.2">
      <c r="A117" s="190" t="s">
        <v>78</v>
      </c>
      <c r="B117" s="191"/>
      <c r="C117" s="186"/>
      <c r="D117" s="157">
        <v>631.99999999999989</v>
      </c>
      <c r="E117" s="157"/>
      <c r="F117" s="157"/>
      <c r="G117" s="157"/>
      <c r="H117" s="158"/>
    </row>
    <row r="118" spans="1:8" ht="69" customHeight="1" x14ac:dyDescent="0.2">
      <c r="A118" s="190" t="s">
        <v>79</v>
      </c>
      <c r="B118" s="191"/>
      <c r="C118" s="186"/>
      <c r="D118" s="157">
        <v>541.71428571428567</v>
      </c>
      <c r="E118" s="157"/>
      <c r="F118" s="157"/>
      <c r="G118" s="157"/>
      <c r="H118" s="158"/>
    </row>
    <row r="119" spans="1:8" ht="69" customHeight="1" x14ac:dyDescent="0.2">
      <c r="A119" s="190" t="s">
        <v>80</v>
      </c>
      <c r="B119" s="191"/>
      <c r="C119" s="186"/>
      <c r="D119" s="157">
        <v>474</v>
      </c>
      <c r="E119" s="157"/>
      <c r="F119" s="157"/>
      <c r="G119" s="157"/>
      <c r="H119" s="158"/>
    </row>
    <row r="120" spans="1:8" ht="69" customHeight="1" x14ac:dyDescent="0.2">
      <c r="A120" s="190" t="s">
        <v>81</v>
      </c>
      <c r="B120" s="191"/>
      <c r="C120" s="186"/>
      <c r="D120" s="157">
        <v>421.33333333333331</v>
      </c>
      <c r="E120" s="157"/>
      <c r="F120" s="157"/>
      <c r="G120" s="157"/>
      <c r="H120" s="158"/>
    </row>
    <row r="121" spans="1:8" ht="69" customHeight="1" thickBot="1" x14ac:dyDescent="0.25">
      <c r="A121" s="190" t="s">
        <v>82</v>
      </c>
      <c r="B121" s="191"/>
      <c r="C121" s="194"/>
      <c r="D121" s="157">
        <v>379.2</v>
      </c>
      <c r="E121" s="157"/>
      <c r="F121" s="157"/>
      <c r="G121" s="157"/>
      <c r="H121" s="158"/>
    </row>
    <row r="122" spans="1:8" s="16" customFormat="1" ht="62.45" customHeight="1" thickBot="1" x14ac:dyDescent="0.25">
      <c r="A122" s="195" t="s">
        <v>84</v>
      </c>
      <c r="B122" s="196"/>
      <c r="C12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2" s="44">
        <v>5004</v>
      </c>
      <c r="E122" s="45"/>
      <c r="F122" s="45"/>
      <c r="G122" s="45"/>
      <c r="H122" s="46"/>
    </row>
    <row r="123" spans="1:8" ht="21.75" thickBot="1" x14ac:dyDescent="0.25">
      <c r="A123" s="336"/>
      <c r="B123" s="337"/>
      <c r="C123" s="125"/>
      <c r="D123" s="399"/>
      <c r="E123" s="399"/>
      <c r="F123" s="399"/>
      <c r="G123" s="399"/>
      <c r="H123" s="400"/>
    </row>
    <row r="124" spans="1:8" ht="50.1" customHeight="1" x14ac:dyDescent="0.2">
      <c r="A124" s="160" t="s">
        <v>85</v>
      </c>
      <c r="B124" s="161"/>
      <c r="C124" s="201" t="str">
        <f>"Интернет-площадка 2gis.ru на основе Cправочника организаций "&amp;$C$2&amp;""</f>
        <v>Интернет-площадка 2gis.ru на основе Cправочника организаций "2ГИС.ВЕЛИКИЙ НОВГОРОД"</v>
      </c>
      <c r="D124" s="31">
        <v>1950</v>
      </c>
      <c r="E124" s="32"/>
      <c r="F124" s="32"/>
      <c r="G124" s="32"/>
      <c r="H124" s="33"/>
    </row>
    <row r="125" spans="1:8" ht="50.1" customHeight="1" x14ac:dyDescent="0.2">
      <c r="A125" s="160" t="s">
        <v>86</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121">
        <v>300</v>
      </c>
      <c r="E125" s="122"/>
      <c r="F125" s="122"/>
      <c r="G125" s="122"/>
      <c r="H125" s="123"/>
    </row>
    <row r="126" spans="1:8" ht="50.1" customHeight="1" x14ac:dyDescent="0.2">
      <c r="A126" s="160" t="s">
        <v>87</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6" s="36">
        <v>3012</v>
      </c>
      <c r="E126" s="37"/>
      <c r="F126" s="37"/>
      <c r="G126" s="37"/>
      <c r="H126" s="38"/>
    </row>
    <row r="127" spans="1:8" ht="50.1" customHeight="1" x14ac:dyDescent="0.2">
      <c r="A127" s="160" t="s">
        <v>88</v>
      </c>
      <c r="B127" s="161"/>
      <c r="C127" s="202" t="str">
        <f>"Интернет-площадка 2gis.ru на основе Cправочника организаций "&amp;$C$2&amp;""</f>
        <v>Интернет-площадка 2gis.ru на основе Cправочника организаций "2ГИС.ВЕЛИКИЙ НОВГОРОД"</v>
      </c>
      <c r="D127" s="36">
        <v>3660</v>
      </c>
      <c r="E127" s="37"/>
      <c r="F127" s="37"/>
      <c r="G127" s="37"/>
      <c r="H127" s="38"/>
    </row>
    <row r="128" spans="1:8" ht="50.1" customHeight="1" x14ac:dyDescent="0.2">
      <c r="A128" s="160" t="s">
        <v>89</v>
      </c>
      <c r="B128" s="161"/>
      <c r="C128" s="202" t="str">
        <f>"Интернет-площадка 2gis.ru на основе Cправочника организаций "&amp;$C$2&amp;""</f>
        <v>Интернет-площадка 2gis.ru на основе Cправочника организаций "2ГИС.ВЕЛИКИЙ НОВГОРОД"</v>
      </c>
      <c r="D128" s="36">
        <v>4392</v>
      </c>
      <c r="E128" s="37"/>
      <c r="F128" s="37"/>
      <c r="G128" s="37"/>
      <c r="H128" s="38"/>
    </row>
    <row r="129" spans="1:8" ht="50.1" customHeight="1" x14ac:dyDescent="0.2">
      <c r="A129" s="160" t="s">
        <v>90</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9" s="36">
        <v>474</v>
      </c>
      <c r="E129" s="37"/>
      <c r="F129" s="37"/>
      <c r="G129" s="37"/>
      <c r="H129" s="38"/>
    </row>
    <row r="130" spans="1:8" ht="50.1" customHeight="1" x14ac:dyDescent="0.2">
      <c r="A130" s="160" t="s">
        <v>91</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6">
        <v>474</v>
      </c>
      <c r="E130" s="37"/>
      <c r="F130" s="37"/>
      <c r="G130" s="37"/>
      <c r="H130" s="38"/>
    </row>
    <row r="131" spans="1:8" ht="50.1" customHeight="1" x14ac:dyDescent="0.2">
      <c r="A131" s="160" t="s">
        <v>92</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1" s="36">
        <v>3306</v>
      </c>
      <c r="E131" s="37"/>
      <c r="F131" s="37"/>
      <c r="G131" s="37"/>
      <c r="H131" s="38"/>
    </row>
    <row r="132" spans="1:8" ht="50.1" customHeight="1" x14ac:dyDescent="0.2">
      <c r="A132" s="160" t="s">
        <v>93</v>
      </c>
      <c r="B132" s="161"/>
      <c r="C13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2" s="36">
        <v>2010</v>
      </c>
      <c r="E132" s="37"/>
      <c r="F132" s="37"/>
      <c r="G132" s="37"/>
      <c r="H132" s="38"/>
    </row>
    <row r="133" spans="1:8" ht="50.1" customHeight="1" x14ac:dyDescent="0.2">
      <c r="A133" s="160" t="s">
        <v>94</v>
      </c>
      <c r="B133" s="161"/>
      <c r="C133" s="202" t="s">
        <v>95</v>
      </c>
      <c r="D133" s="36">
        <v>504</v>
      </c>
      <c r="E133" s="37"/>
      <c r="F133" s="37"/>
      <c r="G133" s="37"/>
      <c r="H133" s="38"/>
    </row>
    <row r="134" spans="1:8" ht="64.5" customHeight="1" x14ac:dyDescent="0.2">
      <c r="A134" s="160" t="s">
        <v>96</v>
      </c>
      <c r="B134" s="161"/>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4" s="36">
        <v>1950</v>
      </c>
      <c r="E134" s="37"/>
      <c r="F134" s="37"/>
      <c r="G134" s="37"/>
      <c r="H134" s="38"/>
    </row>
    <row r="135" spans="1:8" ht="64.5" customHeight="1" x14ac:dyDescent="0.2">
      <c r="A135" s="160" t="s">
        <v>97</v>
      </c>
      <c r="B135" s="161"/>
      <c r="C135" s="202" t="str">
        <f t="shared" ref="C135:C13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5" s="36">
        <v>1560</v>
      </c>
      <c r="E135" s="37"/>
      <c r="F135" s="37"/>
      <c r="G135" s="37"/>
      <c r="H135" s="38"/>
    </row>
    <row r="136" spans="1:8" ht="64.5" customHeight="1" x14ac:dyDescent="0.2">
      <c r="A136" s="160" t="s">
        <v>98</v>
      </c>
      <c r="B136" s="161"/>
      <c r="C136"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6" s="36">
        <v>1326</v>
      </c>
      <c r="E136" s="37"/>
      <c r="F136" s="37"/>
      <c r="G136" s="37"/>
      <c r="H136" s="38"/>
    </row>
    <row r="137" spans="1:8" ht="64.5" customHeight="1" x14ac:dyDescent="0.2">
      <c r="A137" s="160" t="s">
        <v>99</v>
      </c>
      <c r="B137" s="161"/>
      <c r="C137"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7" s="36">
        <v>780</v>
      </c>
      <c r="E137" s="37"/>
      <c r="F137" s="37"/>
      <c r="G137" s="37"/>
      <c r="H137" s="38"/>
    </row>
    <row r="138" spans="1:8" ht="64.5" customHeight="1" x14ac:dyDescent="0.2">
      <c r="A138" s="160" t="s">
        <v>100</v>
      </c>
      <c r="B138" s="161" t="s">
        <v>100</v>
      </c>
      <c r="C13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6">
        <v>4482</v>
      </c>
      <c r="E138" s="37"/>
      <c r="F138" s="37"/>
      <c r="G138" s="37"/>
      <c r="H138" s="38"/>
    </row>
    <row r="139" spans="1:8" ht="64.5" customHeight="1" x14ac:dyDescent="0.2">
      <c r="A139" s="160" t="s">
        <v>101</v>
      </c>
      <c r="B139" s="161" t="s">
        <v>101</v>
      </c>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9" s="36">
        <v>2004</v>
      </c>
      <c r="E139" s="37"/>
      <c r="F139" s="37"/>
      <c r="G139" s="37"/>
      <c r="H139" s="38"/>
    </row>
    <row r="140" spans="1:8" ht="50.1" customHeight="1" x14ac:dyDescent="0.2">
      <c r="A140" s="160" t="s">
        <v>102</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0" s="36">
        <v>2010</v>
      </c>
      <c r="E140" s="37"/>
      <c r="F140" s="37"/>
      <c r="G140" s="37"/>
      <c r="H140" s="38"/>
    </row>
    <row r="141" spans="1:8" s="16" customFormat="1" ht="102" customHeight="1" x14ac:dyDescent="0.2">
      <c r="A141" s="160" t="s">
        <v>16</v>
      </c>
      <c r="B141" s="161"/>
      <c r="C141"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6">
        <v>840</v>
      </c>
      <c r="E141" s="37"/>
      <c r="F141" s="37"/>
      <c r="G141" s="37"/>
      <c r="H141" s="38"/>
    </row>
    <row r="142" spans="1:8" s="16" customFormat="1" ht="102" customHeight="1" x14ac:dyDescent="0.2">
      <c r="A142" s="160" t="s">
        <v>103</v>
      </c>
      <c r="B142" s="161"/>
      <c r="C142"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2" s="36">
        <v>100002</v>
      </c>
      <c r="E142" s="37"/>
      <c r="F142" s="37"/>
      <c r="G142" s="37"/>
      <c r="H142" s="38"/>
    </row>
    <row r="143" spans="1:8" s="16" customFormat="1" ht="126" customHeight="1" x14ac:dyDescent="0.2">
      <c r="A143" s="160" t="s">
        <v>104</v>
      </c>
      <c r="B143" s="161"/>
      <c r="C14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3" s="36">
        <v>1005</v>
      </c>
      <c r="E143" s="37"/>
      <c r="F143" s="37"/>
      <c r="G143" s="37"/>
      <c r="H143" s="38"/>
    </row>
    <row r="144" spans="1:8" s="16" customFormat="1" ht="96" customHeight="1" x14ac:dyDescent="0.2">
      <c r="A144" s="160" t="s">
        <v>105</v>
      </c>
      <c r="B144" s="161"/>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4" s="36">
        <v>1500</v>
      </c>
      <c r="E144" s="37"/>
      <c r="F144" s="37"/>
      <c r="G144" s="37"/>
      <c r="H144" s="38"/>
    </row>
    <row r="145" spans="1:8" s="16" customFormat="1" ht="96" customHeight="1" x14ac:dyDescent="0.2">
      <c r="A145" s="154" t="s">
        <v>106</v>
      </c>
      <c r="B145" s="204"/>
      <c r="C14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5" s="36">
        <v>2004</v>
      </c>
      <c r="E145" s="37"/>
      <c r="F145" s="37"/>
      <c r="G145" s="37"/>
      <c r="H145" s="38"/>
    </row>
    <row r="146" spans="1:8" ht="50.1" customHeight="1" x14ac:dyDescent="0.2">
      <c r="A146" s="160" t="s">
        <v>107</v>
      </c>
      <c r="B146" s="161"/>
      <c r="C146" s="202" t="str">
        <f>"Интернет-площадка 2gis.ru на основе Cправочника организаций "&amp;$C$2&amp;""</f>
        <v>Интернет-площадка 2gis.ru на основе Cправочника организаций "2ГИС.ВЕЛИКИЙ НОВГОРОД"</v>
      </c>
      <c r="D146" s="36">
        <v>2760</v>
      </c>
      <c r="E146" s="37"/>
      <c r="F146" s="37"/>
      <c r="G146" s="37"/>
      <c r="H146" s="38"/>
    </row>
    <row r="147" spans="1:8" ht="50.1" customHeight="1" x14ac:dyDescent="0.2">
      <c r="A147" s="160" t="s">
        <v>108</v>
      </c>
      <c r="B147" s="161"/>
      <c r="C147" s="202" t="str">
        <f t="shared" ref="C147:C156"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7" s="36">
        <v>480</v>
      </c>
      <c r="E147" s="37"/>
      <c r="F147" s="37"/>
      <c r="G147" s="37"/>
      <c r="H147" s="38"/>
    </row>
    <row r="148" spans="1:8" ht="50.1" customHeight="1" x14ac:dyDescent="0.2">
      <c r="A148" s="160" t="s">
        <v>109</v>
      </c>
      <c r="B148" s="161"/>
      <c r="C148" s="202" t="str">
        <f t="shared" si="1"/>
        <v>Электронный справочник на основе Справочника организаций "2ГИС.ВЕЛИКИЙ НОВГОРОД" (версия для ПК)</v>
      </c>
      <c r="D148" s="36">
        <v>4320</v>
      </c>
      <c r="E148" s="37"/>
      <c r="F148" s="37"/>
      <c r="G148" s="37"/>
      <c r="H148" s="38"/>
    </row>
    <row r="149" spans="1:8" ht="50.1" customHeight="1" x14ac:dyDescent="0.2">
      <c r="A149" s="160" t="s">
        <v>110</v>
      </c>
      <c r="B149" s="161"/>
      <c r="C149" s="202" t="str">
        <f>"Интернет-площадка 2gis.ru на основе Cправочника организаций "&amp;$C$2&amp;""</f>
        <v>Интернет-площадка 2gis.ru на основе Cправочника организаций "2ГИС.ВЕЛИКИЙ НОВГОРОД"</v>
      </c>
      <c r="D149" s="36">
        <v>5160</v>
      </c>
      <c r="E149" s="37"/>
      <c r="F149" s="37"/>
      <c r="G149" s="37"/>
      <c r="H149" s="38"/>
    </row>
    <row r="150" spans="1:8" ht="50.1" customHeight="1" x14ac:dyDescent="0.2">
      <c r="A150" s="160" t="s">
        <v>111</v>
      </c>
      <c r="B150" s="161"/>
      <c r="C150" s="202" t="str">
        <f>"Интернет-площадка 2gis.ru на основе Cправочника организаций "&amp;$C$2&amp;""</f>
        <v>Интернет-площадка 2gis.ru на основе Cправочника организаций "2ГИС.ВЕЛИКИЙ НОВГОРОД"</v>
      </c>
      <c r="D150" s="36">
        <v>6192</v>
      </c>
      <c r="E150" s="37"/>
      <c r="F150" s="37"/>
      <c r="G150" s="37"/>
      <c r="H150" s="38"/>
    </row>
    <row r="151" spans="1:8" ht="50.1" customHeight="1" x14ac:dyDescent="0.2">
      <c r="A151" s="160" t="s">
        <v>112</v>
      </c>
      <c r="B151" s="161"/>
      <c r="C151" s="202" t="str">
        <f t="shared" si="1"/>
        <v>Электронный справочник на основе Справочника организаций "2ГИС.ВЕЛИКИЙ НОВГОРОД" (версия для ПК)</v>
      </c>
      <c r="D151" s="36">
        <v>720</v>
      </c>
      <c r="E151" s="37"/>
      <c r="F151" s="37"/>
      <c r="G151" s="37"/>
      <c r="H151" s="38"/>
    </row>
    <row r="152" spans="1:8" ht="50.1" customHeight="1" x14ac:dyDescent="0.2">
      <c r="A152" s="160" t="s">
        <v>113</v>
      </c>
      <c r="B152" s="161"/>
      <c r="C152" s="202" t="str">
        <f t="shared" si="1"/>
        <v>Электронный справочник на основе Справочника организаций "2ГИС.ВЕЛИКИЙ НОВГОРОД" (версия для ПК)</v>
      </c>
      <c r="D152" s="36">
        <v>720</v>
      </c>
      <c r="E152" s="37"/>
      <c r="F152" s="37"/>
      <c r="G152" s="37"/>
      <c r="H152" s="38"/>
    </row>
    <row r="153" spans="1:8" ht="50.1" customHeight="1" x14ac:dyDescent="0.2">
      <c r="A153" s="160" t="s">
        <v>114</v>
      </c>
      <c r="B153" s="161"/>
      <c r="C153" s="202" t="str">
        <f t="shared" si="1"/>
        <v>Электронный справочник на основе Справочника организаций "2ГИС.ВЕЛИКИЙ НОВГОРОД" (версия для ПК)</v>
      </c>
      <c r="D153" s="36">
        <v>4680</v>
      </c>
      <c r="E153" s="37"/>
      <c r="F153" s="37"/>
      <c r="G153" s="37"/>
      <c r="H153" s="38"/>
    </row>
    <row r="154" spans="1:8" ht="50.1" customHeight="1" x14ac:dyDescent="0.2">
      <c r="A154" s="160" t="s">
        <v>115</v>
      </c>
      <c r="B154" s="161"/>
      <c r="C154" s="202" t="s">
        <v>95</v>
      </c>
      <c r="D154" s="36">
        <v>720</v>
      </c>
      <c r="E154" s="37"/>
      <c r="F154" s="37"/>
      <c r="G154" s="37"/>
      <c r="H154" s="38"/>
    </row>
    <row r="155" spans="1:8" ht="68.25" customHeight="1" x14ac:dyDescent="0.2">
      <c r="A155" s="160" t="s">
        <v>116</v>
      </c>
      <c r="B155" s="161"/>
      <c r="C15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5" s="36">
        <v>6360</v>
      </c>
      <c r="E155" s="37"/>
      <c r="F155" s="37"/>
      <c r="G155" s="37"/>
      <c r="H155" s="38"/>
    </row>
    <row r="156" spans="1:8" ht="50.1" customHeight="1" thickBot="1" x14ac:dyDescent="0.25">
      <c r="A156" s="160" t="s">
        <v>117</v>
      </c>
      <c r="B156" s="161"/>
      <c r="C156" s="202" t="str">
        <f t="shared" si="1"/>
        <v>Электронный справочник на основе Справочника организаций "2ГИС.ВЕЛИКИЙ НОВГОРОД" (версия для ПК)</v>
      </c>
      <c r="D156" s="44">
        <v>2880</v>
      </c>
      <c r="E156" s="45"/>
      <c r="F156" s="45"/>
      <c r="G156" s="45"/>
      <c r="H156" s="46"/>
    </row>
    <row r="157" spans="1:8" s="28" customFormat="1" ht="50.1" customHeight="1" thickBot="1" x14ac:dyDescent="0.25">
      <c r="A157" s="24" t="s">
        <v>118</v>
      </c>
      <c r="B157" s="25"/>
      <c r="C157" s="26"/>
      <c r="D157" s="173"/>
      <c r="E157" s="173"/>
      <c r="F157" s="173"/>
      <c r="G157" s="173"/>
      <c r="H157" s="174"/>
    </row>
    <row r="158" spans="1:8" s="16" customFormat="1" ht="50.1" customHeight="1" x14ac:dyDescent="0.2">
      <c r="A158" s="160" t="s">
        <v>119</v>
      </c>
      <c r="B158" s="161"/>
      <c r="C158"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8" s="36">
        <v>2004</v>
      </c>
      <c r="E158" s="37"/>
      <c r="F158" s="37"/>
      <c r="G158" s="37"/>
      <c r="H158" s="38"/>
    </row>
    <row r="159" spans="1:8" s="16" customFormat="1" ht="50.1" customHeight="1" x14ac:dyDescent="0.2">
      <c r="A159" s="160" t="s">
        <v>120</v>
      </c>
      <c r="B159" s="161"/>
      <c r="C159" s="209"/>
      <c r="D159" s="36">
        <v>2004</v>
      </c>
      <c r="E159" s="37"/>
      <c r="F159" s="37"/>
      <c r="G159" s="37"/>
      <c r="H159" s="38"/>
    </row>
    <row r="160" spans="1:8" s="16" customFormat="1" ht="50.1" customHeight="1" x14ac:dyDescent="0.2">
      <c r="A160" s="207" t="s">
        <v>121</v>
      </c>
      <c r="B160" s="208"/>
      <c r="C160" s="209"/>
      <c r="D160" s="359">
        <v>1500</v>
      </c>
      <c r="E160" s="157"/>
      <c r="F160" s="157"/>
      <c r="G160" s="157"/>
      <c r="H160" s="157"/>
    </row>
    <row r="161" spans="1:8" s="16" customFormat="1" ht="50.1" customHeight="1" x14ac:dyDescent="0.2">
      <c r="A161" s="207" t="s">
        <v>122</v>
      </c>
      <c r="B161" s="208"/>
      <c r="C161" s="209"/>
      <c r="D161" s="359">
        <v>150</v>
      </c>
      <c r="E161" s="157"/>
      <c r="F161" s="157"/>
      <c r="G161" s="157"/>
      <c r="H161" s="157"/>
    </row>
    <row r="162" spans="1:8" s="16" customFormat="1" ht="50.1" customHeight="1" thickBot="1" x14ac:dyDescent="0.25">
      <c r="A162" s="207" t="s">
        <v>123</v>
      </c>
      <c r="B162" s="208"/>
      <c r="C162" s="210"/>
      <c r="D162" s="78">
        <v>510</v>
      </c>
      <c r="E162" s="79"/>
      <c r="F162" s="79"/>
      <c r="G162" s="79"/>
      <c r="H162" s="79"/>
    </row>
    <row r="163" spans="1:8" s="16" customFormat="1" ht="50.1" customHeight="1" thickBot="1" x14ac:dyDescent="0.25">
      <c r="A163" s="24" t="s">
        <v>124</v>
      </c>
      <c r="B163" s="25"/>
      <c r="C163" s="26"/>
      <c r="D163" s="173"/>
      <c r="E163" s="173"/>
      <c r="F163" s="173"/>
      <c r="G163" s="173"/>
      <c r="H163" s="174"/>
    </row>
    <row r="164" spans="1:8" ht="50.1" customHeight="1" x14ac:dyDescent="0.2">
      <c r="A164" s="160" t="s">
        <v>125</v>
      </c>
      <c r="B164" s="161"/>
      <c r="C16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64" s="212">
        <f>F164*1.2</f>
        <v>900</v>
      </c>
      <c r="E164" s="213">
        <f>F164*1.1</f>
        <v>825.00000000000011</v>
      </c>
      <c r="F164" s="213">
        <v>750</v>
      </c>
      <c r="G164" s="213">
        <f>F164*0.75</f>
        <v>562.5</v>
      </c>
      <c r="H164" s="214">
        <f>F164*0.5</f>
        <v>375</v>
      </c>
    </row>
    <row r="165" spans="1:8" ht="50.1" customHeight="1" x14ac:dyDescent="0.2">
      <c r="A165" s="160" t="s">
        <v>126</v>
      </c>
      <c r="B165" s="161"/>
      <c r="C165" s="202" t="str">
        <f>"Интернет-площадка 2gis.ru на основе Cправочника организаций "&amp;$C$2&amp;""</f>
        <v>Интернет-площадка 2gis.ru на основе Cправочника организаций "2ГИС.ВЕЛИКИЙ НОВГОРОД"</v>
      </c>
      <c r="D165" s="36">
        <v>750</v>
      </c>
      <c r="E165" s="37"/>
      <c r="F165" s="37"/>
      <c r="G165" s="37"/>
      <c r="H165" s="38"/>
    </row>
    <row r="166" spans="1:8" ht="50.1" customHeight="1" x14ac:dyDescent="0.2">
      <c r="A166" s="160" t="s">
        <v>127</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6" s="36">
        <v>1476</v>
      </c>
      <c r="E166" s="37"/>
      <c r="F166" s="37"/>
      <c r="G166" s="37"/>
      <c r="H166" s="38"/>
    </row>
    <row r="167" spans="1:8" ht="50.1" customHeight="1" x14ac:dyDescent="0.2">
      <c r="A167" s="160" t="s">
        <v>128</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67" s="212">
        <f>F167*1.2</f>
        <v>1296</v>
      </c>
      <c r="E167" s="213">
        <f>F167*1.1</f>
        <v>1188</v>
      </c>
      <c r="F167" s="213">
        <v>1080</v>
      </c>
      <c r="G167" s="213">
        <f>F167*0.75</f>
        <v>810</v>
      </c>
      <c r="H167" s="214">
        <f>F167*0.5</f>
        <v>540</v>
      </c>
    </row>
    <row r="168" spans="1:8" ht="50.1" customHeight="1" x14ac:dyDescent="0.2">
      <c r="A168" s="160" t="s">
        <v>179</v>
      </c>
      <c r="B168" s="161"/>
      <c r="C168" s="202" t="str">
        <f>"Интернет-площадка 2gis.ru на основе Cправочника организаций "&amp;$C$2&amp;""</f>
        <v>Интернет-площадка 2gis.ru на основе Cправочника организаций "2ГИС.ВЕЛИКИЙ НОВГОРОД"</v>
      </c>
      <c r="D168" s="36">
        <v>1080</v>
      </c>
      <c r="E168" s="37"/>
      <c r="F168" s="37"/>
      <c r="G168" s="37"/>
      <c r="H168" s="38"/>
    </row>
    <row r="169" spans="1:8" ht="50.1" customHeight="1" x14ac:dyDescent="0.2">
      <c r="A169" s="160" t="s">
        <v>130</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9" s="36">
        <v>2160</v>
      </c>
      <c r="E169" s="37"/>
      <c r="F169" s="37"/>
      <c r="G169" s="37"/>
      <c r="H169" s="38"/>
    </row>
    <row r="170" spans="1:8" s="16" customFormat="1" ht="126" customHeight="1" thickBot="1" x14ac:dyDescent="0.25">
      <c r="A170" s="160" t="s">
        <v>131</v>
      </c>
      <c r="B170" s="161"/>
      <c r="C170" s="435" t="str">
        <f>C165</f>
        <v>Интернет-площадка 2gis.ru на основе Cправочника организаций "2ГИС.ВЕЛИКИЙ НОВГОРОД"</v>
      </c>
      <c r="D170" s="36">
        <v>750</v>
      </c>
      <c r="E170" s="37"/>
      <c r="F170" s="37"/>
      <c r="G170" s="37"/>
      <c r="H170" s="38"/>
    </row>
    <row r="171" spans="1:8" ht="50.1" customHeight="1" thickBot="1" x14ac:dyDescent="0.25">
      <c r="A171" s="24" t="s">
        <v>193</v>
      </c>
      <c r="B171" s="25"/>
      <c r="C171" s="26"/>
      <c r="D171" s="173"/>
      <c r="E171" s="173"/>
      <c r="F171" s="173"/>
      <c r="G171" s="173"/>
      <c r="H171" s="174"/>
    </row>
    <row r="172" spans="1:8" s="23" customFormat="1" ht="30" customHeight="1" thickBot="1" x14ac:dyDescent="0.25">
      <c r="A172" s="429"/>
      <c r="B172" s="429"/>
      <c r="C172" s="430"/>
      <c r="D172" s="429"/>
      <c r="E172" s="429"/>
      <c r="F172" s="429"/>
      <c r="G172" s="429"/>
      <c r="H172" s="431"/>
    </row>
    <row r="173" spans="1:8" s="16" customFormat="1" ht="185.25" customHeight="1" x14ac:dyDescent="0.2">
      <c r="A173" s="160" t="s">
        <v>194</v>
      </c>
      <c r="B173" s="161"/>
      <c r="C17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73" s="31">
        <v>3180</v>
      </c>
      <c r="E173" s="32"/>
      <c r="F173" s="32"/>
      <c r="G173" s="32"/>
      <c r="H173" s="33"/>
    </row>
    <row r="174" spans="1:8" s="16" customFormat="1" ht="83.25" customHeight="1" thickBot="1" x14ac:dyDescent="0.25">
      <c r="A174" s="160" t="s">
        <v>195</v>
      </c>
      <c r="B174" s="161"/>
      <c r="C174" s="209"/>
      <c r="D174" s="36">
        <v>3180</v>
      </c>
      <c r="E174" s="37"/>
      <c r="F174" s="37"/>
      <c r="G174" s="37"/>
      <c r="H174" s="38"/>
    </row>
    <row r="175" spans="1:8" ht="21.75" thickBot="1" x14ac:dyDescent="0.25">
      <c r="A175" s="336"/>
      <c r="B175" s="337"/>
      <c r="C175" s="125"/>
      <c r="D175" s="399"/>
      <c r="E175" s="399"/>
      <c r="F175" s="399"/>
      <c r="G175" s="399"/>
      <c r="H175" s="400"/>
    </row>
    <row r="177" spans="1:8" ht="21" x14ac:dyDescent="0.2">
      <c r="A177" s="220"/>
      <c r="B177" s="221" t="s">
        <v>133</v>
      </c>
      <c r="C177" s="222" t="s">
        <v>263</v>
      </c>
      <c r="D177" s="222"/>
      <c r="E177" s="223"/>
      <c r="F177" s="223"/>
      <c r="G177" s="223"/>
      <c r="H177" s="223"/>
    </row>
    <row r="178" spans="1:8" ht="21" x14ac:dyDescent="0.2">
      <c r="A178" s="220"/>
      <c r="B178" s="223"/>
      <c r="C178" s="224" t="s">
        <v>264</v>
      </c>
      <c r="D178" s="224"/>
      <c r="E178" s="223"/>
      <c r="F178" s="223"/>
      <c r="G178" s="223"/>
      <c r="H178" s="223"/>
    </row>
    <row r="179" spans="1:8" ht="21" x14ac:dyDescent="0.2">
      <c r="A179" s="220"/>
      <c r="B179" s="223"/>
      <c r="C179" s="224" t="s">
        <v>265</v>
      </c>
      <c r="D179" s="224"/>
      <c r="E179" s="223"/>
      <c r="F179" s="223"/>
      <c r="G179" s="223"/>
      <c r="H179" s="223"/>
    </row>
    <row r="180" spans="1:8" ht="21" x14ac:dyDescent="0.2">
      <c r="C180" s="224"/>
      <c r="D180" s="224"/>
      <c r="E180" s="223"/>
      <c r="F180" s="223"/>
      <c r="G180" s="223"/>
      <c r="H180" s="217"/>
    </row>
    <row r="181" spans="1:8" ht="26.25" customHeight="1" x14ac:dyDescent="0.2">
      <c r="A181" s="227" t="str">
        <f>Абакан_юр!A174</f>
        <v>По соглашению сторон в качестве валюты платежа могут выступать украинские гривны, в этом случае курс следующий: 1 руб. = 0,4273 гривен</v>
      </c>
      <c r="B181" s="227"/>
      <c r="C181" s="227"/>
      <c r="D181" s="228"/>
      <c r="E181" s="228"/>
      <c r="F181" s="229"/>
      <c r="G181" s="230"/>
      <c r="H181" s="230"/>
    </row>
    <row r="182" spans="1:8" ht="26.25" customHeight="1" x14ac:dyDescent="0.2">
      <c r="A182" s="227" t="str">
        <f>Абакан_юр!A175</f>
        <v>По соглашению сторон в качестве валюты платежа могут выступать дирхамы ОАЭ, в этом случае курс следующий: 1 руб. = 0,0413 дирхам</v>
      </c>
      <c r="B182" s="227"/>
      <c r="C182" s="227"/>
      <c r="D182" s="228"/>
      <c r="E182" s="228"/>
      <c r="F182" s="229"/>
      <c r="G182" s="232"/>
      <c r="H182" s="232"/>
    </row>
    <row r="183" spans="1:8" ht="26.25" customHeight="1" x14ac:dyDescent="0.2">
      <c r="A183" s="227" t="str">
        <f>Абакан_юр!A176</f>
        <v>По соглашению сторон в качестве валюты платежа могут выступать доллары США, в этом случае курс следующий: 1 руб. = 0,0113 доллара</v>
      </c>
      <c r="B183" s="227"/>
      <c r="C183" s="227"/>
      <c r="D183" s="228"/>
      <c r="E183" s="228"/>
      <c r="F183" s="229"/>
      <c r="G183" s="232"/>
      <c r="H183" s="232"/>
    </row>
    <row r="184" spans="1:8" ht="26.25" customHeight="1" x14ac:dyDescent="0.2">
      <c r="A184" s="227" t="str">
        <f>Абакан_юр!A177</f>
        <v>По соглашению сторон в качестве валюты платежа могут выступать евро, в этом случае курс следующий: 1 руб. = 0,0105 евро</v>
      </c>
      <c r="B184" s="227"/>
      <c r="C184" s="227"/>
      <c r="D184" s="228"/>
      <c r="E184" s="229"/>
      <c r="F184" s="229"/>
      <c r="G184" s="232"/>
      <c r="H184" s="232"/>
    </row>
    <row r="185" spans="1:8" ht="26.25" customHeight="1" x14ac:dyDescent="0.2">
      <c r="A185" s="227" t="str">
        <f>Абакан_юр!A178</f>
        <v>По соглашению сторон в качестве валюты платежа могут выступать чешские кроны, в этом случае курс следующий: 1 руб. = 0,2661 крона</v>
      </c>
      <c r="B185" s="227"/>
      <c r="C185" s="227"/>
      <c r="D185" s="228"/>
      <c r="E185" s="229"/>
      <c r="F185" s="229"/>
      <c r="G185" s="232"/>
      <c r="H185" s="232"/>
    </row>
    <row r="186" spans="1:8" ht="26.25" customHeight="1" x14ac:dyDescent="0.2">
      <c r="A186" s="227" t="str">
        <f>Абакан_юр!A179</f>
        <v>По соглашению сторон в качестве валюты платежа могут выступать киргизские сомы, в этом случае курс следующий: 1 руб. = 1,0065 сом</v>
      </c>
      <c r="B186" s="227"/>
      <c r="C186" s="227"/>
      <c r="D186" s="228"/>
      <c r="E186" s="228"/>
      <c r="F186" s="229"/>
      <c r="G186" s="232"/>
      <c r="H186" s="232"/>
    </row>
    <row r="187" spans="1:8" ht="26.25" customHeight="1" x14ac:dyDescent="0.2">
      <c r="A187"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7" s="227"/>
      <c r="C187" s="227"/>
      <c r="D187" s="228"/>
      <c r="E187" s="228"/>
      <c r="F187" s="229"/>
      <c r="G187" s="232"/>
      <c r="H187" s="232"/>
    </row>
    <row r="188" spans="1:8" ht="26.25" x14ac:dyDescent="0.2">
      <c r="A188" s="233"/>
      <c r="B188" s="233"/>
      <c r="C188" s="234"/>
      <c r="D188" s="235"/>
      <c r="E188" s="235"/>
      <c r="F188" s="236"/>
      <c r="G188" s="237"/>
      <c r="H188" s="237"/>
    </row>
    <row r="189" spans="1:8" ht="21" x14ac:dyDescent="0.2">
      <c r="A189" s="239" t="s">
        <v>144</v>
      </c>
      <c r="B189" s="239"/>
      <c r="C189" s="239"/>
      <c r="D189" s="239"/>
      <c r="E189" s="239"/>
      <c r="F189" s="239"/>
      <c r="G189" s="239"/>
      <c r="H189" s="239"/>
    </row>
    <row r="190" spans="1:8" ht="21" x14ac:dyDescent="0.2">
      <c r="A190" s="239" t="s">
        <v>145</v>
      </c>
      <c r="B190" s="239"/>
      <c r="C190" s="239"/>
      <c r="D190" s="239"/>
      <c r="E190" s="239"/>
      <c r="F190" s="239"/>
      <c r="G190" s="239"/>
      <c r="H190" s="239"/>
    </row>
    <row r="191" spans="1:8" ht="26.25" x14ac:dyDescent="0.2">
      <c r="A191" s="233"/>
      <c r="B191" s="233"/>
      <c r="C191" s="234"/>
      <c r="D191" s="235"/>
      <c r="E191" s="235"/>
      <c r="F191" s="236"/>
      <c r="G191" s="237"/>
      <c r="H191" s="237"/>
    </row>
    <row r="192" spans="1:8" ht="39" customHeight="1" thickBot="1" x14ac:dyDescent="0.25">
      <c r="A192" s="240" t="s">
        <v>146</v>
      </c>
      <c r="B192" s="240"/>
      <c r="C192" s="240"/>
      <c r="D192" s="240"/>
      <c r="E192" s="240"/>
      <c r="F192" s="241"/>
      <c r="G192" s="231"/>
      <c r="H192" s="242"/>
    </row>
    <row r="193" spans="1:8" ht="50.1" customHeight="1" thickBot="1" x14ac:dyDescent="0.25">
      <c r="A193" s="243" t="s">
        <v>147</v>
      </c>
      <c r="B193" s="244"/>
      <c r="C193" s="244"/>
      <c r="D193" s="244"/>
      <c r="E193" s="245"/>
      <c r="F193" s="246"/>
      <c r="H193" s="247"/>
    </row>
    <row r="194" spans="1:8" ht="87" customHeight="1" thickBot="1" x14ac:dyDescent="0.25">
      <c r="A194" s="248" t="s">
        <v>148</v>
      </c>
      <c r="B194" s="249"/>
      <c r="C194" s="250" t="s">
        <v>149</v>
      </c>
      <c r="D194" s="249" t="s">
        <v>150</v>
      </c>
      <c r="E194" s="251"/>
      <c r="F194" s="252"/>
      <c r="G194" s="252"/>
      <c r="H194" s="252"/>
    </row>
    <row r="195" spans="1:8" ht="93.75" customHeight="1" x14ac:dyDescent="0.2">
      <c r="A195" s="253" t="s">
        <v>151</v>
      </c>
      <c r="B195" s="254"/>
      <c r="C195" s="255" t="s">
        <v>152</v>
      </c>
      <c r="D195" s="256" t="s">
        <v>153</v>
      </c>
      <c r="E195" s="257"/>
      <c r="F195" s="252"/>
      <c r="G195" s="252"/>
      <c r="H195" s="252"/>
    </row>
    <row r="196" spans="1:8" ht="83.25" customHeight="1" x14ac:dyDescent="0.2">
      <c r="A196" s="258" t="s">
        <v>154</v>
      </c>
      <c r="B196" s="259"/>
      <c r="C196" s="260" t="s">
        <v>155</v>
      </c>
      <c r="D196" s="261" t="s">
        <v>156</v>
      </c>
      <c r="E196" s="262"/>
      <c r="F196" s="252"/>
      <c r="G196" s="252"/>
      <c r="H196" s="252"/>
    </row>
    <row r="197" spans="1:8" ht="135" customHeight="1" thickBot="1" x14ac:dyDescent="0.25">
      <c r="A197" s="404" t="s">
        <v>157</v>
      </c>
      <c r="B197" s="405"/>
      <c r="C197" s="406" t="s">
        <v>158</v>
      </c>
      <c r="D197" s="407" t="s">
        <v>156</v>
      </c>
      <c r="E197" s="408"/>
      <c r="F197" s="252"/>
      <c r="G197" s="252"/>
      <c r="H197" s="252"/>
    </row>
    <row r="198" spans="1:8" s="217" customFormat="1" ht="125.25" customHeight="1" x14ac:dyDescent="0.2">
      <c r="A198" s="258" t="s">
        <v>160</v>
      </c>
      <c r="B198" s="259"/>
      <c r="C198" s="409" t="s">
        <v>161</v>
      </c>
      <c r="D198" s="259" t="s">
        <v>156</v>
      </c>
      <c r="E198" s="410"/>
      <c r="F198" s="246"/>
      <c r="G198" s="246"/>
      <c r="H198" s="246"/>
    </row>
    <row r="199" spans="1:8" s="238" customFormat="1" ht="222.75" customHeight="1" thickBot="1" x14ac:dyDescent="0.25">
      <c r="A199" s="411" t="s">
        <v>162</v>
      </c>
      <c r="B199" s="412"/>
      <c r="C199" s="406" t="s">
        <v>163</v>
      </c>
      <c r="D199" s="413" t="s">
        <v>156</v>
      </c>
      <c r="E199" s="414"/>
      <c r="F199" s="236"/>
      <c r="G199" s="237"/>
      <c r="H199" s="237"/>
    </row>
    <row r="200" spans="1:8" ht="24.95" customHeight="1" x14ac:dyDescent="0.2">
      <c r="A200" s="264" t="s">
        <v>164</v>
      </c>
      <c r="B200" s="264"/>
      <c r="C200" s="264"/>
      <c r="D200" s="264"/>
      <c r="E200" s="264"/>
      <c r="F200" s="264"/>
      <c r="G200" s="264"/>
      <c r="H200" s="264"/>
    </row>
    <row r="201" spans="1:8" ht="24.95" customHeight="1" x14ac:dyDescent="0.2">
      <c r="A201" s="264" t="s">
        <v>165</v>
      </c>
      <c r="B201" s="264"/>
      <c r="C201" s="264"/>
      <c r="D201" s="264"/>
      <c r="E201" s="264"/>
      <c r="F201" s="264"/>
      <c r="G201" s="264"/>
      <c r="H201" s="264"/>
    </row>
    <row r="202" spans="1:8" ht="189" customHeight="1" x14ac:dyDescent="0.2">
      <c r="A202"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239"/>
      <c r="C202" s="239"/>
      <c r="D202" s="239"/>
      <c r="E202" s="239"/>
      <c r="F202" s="239"/>
      <c r="G202" s="239"/>
      <c r="H202" s="239"/>
    </row>
    <row r="203" spans="1:8" ht="77.25" customHeight="1" x14ac:dyDescent="0.2">
      <c r="A203" s="239" t="s">
        <v>167</v>
      </c>
      <c r="B203" s="239"/>
      <c r="C203" s="239"/>
      <c r="D203" s="239"/>
      <c r="E203" s="239"/>
      <c r="F203" s="239"/>
      <c r="G203" s="239"/>
      <c r="H203" s="239"/>
    </row>
    <row r="204" spans="1:8" ht="24.95" customHeight="1" x14ac:dyDescent="0.2">
      <c r="A204" s="264" t="s">
        <v>168</v>
      </c>
      <c r="B204" s="264"/>
      <c r="C204" s="264"/>
      <c r="D204" s="264"/>
      <c r="E204" s="264"/>
      <c r="F204" s="264"/>
      <c r="G204" s="264"/>
      <c r="H204" s="264"/>
    </row>
    <row r="206" spans="1:8" s="266" customFormat="1" ht="114.75" customHeight="1" x14ac:dyDescent="0.2">
      <c r="A206" s="239" t="s">
        <v>169</v>
      </c>
      <c r="B206" s="239"/>
      <c r="C206" s="239"/>
      <c r="D206" s="239"/>
      <c r="E206" s="239"/>
      <c r="F206" s="239"/>
      <c r="G206" s="239"/>
      <c r="H206" s="239"/>
    </row>
  </sheetData>
  <sheetProtection selectLockedCells="1" selectUnlockedCells="1"/>
  <mergeCells count="338">
    <mergeCell ref="A200:H200"/>
    <mergeCell ref="A201:H201"/>
    <mergeCell ref="A202:H202"/>
    <mergeCell ref="A203:H203"/>
    <mergeCell ref="A204:H204"/>
    <mergeCell ref="A206:E206"/>
    <mergeCell ref="F206:H206"/>
    <mergeCell ref="A197:B197"/>
    <mergeCell ref="D197:E197"/>
    <mergeCell ref="A198:B198"/>
    <mergeCell ref="D198:E198"/>
    <mergeCell ref="A199:B199"/>
    <mergeCell ref="D199:E199"/>
    <mergeCell ref="A194:B194"/>
    <mergeCell ref="D194:E194"/>
    <mergeCell ref="A195:B195"/>
    <mergeCell ref="D195:E195"/>
    <mergeCell ref="A196:B196"/>
    <mergeCell ref="D196:E196"/>
    <mergeCell ref="A186:C186"/>
    <mergeCell ref="A187:C187"/>
    <mergeCell ref="A189:H189"/>
    <mergeCell ref="A190:H190"/>
    <mergeCell ref="A192:E192"/>
    <mergeCell ref="A193:E193"/>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72:C172"/>
    <mergeCell ref="D172:H172"/>
    <mergeCell ref="A173:B173"/>
    <mergeCell ref="C173:C174"/>
    <mergeCell ref="D173:H173"/>
    <mergeCell ref="A174:B174"/>
    <mergeCell ref="D174:H174"/>
    <mergeCell ref="A169:B169"/>
    <mergeCell ref="D169:H169"/>
    <mergeCell ref="A170:B170"/>
    <mergeCell ref="D170:H170"/>
    <mergeCell ref="A171:B171"/>
    <mergeCell ref="D171:H171"/>
    <mergeCell ref="A165:B165"/>
    <mergeCell ref="D165:H165"/>
    <mergeCell ref="A166:B166"/>
    <mergeCell ref="D166:H166"/>
    <mergeCell ref="A167:B167"/>
    <mergeCell ref="A168:B168"/>
    <mergeCell ref="D168:H168"/>
    <mergeCell ref="D161:H161"/>
    <mergeCell ref="A162:B162"/>
    <mergeCell ref="D162:H162"/>
    <mergeCell ref="A163:B163"/>
    <mergeCell ref="D163:H163"/>
    <mergeCell ref="A164:B164"/>
    <mergeCell ref="A157:B157"/>
    <mergeCell ref="D157:H157"/>
    <mergeCell ref="A158:B158"/>
    <mergeCell ref="C158:C162"/>
    <mergeCell ref="D158:H158"/>
    <mergeCell ref="A159:B159"/>
    <mergeCell ref="D159:H159"/>
    <mergeCell ref="A160:B160"/>
    <mergeCell ref="D160:H160"/>
    <mergeCell ref="A161:B161"/>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C104:C121"/>
    <mergeCell ref="D104:H104"/>
    <mergeCell ref="A105:B105"/>
    <mergeCell ref="D105:H105"/>
    <mergeCell ref="A106:B106"/>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0:C90"/>
    <mergeCell ref="D90:H90"/>
    <mergeCell ref="D91:H91"/>
    <mergeCell ref="A92:B92"/>
    <mergeCell ref="C92:C100"/>
    <mergeCell ref="D92:H92"/>
    <mergeCell ref="A93:B93"/>
    <mergeCell ref="D93:H93"/>
    <mergeCell ref="A94:B94"/>
    <mergeCell ref="D94:H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9"/>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30" zoomScaleNormal="60" zoomScaleSheetLayoutView="30" workbookViewId="0">
      <pane ySplit="4" topLeftCell="A53"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389">
        <v>240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300">
        <f>F48*1.2</f>
        <v>6336</v>
      </c>
      <c r="E48" s="300">
        <f>F48*1.1</f>
        <v>5808.0000000000009</v>
      </c>
      <c r="F48" s="300">
        <v>5280</v>
      </c>
      <c r="G48" s="300">
        <f>F48*0.75</f>
        <v>3960</v>
      </c>
      <c r="H48" s="300">
        <f>F48*0.5</f>
        <v>2640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1">
        <f>F55*1.2</f>
        <v>14256</v>
      </c>
      <c r="E55" s="32">
        <f>F55*1.1</f>
        <v>13068.000000000002</v>
      </c>
      <c r="F55" s="32">
        <v>11880</v>
      </c>
      <c r="G55" s="32">
        <f>F55*0.75</f>
        <v>8910</v>
      </c>
      <c r="H55" s="33">
        <f>F55*0.5</f>
        <v>5940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54">
        <f>F61*1.2</f>
        <v>16214.4</v>
      </c>
      <c r="E61" s="32">
        <f>F61*1.1</f>
        <v>14863.2</v>
      </c>
      <c r="F61" s="32">
        <v>13512</v>
      </c>
      <c r="G61" s="32">
        <f>F61*0.75</f>
        <v>10134</v>
      </c>
      <c r="H61" s="33">
        <f>F61*0.5</f>
        <v>6756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389">
        <v>240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1440 до 28800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144">
        <v>1440</v>
      </c>
      <c r="E72" s="145"/>
      <c r="F72" s="145"/>
      <c r="G72" s="145"/>
      <c r="H72" s="146"/>
    </row>
    <row r="73" spans="1:8" ht="37.5" customHeight="1" outlineLevel="1" x14ac:dyDescent="0.2">
      <c r="A73" s="147" t="s">
        <v>40</v>
      </c>
      <c r="B73" s="148"/>
      <c r="C73" s="143"/>
      <c r="D73" s="36">
        <v>2880</v>
      </c>
      <c r="E73" s="37"/>
      <c r="F73" s="37"/>
      <c r="G73" s="37"/>
      <c r="H73" s="38"/>
    </row>
    <row r="74" spans="1:8" ht="37.5" customHeight="1" outlineLevel="1" x14ac:dyDescent="0.2">
      <c r="A74" s="147" t="s">
        <v>41</v>
      </c>
      <c r="B74" s="148"/>
      <c r="C74" s="143"/>
      <c r="D74" s="36">
        <v>4320</v>
      </c>
      <c r="E74" s="37"/>
      <c r="F74" s="37"/>
      <c r="G74" s="37"/>
      <c r="H74" s="38"/>
    </row>
    <row r="75" spans="1:8" ht="37.5" customHeight="1" outlineLevel="1" x14ac:dyDescent="0.2">
      <c r="A75" s="147" t="s">
        <v>42</v>
      </c>
      <c r="B75" s="148"/>
      <c r="C75" s="143"/>
      <c r="D75" s="36">
        <v>5760</v>
      </c>
      <c r="E75" s="37"/>
      <c r="F75" s="37"/>
      <c r="G75" s="37"/>
      <c r="H75" s="38"/>
    </row>
    <row r="76" spans="1:8" ht="37.5" customHeight="1" outlineLevel="1" x14ac:dyDescent="0.2">
      <c r="A76" s="147" t="s">
        <v>43</v>
      </c>
      <c r="B76" s="148"/>
      <c r="C76" s="143"/>
      <c r="D76" s="36">
        <v>7200</v>
      </c>
      <c r="E76" s="37"/>
      <c r="F76" s="37"/>
      <c r="G76" s="37"/>
      <c r="H76" s="38"/>
    </row>
    <row r="77" spans="1:8" ht="37.5" customHeight="1" outlineLevel="1" x14ac:dyDescent="0.2">
      <c r="A77" s="147" t="s">
        <v>44</v>
      </c>
      <c r="B77" s="148"/>
      <c r="C77" s="143"/>
      <c r="D77" s="36">
        <v>8640</v>
      </c>
      <c r="E77" s="37"/>
      <c r="F77" s="37"/>
      <c r="G77" s="37"/>
      <c r="H77" s="38"/>
    </row>
    <row r="78" spans="1:8" ht="37.5" customHeight="1" outlineLevel="1" x14ac:dyDescent="0.2">
      <c r="A78" s="147" t="s">
        <v>45</v>
      </c>
      <c r="B78" s="148"/>
      <c r="C78" s="143"/>
      <c r="D78" s="36">
        <v>10080</v>
      </c>
      <c r="E78" s="37"/>
      <c r="F78" s="37"/>
      <c r="G78" s="37"/>
      <c r="H78" s="38"/>
    </row>
    <row r="79" spans="1:8" ht="37.5" customHeight="1" outlineLevel="1" x14ac:dyDescent="0.2">
      <c r="A79" s="147" t="s">
        <v>46</v>
      </c>
      <c r="B79" s="148"/>
      <c r="C79" s="143"/>
      <c r="D79" s="36">
        <v>11520</v>
      </c>
      <c r="E79" s="37"/>
      <c r="F79" s="37"/>
      <c r="G79" s="37"/>
      <c r="H79" s="38"/>
    </row>
    <row r="80" spans="1:8" ht="37.5" customHeight="1" outlineLevel="1" x14ac:dyDescent="0.2">
      <c r="A80" s="147" t="s">
        <v>47</v>
      </c>
      <c r="B80" s="148"/>
      <c r="C80" s="143"/>
      <c r="D80" s="36">
        <v>12960</v>
      </c>
      <c r="E80" s="37"/>
      <c r="F80" s="37"/>
      <c r="G80" s="37"/>
      <c r="H80" s="38"/>
    </row>
    <row r="81" spans="1:8" ht="37.5" customHeight="1" outlineLevel="1" x14ac:dyDescent="0.2">
      <c r="A81" s="147" t="s">
        <v>48</v>
      </c>
      <c r="B81" s="148"/>
      <c r="C81" s="143"/>
      <c r="D81" s="36">
        <v>14400</v>
      </c>
      <c r="E81" s="37"/>
      <c r="F81" s="37"/>
      <c r="G81" s="37"/>
      <c r="H81" s="38"/>
    </row>
    <row r="82" spans="1:8" ht="37.5" customHeight="1" outlineLevel="1" x14ac:dyDescent="0.2">
      <c r="A82" s="147" t="s">
        <v>49</v>
      </c>
      <c r="B82" s="148"/>
      <c r="C82" s="143"/>
      <c r="D82" s="36">
        <v>15840</v>
      </c>
      <c r="E82" s="37"/>
      <c r="F82" s="37"/>
      <c r="G82" s="37"/>
      <c r="H82" s="38"/>
    </row>
    <row r="83" spans="1:8" ht="37.5" customHeight="1" outlineLevel="1" x14ac:dyDescent="0.2">
      <c r="A83" s="147" t="s">
        <v>50</v>
      </c>
      <c r="B83" s="148"/>
      <c r="C83" s="143"/>
      <c r="D83" s="36">
        <v>17280</v>
      </c>
      <c r="E83" s="37"/>
      <c r="F83" s="37"/>
      <c r="G83" s="37"/>
      <c r="H83" s="38"/>
    </row>
    <row r="84" spans="1:8" ht="37.5" customHeight="1" outlineLevel="1" x14ac:dyDescent="0.2">
      <c r="A84" s="147" t="s">
        <v>51</v>
      </c>
      <c r="B84" s="148"/>
      <c r="C84" s="143"/>
      <c r="D84" s="36">
        <v>18720</v>
      </c>
      <c r="E84" s="37"/>
      <c r="F84" s="37"/>
      <c r="G84" s="37"/>
      <c r="H84" s="38"/>
    </row>
    <row r="85" spans="1:8" ht="37.5" customHeight="1" outlineLevel="1" x14ac:dyDescent="0.2">
      <c r="A85" s="147" t="s">
        <v>52</v>
      </c>
      <c r="B85" s="148"/>
      <c r="C85" s="143"/>
      <c r="D85" s="36">
        <v>20160</v>
      </c>
      <c r="E85" s="37"/>
      <c r="F85" s="37"/>
      <c r="G85" s="37"/>
      <c r="H85" s="38"/>
    </row>
    <row r="86" spans="1:8" ht="37.5" customHeight="1" outlineLevel="1" x14ac:dyDescent="0.2">
      <c r="A86" s="147" t="s">
        <v>53</v>
      </c>
      <c r="B86" s="148"/>
      <c r="C86" s="143"/>
      <c r="D86" s="36">
        <v>21600</v>
      </c>
      <c r="E86" s="37"/>
      <c r="F86" s="37"/>
      <c r="G86" s="37"/>
      <c r="H86" s="38"/>
    </row>
    <row r="87" spans="1:8" ht="37.5" customHeight="1" outlineLevel="1" x14ac:dyDescent="0.2">
      <c r="A87" s="147" t="s">
        <v>54</v>
      </c>
      <c r="B87" s="148"/>
      <c r="C87" s="143"/>
      <c r="D87" s="36">
        <v>23040</v>
      </c>
      <c r="E87" s="37"/>
      <c r="F87" s="37"/>
      <c r="G87" s="37"/>
      <c r="H87" s="38"/>
    </row>
    <row r="88" spans="1:8" ht="37.5" customHeight="1" outlineLevel="1" x14ac:dyDescent="0.2">
      <c r="A88" s="147" t="s">
        <v>55</v>
      </c>
      <c r="B88" s="148"/>
      <c r="C88" s="143"/>
      <c r="D88" s="36">
        <v>24480</v>
      </c>
      <c r="E88" s="37"/>
      <c r="F88" s="37"/>
      <c r="G88" s="37"/>
      <c r="H88" s="38"/>
    </row>
    <row r="89" spans="1:8" ht="37.5" customHeight="1" outlineLevel="1" x14ac:dyDescent="0.2">
      <c r="A89" s="147" t="s">
        <v>56</v>
      </c>
      <c r="B89" s="148"/>
      <c r="C89" s="143"/>
      <c r="D89" s="36">
        <v>25920</v>
      </c>
      <c r="E89" s="37"/>
      <c r="F89" s="37"/>
      <c r="G89" s="37"/>
      <c r="H89" s="38"/>
    </row>
    <row r="90" spans="1:8" ht="37.5" customHeight="1" outlineLevel="1" x14ac:dyDescent="0.2">
      <c r="A90" s="147" t="s">
        <v>57</v>
      </c>
      <c r="B90" s="148"/>
      <c r="C90" s="143"/>
      <c r="D90" s="36">
        <v>27360</v>
      </c>
      <c r="E90" s="37"/>
      <c r="F90" s="37"/>
      <c r="G90" s="37"/>
      <c r="H90" s="38"/>
    </row>
    <row r="91" spans="1:8" ht="37.5" customHeight="1" outlineLevel="1" thickBot="1" x14ac:dyDescent="0.25">
      <c r="A91" s="147" t="s">
        <v>58</v>
      </c>
      <c r="B91" s="148"/>
      <c r="C91" s="143"/>
      <c r="D91" s="36">
        <v>28800</v>
      </c>
      <c r="E91" s="37"/>
      <c r="F91" s="37"/>
      <c r="G91" s="37"/>
      <c r="H91" s="38"/>
    </row>
    <row r="92" spans="1:8" ht="50.1" customHeight="1" thickBot="1" x14ac:dyDescent="0.25">
      <c r="A92" s="136" t="s">
        <v>59</v>
      </c>
      <c r="B92" s="137"/>
      <c r="C92" s="137"/>
      <c r="D92" s="138" t="str">
        <f>"от "&amp;MIN(D93:D102)&amp;" до "&amp;MAX(D93:D102)</f>
        <v>от 60 до 4800</v>
      </c>
      <c r="E92" s="139"/>
      <c r="F92" s="139"/>
      <c r="G92" s="139"/>
      <c r="H92" s="140"/>
    </row>
    <row r="93" spans="1:8" s="16" customFormat="1" ht="159" customHeight="1" x14ac:dyDescent="0.2">
      <c r="A93" s="149" t="s">
        <v>60</v>
      </c>
      <c r="B93" s="150" t="s">
        <v>13</v>
      </c>
      <c r="C93" s="294"/>
      <c r="D93" s="152">
        <v>1380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4" s="157">
        <v>60</v>
      </c>
      <c r="E94" s="157"/>
      <c r="F94" s="157"/>
      <c r="G94" s="157"/>
      <c r="H94" s="158"/>
    </row>
    <row r="95" spans="1:8" ht="37.5" customHeight="1" x14ac:dyDescent="0.2">
      <c r="A95" s="154" t="s">
        <v>62</v>
      </c>
      <c r="B95" s="155"/>
      <c r="C95" s="159"/>
      <c r="D95" s="157">
        <v>4800</v>
      </c>
      <c r="E95" s="157"/>
      <c r="F95" s="157"/>
      <c r="G95" s="157"/>
      <c r="H95" s="158"/>
    </row>
    <row r="96" spans="1:8" ht="37.5" customHeight="1" x14ac:dyDescent="0.2">
      <c r="A96" s="154" t="s">
        <v>63</v>
      </c>
      <c r="B96" s="155"/>
      <c r="C96" s="159"/>
      <c r="D96" s="157">
        <v>1560</v>
      </c>
      <c r="E96" s="157"/>
      <c r="F96" s="157"/>
      <c r="G96" s="157"/>
      <c r="H96" s="158"/>
    </row>
    <row r="97" spans="1:8" ht="37.5" customHeight="1" x14ac:dyDescent="0.2">
      <c r="A97" s="160" t="s">
        <v>64</v>
      </c>
      <c r="B97" s="161"/>
      <c r="C97" s="159"/>
      <c r="D97" s="157">
        <v>4560</v>
      </c>
      <c r="E97" s="157"/>
      <c r="F97" s="157"/>
      <c r="G97" s="157"/>
      <c r="H97" s="158"/>
    </row>
    <row r="98" spans="1:8" ht="37.5" customHeight="1" x14ac:dyDescent="0.2">
      <c r="A98" s="154" t="s">
        <v>65</v>
      </c>
      <c r="B98" s="155"/>
      <c r="C98" s="159"/>
      <c r="D98" s="157">
        <v>240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480</v>
      </c>
      <c r="E100" s="157"/>
      <c r="F100" s="157"/>
      <c r="G100" s="157"/>
      <c r="H100" s="158"/>
    </row>
    <row r="101" spans="1:8" ht="37.5" customHeight="1" x14ac:dyDescent="0.2">
      <c r="A101" s="154" t="s">
        <v>68</v>
      </c>
      <c r="B101" s="155"/>
      <c r="C101" s="159"/>
      <c r="D101" s="157">
        <v>720</v>
      </c>
      <c r="E101" s="157"/>
      <c r="F101" s="157"/>
      <c r="G101" s="157"/>
      <c r="H101" s="158"/>
    </row>
    <row r="102" spans="1:8" ht="37.5" customHeight="1" thickBot="1" x14ac:dyDescent="0.25">
      <c r="A102" s="162" t="s">
        <v>69</v>
      </c>
      <c r="B102" s="163"/>
      <c r="C102" s="164"/>
      <c r="D102" s="165">
        <v>4200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336"/>
      <c r="B105" s="337"/>
      <c r="C105" s="130"/>
      <c r="D105" s="399"/>
      <c r="E105" s="399"/>
      <c r="F105" s="399"/>
      <c r="G105" s="399"/>
      <c r="H105" s="400"/>
    </row>
    <row r="106" spans="1:8" ht="53.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6" s="182">
        <v>5760</v>
      </c>
      <c r="E106" s="182"/>
      <c r="F106" s="182"/>
      <c r="G106" s="182"/>
      <c r="H106" s="183"/>
    </row>
    <row r="107" spans="1:8" ht="53.25" customHeight="1" thickBot="1" x14ac:dyDescent="0.25">
      <c r="A107" s="184" t="s">
        <v>74</v>
      </c>
      <c r="B107" s="185"/>
      <c r="C107" s="186"/>
      <c r="D107" s="187" t="s">
        <v>75</v>
      </c>
      <c r="E107" s="188"/>
      <c r="F107" s="188"/>
      <c r="G107" s="188"/>
      <c r="H107" s="189"/>
    </row>
    <row r="108" spans="1:8" ht="53.25" customHeight="1" x14ac:dyDescent="0.2">
      <c r="A108" s="190" t="s">
        <v>76</v>
      </c>
      <c r="B108" s="191"/>
      <c r="C108" s="186"/>
      <c r="D108" s="157">
        <f>D106/4</f>
        <v>1440</v>
      </c>
      <c r="E108" s="157"/>
      <c r="F108" s="157"/>
      <c r="G108" s="157"/>
      <c r="H108" s="158"/>
    </row>
    <row r="109" spans="1:8" ht="53.25" customHeight="1" x14ac:dyDescent="0.2">
      <c r="A109" s="190" t="s">
        <v>77</v>
      </c>
      <c r="B109" s="191"/>
      <c r="C109" s="186"/>
      <c r="D109" s="157">
        <f>D106/5</f>
        <v>1152</v>
      </c>
      <c r="E109" s="157"/>
      <c r="F109" s="157"/>
      <c r="G109" s="157"/>
      <c r="H109" s="158"/>
    </row>
    <row r="110" spans="1:8" ht="53.25" customHeight="1" x14ac:dyDescent="0.2">
      <c r="A110" s="190" t="s">
        <v>78</v>
      </c>
      <c r="B110" s="191"/>
      <c r="C110" s="186"/>
      <c r="D110" s="157">
        <f>D106/6</f>
        <v>960</v>
      </c>
      <c r="E110" s="157"/>
      <c r="F110" s="157"/>
      <c r="G110" s="157"/>
      <c r="H110" s="158"/>
    </row>
    <row r="111" spans="1:8" ht="53.25" customHeight="1" x14ac:dyDescent="0.2">
      <c r="A111" s="190" t="s">
        <v>79</v>
      </c>
      <c r="B111" s="191"/>
      <c r="C111" s="186"/>
      <c r="D111" s="157">
        <f>D106/7</f>
        <v>822.85714285714289</v>
      </c>
      <c r="E111" s="157"/>
      <c r="F111" s="157"/>
      <c r="G111" s="157"/>
      <c r="H111" s="158"/>
    </row>
    <row r="112" spans="1:8" ht="53.25" customHeight="1" x14ac:dyDescent="0.2">
      <c r="A112" s="190" t="s">
        <v>80</v>
      </c>
      <c r="B112" s="191"/>
      <c r="C112" s="186"/>
      <c r="D112" s="157">
        <f>D106/8</f>
        <v>720</v>
      </c>
      <c r="E112" s="157"/>
      <c r="F112" s="157"/>
      <c r="G112" s="157"/>
      <c r="H112" s="158"/>
    </row>
    <row r="113" spans="1:8" ht="53.25" customHeight="1" x14ac:dyDescent="0.2">
      <c r="A113" s="190" t="s">
        <v>81</v>
      </c>
      <c r="B113" s="191"/>
      <c r="C113" s="186"/>
      <c r="D113" s="157">
        <f>D106/9</f>
        <v>640</v>
      </c>
      <c r="E113" s="157"/>
      <c r="F113" s="157"/>
      <c r="G113" s="157"/>
      <c r="H113" s="158"/>
    </row>
    <row r="114" spans="1:8" ht="53.25" customHeight="1" x14ac:dyDescent="0.2">
      <c r="A114" s="190" t="s">
        <v>82</v>
      </c>
      <c r="B114" s="191"/>
      <c r="C114" s="186"/>
      <c r="D114" s="157">
        <f>D106/10</f>
        <v>576</v>
      </c>
      <c r="E114" s="157"/>
      <c r="F114" s="157"/>
      <c r="G114" s="157"/>
      <c r="H114" s="158"/>
    </row>
    <row r="115" spans="1:8" ht="53.25" customHeight="1" thickBot="1" x14ac:dyDescent="0.25">
      <c r="A115" s="179" t="s">
        <v>83</v>
      </c>
      <c r="B115" s="180"/>
      <c r="C115" s="186"/>
      <c r="D115" s="182">
        <v>14016</v>
      </c>
      <c r="E115" s="182"/>
      <c r="F115" s="182"/>
      <c r="G115" s="182"/>
      <c r="H115" s="183"/>
    </row>
    <row r="116" spans="1:8" ht="53.25" customHeight="1" thickBot="1" x14ac:dyDescent="0.25">
      <c r="A116" s="184" t="s">
        <v>74</v>
      </c>
      <c r="B116" s="185"/>
      <c r="C116" s="186"/>
      <c r="D116" s="187" t="s">
        <v>75</v>
      </c>
      <c r="E116" s="188"/>
      <c r="F116" s="188"/>
      <c r="G116" s="188"/>
      <c r="H116" s="189"/>
    </row>
    <row r="117" spans="1:8" ht="53.25" customHeight="1" x14ac:dyDescent="0.2">
      <c r="A117" s="190" t="s">
        <v>76</v>
      </c>
      <c r="B117" s="191"/>
      <c r="C117" s="186"/>
      <c r="D117" s="157">
        <v>3504</v>
      </c>
      <c r="E117" s="157"/>
      <c r="F117" s="157"/>
      <c r="G117" s="157"/>
      <c r="H117" s="158"/>
    </row>
    <row r="118" spans="1:8" ht="53.25" customHeight="1" x14ac:dyDescent="0.2">
      <c r="A118" s="190" t="s">
        <v>77</v>
      </c>
      <c r="B118" s="191"/>
      <c r="C118" s="186"/>
      <c r="D118" s="157">
        <v>2803.2</v>
      </c>
      <c r="E118" s="157"/>
      <c r="F118" s="157"/>
      <c r="G118" s="157"/>
      <c r="H118" s="158"/>
    </row>
    <row r="119" spans="1:8" ht="53.25" customHeight="1" x14ac:dyDescent="0.2">
      <c r="A119" s="190" t="s">
        <v>78</v>
      </c>
      <c r="B119" s="191"/>
      <c r="C119" s="186"/>
      <c r="D119" s="157">
        <v>2336</v>
      </c>
      <c r="E119" s="157"/>
      <c r="F119" s="157"/>
      <c r="G119" s="157"/>
      <c r="H119" s="158"/>
    </row>
    <row r="120" spans="1:8" ht="53.25" customHeight="1" x14ac:dyDescent="0.2">
      <c r="A120" s="190" t="s">
        <v>79</v>
      </c>
      <c r="B120" s="191"/>
      <c r="C120" s="186"/>
      <c r="D120" s="157">
        <v>2002.2857142857142</v>
      </c>
      <c r="E120" s="157"/>
      <c r="F120" s="157"/>
      <c r="G120" s="157"/>
      <c r="H120" s="158"/>
    </row>
    <row r="121" spans="1:8" ht="53.25" customHeight="1" x14ac:dyDescent="0.2">
      <c r="A121" s="190" t="s">
        <v>80</v>
      </c>
      <c r="B121" s="191"/>
      <c r="C121" s="186"/>
      <c r="D121" s="157">
        <v>1752</v>
      </c>
      <c r="E121" s="157"/>
      <c r="F121" s="157"/>
      <c r="G121" s="157"/>
      <c r="H121" s="158"/>
    </row>
    <row r="122" spans="1:8" ht="53.25" customHeight="1" x14ac:dyDescent="0.2">
      <c r="A122" s="190" t="s">
        <v>81</v>
      </c>
      <c r="B122" s="191"/>
      <c r="C122" s="186"/>
      <c r="D122" s="157">
        <v>1557.3333333333333</v>
      </c>
      <c r="E122" s="157"/>
      <c r="F122" s="157"/>
      <c r="G122" s="157"/>
      <c r="H122" s="158"/>
    </row>
    <row r="123" spans="1:8" ht="53.25" customHeight="1" thickBot="1" x14ac:dyDescent="0.25">
      <c r="A123" s="190" t="s">
        <v>82</v>
      </c>
      <c r="B123" s="191"/>
      <c r="C123" s="194"/>
      <c r="D123" s="157">
        <v>1401.6</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4" s="44">
        <v>14895</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"2ГИС.ВЛАДИВОСТОК"</v>
      </c>
      <c r="D126" s="31">
        <v>6360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7" s="121">
        <v>5100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6">
        <v>6360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"2ГИС.ВЛАДИВОСТОК"</v>
      </c>
      <c r="D129" s="36">
        <v>8400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"2ГИС.ВЛАДИВОСТОК"</v>
      </c>
      <c r="D130" s="36">
        <v>10080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1" s="36">
        <v>9600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6">
        <v>6240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6">
        <v>7680</v>
      </c>
      <c r="E133" s="37"/>
      <c r="F133" s="37"/>
      <c r="G133" s="37"/>
      <c r="H133" s="38"/>
    </row>
    <row r="134" spans="1:8" ht="50.1" customHeight="1" x14ac:dyDescent="0.2">
      <c r="A134" s="160" t="s">
        <v>93</v>
      </c>
      <c r="B134" s="161"/>
      <c r="C134" s="202" t="e">
        <f>#REF!</f>
        <v>#REF!</v>
      </c>
      <c r="D134" s="36">
        <v>19920</v>
      </c>
      <c r="E134" s="37"/>
      <c r="F134" s="37"/>
      <c r="G134" s="37"/>
      <c r="H134" s="38"/>
    </row>
    <row r="135" spans="1:8" ht="50.1" customHeight="1" x14ac:dyDescent="0.2">
      <c r="A135" s="160" t="s">
        <v>94</v>
      </c>
      <c r="B135" s="161"/>
      <c r="C135" s="202" t="s">
        <v>95</v>
      </c>
      <c r="D135" s="36">
        <v>510</v>
      </c>
      <c r="E135" s="37"/>
      <c r="F135" s="37"/>
      <c r="G135" s="37"/>
      <c r="H135" s="38"/>
    </row>
    <row r="136" spans="1:8" ht="72"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6" s="36">
        <v>6120</v>
      </c>
      <c r="E136" s="37"/>
      <c r="F136" s="37"/>
      <c r="G136" s="37"/>
      <c r="H136" s="38"/>
    </row>
    <row r="137" spans="1:8" ht="72"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6">
        <v>4896</v>
      </c>
      <c r="E137" s="37"/>
      <c r="F137" s="37"/>
      <c r="G137" s="37"/>
      <c r="H137" s="38"/>
    </row>
    <row r="138" spans="1:8" ht="72" customHeight="1" x14ac:dyDescent="0.2">
      <c r="A138" s="160" t="s">
        <v>98</v>
      </c>
      <c r="B138" s="161"/>
      <c r="C138"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6">
        <v>5160</v>
      </c>
      <c r="E138" s="37"/>
      <c r="F138" s="37"/>
      <c r="G138" s="37"/>
      <c r="H138" s="38"/>
    </row>
    <row r="139" spans="1:8" ht="72" customHeight="1" x14ac:dyDescent="0.2">
      <c r="A139" s="160" t="s">
        <v>99</v>
      </c>
      <c r="B139" s="161"/>
      <c r="C139"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6">
        <v>2448</v>
      </c>
      <c r="E139" s="37"/>
      <c r="F139" s="37"/>
      <c r="G139" s="37"/>
      <c r="H139" s="38"/>
    </row>
    <row r="140" spans="1:8" ht="72"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6">
        <v>19998</v>
      </c>
      <c r="E140" s="37"/>
      <c r="F140" s="37"/>
      <c r="G140" s="37"/>
      <c r="H140" s="38"/>
    </row>
    <row r="141" spans="1:8" ht="72"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6">
        <v>15000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2" s="36">
        <v>19320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3" s="36">
        <v>1200</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6">
        <v>100002</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5" s="36">
        <v>13200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6">
        <v>5505</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7" s="36">
        <v>15000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"2ГИС.ВЛАДИВОСТОК"</v>
      </c>
      <c r="D148" s="36">
        <v>9000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9" s="36">
        <v>7200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"2ГИС.ВЛАДИВОСТОК" (версия для ПК)</v>
      </c>
      <c r="D150" s="36">
        <v>9000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"2ГИС.ВЛАДИВОСТОК"</v>
      </c>
      <c r="D151" s="36">
        <v>11760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"2ГИС.ВЛАДИВОСТОК"</v>
      </c>
      <c r="D152" s="36">
        <v>14112</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"2ГИС.ВЛАДИВОСТОК" (версия для ПК)</v>
      </c>
      <c r="D153" s="36">
        <v>13440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"2ГИС.ВЛАДИВОСТОК" (версия для ПК)</v>
      </c>
      <c r="D154" s="36">
        <v>8760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"2ГИС.ВЛАДИВОСТОК" (версия для ПК)</v>
      </c>
      <c r="D155" s="36">
        <v>10800</v>
      </c>
      <c r="E155" s="37"/>
      <c r="F155" s="37"/>
      <c r="G155" s="37"/>
      <c r="H155" s="38"/>
    </row>
    <row r="156" spans="1:8" ht="50.1" customHeight="1" x14ac:dyDescent="0.2">
      <c r="A156" s="160" t="s">
        <v>115</v>
      </c>
      <c r="B156" s="161"/>
      <c r="C156" s="202" t="s">
        <v>95</v>
      </c>
      <c r="D156" s="36">
        <v>720</v>
      </c>
      <c r="E156" s="37"/>
      <c r="F156" s="37"/>
      <c r="G156" s="37"/>
      <c r="H156" s="38"/>
    </row>
    <row r="157" spans="1:8" ht="72"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7" s="36">
        <v>28080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"2ГИС.ВЛАДИВОСТОК" (версия для ПК)</v>
      </c>
      <c r="D158" s="44">
        <v>27120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0" s="36">
        <v>10008</v>
      </c>
      <c r="E160" s="37"/>
      <c r="F160" s="37"/>
      <c r="G160" s="37"/>
      <c r="H160" s="38"/>
    </row>
    <row r="161" spans="1:8" s="16" customFormat="1" ht="50.1" customHeight="1" x14ac:dyDescent="0.2">
      <c r="A161" s="160" t="s">
        <v>120</v>
      </c>
      <c r="B161" s="161"/>
      <c r="C161" s="209"/>
      <c r="D161" s="36">
        <v>15000</v>
      </c>
      <c r="E161" s="37"/>
      <c r="F161" s="37"/>
      <c r="G161" s="37"/>
      <c r="H161" s="38"/>
    </row>
    <row r="162" spans="1:8" s="16" customFormat="1" ht="50.1" customHeight="1" x14ac:dyDescent="0.2">
      <c r="A162" s="207" t="s">
        <v>121</v>
      </c>
      <c r="B162" s="208"/>
      <c r="C162" s="209"/>
      <c r="D162" s="359">
        <v>3000</v>
      </c>
      <c r="E162" s="157"/>
      <c r="F162" s="157"/>
      <c r="G162" s="157"/>
      <c r="H162" s="157"/>
    </row>
    <row r="163" spans="1:8" s="16" customFormat="1" ht="50.1" customHeight="1" x14ac:dyDescent="0.2">
      <c r="A163" s="207" t="s">
        <v>122</v>
      </c>
      <c r="B163" s="208"/>
      <c r="C163" s="209"/>
      <c r="D163" s="359">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"2ГИС.ВЛАДИВОСТОК"</v>
      </c>
      <c r="D166" s="36">
        <v>2400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7" s="36">
        <v>3840</v>
      </c>
      <c r="E167" s="37"/>
      <c r="F167" s="37"/>
      <c r="G167" s="37"/>
      <c r="H167" s="38"/>
    </row>
    <row r="168" spans="1:8" ht="50.1" customHeight="1" x14ac:dyDescent="0.2">
      <c r="A168" s="160" t="s">
        <v>128</v>
      </c>
      <c r="B168" s="161"/>
      <c r="C16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68" s="212">
        <f>F168*1.2</f>
        <v>6048</v>
      </c>
      <c r="E168" s="213">
        <f>F168*1.1</f>
        <v>5544</v>
      </c>
      <c r="F168" s="213">
        <v>5040</v>
      </c>
      <c r="G168" s="213">
        <f>F168*0.75</f>
        <v>3780</v>
      </c>
      <c r="H168" s="214">
        <f>F168*0.5</f>
        <v>2520</v>
      </c>
    </row>
    <row r="169" spans="1:8" ht="50.1" customHeight="1" x14ac:dyDescent="0.2">
      <c r="A169" s="160" t="s">
        <v>179</v>
      </c>
      <c r="B169" s="161"/>
      <c r="C169" s="202" t="str">
        <f>"Интернет-площадка 2gis.ru на основе Cправочника организаций "&amp;$C$2&amp;""</f>
        <v>Интернет-площадка 2gis.ru на основе Cправочника организаций "2ГИС.ВЛАДИВОСТОК"</v>
      </c>
      <c r="D169" s="36">
        <v>3360</v>
      </c>
      <c r="E169" s="37"/>
      <c r="F169" s="37"/>
      <c r="G169" s="37"/>
      <c r="H169" s="38"/>
    </row>
    <row r="170" spans="1:8" ht="50.1" customHeight="1" x14ac:dyDescent="0.2">
      <c r="A170" s="160" t="s">
        <v>130</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70" s="36">
        <v>5400</v>
      </c>
      <c r="E170" s="37"/>
      <c r="F170" s="37"/>
      <c r="G170" s="37"/>
      <c r="H170" s="38"/>
    </row>
    <row r="171" spans="1:8" s="16" customFormat="1" ht="126" customHeight="1" x14ac:dyDescent="0.2">
      <c r="A171" s="160" t="s">
        <v>131</v>
      </c>
      <c r="B171" s="161"/>
      <c r="C171" s="215" t="str">
        <f>C166</f>
        <v>Интернет-площадка 2gis.ru на основе Cправочника организаций "2ГИС.ВЛАДИВОСТОК"</v>
      </c>
      <c r="D171" s="212">
        <f>F171*1.2</f>
        <v>4802.3999999999996</v>
      </c>
      <c r="E171" s="213">
        <f>F171*1.1</f>
        <v>4402.2000000000007</v>
      </c>
      <c r="F171" s="213">
        <v>4002</v>
      </c>
      <c r="G171" s="213">
        <f>F171*0.75</f>
        <v>3001.5</v>
      </c>
      <c r="H171" s="214">
        <f>F171*0.5</f>
        <v>2001</v>
      </c>
    </row>
    <row r="172" spans="1:8" s="16" customFormat="1" ht="126" customHeight="1" thickBot="1" x14ac:dyDescent="0.25">
      <c r="A172" s="160" t="s">
        <v>132</v>
      </c>
      <c r="B172" s="161"/>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2" s="36">
        <v>5490</v>
      </c>
      <c r="E172" s="37"/>
      <c r="F172" s="37"/>
      <c r="G172" s="37"/>
      <c r="H172" s="38"/>
    </row>
    <row r="173" spans="1:8" ht="50.1" customHeight="1" thickBot="1" x14ac:dyDescent="0.25">
      <c r="A173" s="24" t="s">
        <v>193</v>
      </c>
      <c r="B173" s="25"/>
      <c r="C173" s="26"/>
      <c r="D173" s="173"/>
      <c r="E173" s="173"/>
      <c r="F173" s="173"/>
      <c r="G173" s="173"/>
      <c r="H173" s="174"/>
    </row>
    <row r="174" spans="1:8" s="23" customFormat="1" ht="30" customHeight="1" thickBot="1" x14ac:dyDescent="0.25">
      <c r="A174" s="429"/>
      <c r="B174" s="429"/>
      <c r="C174" s="430"/>
      <c r="D174" s="429"/>
      <c r="E174" s="429"/>
      <c r="F174" s="429"/>
      <c r="G174" s="429"/>
      <c r="H174" s="431"/>
    </row>
    <row r="175" spans="1:8" s="16" customFormat="1" ht="83.25" customHeight="1" thickBot="1" x14ac:dyDescent="0.25">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5" s="31">
        <v>14730</v>
      </c>
      <c r="E175" s="32"/>
      <c r="F175" s="32"/>
      <c r="G175" s="32"/>
      <c r="H175" s="33"/>
    </row>
    <row r="176" spans="1:8" s="16" customFormat="1" ht="83.25" customHeight="1" thickBot="1" x14ac:dyDescent="0.25">
      <c r="A176" s="160" t="s">
        <v>195</v>
      </c>
      <c r="B176" s="161"/>
      <c r="C176" s="209"/>
      <c r="D176" s="31">
        <v>14730</v>
      </c>
      <c r="E176" s="32"/>
      <c r="F176" s="32"/>
      <c r="G176" s="32"/>
      <c r="H176" s="33"/>
    </row>
    <row r="177" spans="1:8" ht="50.1" customHeight="1" thickBot="1" x14ac:dyDescent="0.25">
      <c r="A177" s="336"/>
      <c r="B177" s="337"/>
      <c r="C177" s="125"/>
      <c r="D177" s="399"/>
      <c r="E177" s="399"/>
      <c r="F177" s="399"/>
      <c r="G177" s="399"/>
      <c r="H177" s="400"/>
    </row>
    <row r="178" spans="1:8" s="23" customFormat="1" ht="26.25" x14ac:dyDescent="0.2">
      <c r="A178" s="216"/>
      <c r="B178" s="217"/>
      <c r="C178" s="218"/>
      <c r="D178" s="217"/>
      <c r="E178" s="217"/>
      <c r="F178" s="217"/>
      <c r="G178" s="217"/>
      <c r="H178" s="219"/>
    </row>
    <row r="179" spans="1:8" s="16" customFormat="1" ht="21" x14ac:dyDescent="0.2">
      <c r="A179" s="220"/>
      <c r="B179" s="221" t="s">
        <v>133</v>
      </c>
      <c r="C179" s="222" t="s">
        <v>267</v>
      </c>
      <c r="D179" s="222"/>
      <c r="E179" s="223"/>
      <c r="F179" s="223"/>
      <c r="G179" s="223"/>
      <c r="H179" s="223"/>
    </row>
    <row r="180" spans="1:8" s="16" customFormat="1" ht="21" x14ac:dyDescent="0.2">
      <c r="A180" s="220"/>
      <c r="B180" s="223"/>
      <c r="C180" s="224" t="s">
        <v>268</v>
      </c>
      <c r="D180" s="224"/>
      <c r="E180" s="223"/>
      <c r="F180" s="223"/>
      <c r="G180" s="223"/>
      <c r="H180" s="223"/>
    </row>
    <row r="181" spans="1:8" s="16" customFormat="1" ht="21" x14ac:dyDescent="0.2">
      <c r="A181" s="220"/>
      <c r="B181" s="223"/>
      <c r="C181" s="224" t="s">
        <v>269</v>
      </c>
      <c r="D181" s="224"/>
      <c r="E181" s="223"/>
      <c r="F181" s="223"/>
      <c r="G181" s="223"/>
      <c r="H181" s="223"/>
    </row>
    <row r="182" spans="1:8" s="16" customFormat="1" ht="21" x14ac:dyDescent="0.2">
      <c r="A182" s="216"/>
      <c r="B182" s="217"/>
      <c r="C182" s="224"/>
      <c r="D182" s="224"/>
      <c r="E182" s="223"/>
      <c r="F182" s="223"/>
      <c r="G182" s="223"/>
      <c r="H182" s="217"/>
    </row>
    <row r="183" spans="1:8" s="16" customFormat="1" ht="26.25" x14ac:dyDescent="0.2">
      <c r="A183" s="227" t="str">
        <f>Абакан_юр!A174</f>
        <v>По соглашению сторон в качестве валюты платежа могут выступать украинские гривны, в этом случае курс следующий: 1 руб. = 0,4273 гривен</v>
      </c>
      <c r="B183" s="227"/>
      <c r="C183" s="227"/>
      <c r="D183" s="228"/>
      <c r="E183" s="228"/>
      <c r="F183" s="229"/>
      <c r="G183" s="230"/>
      <c r="H183" s="230"/>
    </row>
    <row r="184" spans="1:8" ht="26.25" x14ac:dyDescent="0.2">
      <c r="A184" s="227" t="str">
        <f>Абакан_юр!A175</f>
        <v>По соглашению сторон в качестве валюты платежа могут выступать дирхамы ОАЭ, в этом случае курс следующий: 1 руб. = 0,0413 дирхам</v>
      </c>
      <c r="B184" s="227"/>
      <c r="C184" s="227"/>
      <c r="D184" s="228"/>
      <c r="E184" s="228"/>
      <c r="F184" s="229"/>
      <c r="G184" s="232"/>
      <c r="H184" s="232"/>
    </row>
    <row r="185" spans="1:8" ht="26.25" x14ac:dyDescent="0.2">
      <c r="A185" s="227" t="str">
        <f>Абакан_юр!A176</f>
        <v>По соглашению сторон в качестве валюты платежа могут выступать доллары США, в этом случае курс следующий: 1 руб. = 0,0113 доллара</v>
      </c>
      <c r="B185" s="227"/>
      <c r="C185" s="227"/>
      <c r="D185" s="228"/>
      <c r="E185" s="228"/>
      <c r="F185" s="229"/>
      <c r="G185" s="232"/>
      <c r="H185" s="232"/>
    </row>
    <row r="186" spans="1:8" ht="26.25"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x14ac:dyDescent="0.2">
      <c r="A187" s="227" t="str">
        <f>Абакан_юр!A178</f>
        <v>По соглашению сторон в качестве валюты платежа могут выступать чешские кроны, в этом случае курс следующий: 1 руб. = 0,2661 крона</v>
      </c>
      <c r="B187" s="227"/>
      <c r="C187" s="227"/>
      <c r="D187" s="228"/>
      <c r="E187" s="229"/>
      <c r="F187" s="229"/>
      <c r="G187" s="232"/>
      <c r="H187" s="232"/>
    </row>
    <row r="188" spans="1:8" ht="26.25" x14ac:dyDescent="0.2">
      <c r="A188" s="227" t="str">
        <f>Абакан_юр!A179</f>
        <v>По соглашению сторон в качестве валюты платежа могут выступать киргизские сомы, в этом случае курс следующий: 1 руб. = 1,0065 сом</v>
      </c>
      <c r="B188" s="227"/>
      <c r="C188" s="227"/>
      <c r="D188" s="228"/>
      <c r="E188" s="228"/>
      <c r="F188" s="229"/>
      <c r="G188" s="232"/>
      <c r="H188" s="232"/>
    </row>
    <row r="189" spans="1:8" ht="26.25"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9" s="227"/>
      <c r="C189" s="227"/>
      <c r="D189" s="228"/>
      <c r="E189" s="228"/>
      <c r="F189" s="229"/>
      <c r="G189" s="232"/>
      <c r="H189" s="232"/>
    </row>
    <row r="190" spans="1:8" ht="26.25" customHeight="1" x14ac:dyDescent="0.2">
      <c r="A190" s="233"/>
      <c r="B190" s="233"/>
      <c r="C190" s="234"/>
      <c r="D190" s="235"/>
      <c r="E190" s="235"/>
      <c r="F190" s="236"/>
      <c r="G190" s="237"/>
      <c r="H190" s="237"/>
    </row>
    <row r="191" spans="1:8" ht="26.25" customHeight="1" x14ac:dyDescent="0.2">
      <c r="A191" s="239" t="s">
        <v>144</v>
      </c>
      <c r="B191" s="239"/>
      <c r="C191" s="239"/>
      <c r="D191" s="239"/>
      <c r="E191" s="239"/>
      <c r="F191" s="239"/>
      <c r="G191" s="239"/>
      <c r="H191" s="239"/>
    </row>
    <row r="192" spans="1:8" ht="26.25" customHeight="1" x14ac:dyDescent="0.2">
      <c r="A192" s="239" t="s">
        <v>145</v>
      </c>
      <c r="B192" s="239"/>
      <c r="C192" s="239"/>
      <c r="D192" s="239"/>
      <c r="E192" s="239"/>
      <c r="F192" s="239"/>
      <c r="G192" s="239"/>
      <c r="H192" s="239"/>
    </row>
    <row r="193" spans="1:8" ht="26.25" customHeight="1" x14ac:dyDescent="0.2">
      <c r="A193" s="233"/>
      <c r="B193" s="233"/>
      <c r="C193" s="234"/>
      <c r="D193" s="235"/>
      <c r="E193" s="235"/>
      <c r="F193" s="236"/>
      <c r="G193" s="237"/>
      <c r="H193" s="237"/>
    </row>
    <row r="194" spans="1:8" ht="26.25" customHeight="1" thickBot="1" x14ac:dyDescent="0.25">
      <c r="A194" s="240" t="s">
        <v>146</v>
      </c>
      <c r="B194" s="240"/>
      <c r="C194" s="240"/>
      <c r="D194" s="240"/>
      <c r="E194" s="240"/>
      <c r="F194" s="241"/>
      <c r="G194" s="231"/>
      <c r="H194" s="242"/>
    </row>
    <row r="195" spans="1:8" ht="26.25" customHeight="1" thickBot="1" x14ac:dyDescent="0.25">
      <c r="A195" s="243" t="s">
        <v>147</v>
      </c>
      <c r="B195" s="244"/>
      <c r="C195" s="244"/>
      <c r="D195" s="244"/>
      <c r="E195" s="245"/>
      <c r="F195" s="246"/>
      <c r="H195" s="247"/>
    </row>
    <row r="196" spans="1:8" ht="96" customHeight="1" thickBot="1" x14ac:dyDescent="0.25">
      <c r="A196" s="375" t="s">
        <v>148</v>
      </c>
      <c r="B196" s="376"/>
      <c r="C196" s="250" t="s">
        <v>149</v>
      </c>
      <c r="D196" s="462" t="s">
        <v>150</v>
      </c>
      <c r="E196" s="463"/>
      <c r="F196" s="246"/>
      <c r="H196" s="247"/>
    </row>
    <row r="197" spans="1:8" ht="23.25" customHeight="1" x14ac:dyDescent="0.2">
      <c r="A197" s="253" t="s">
        <v>183</v>
      </c>
      <c r="B197" s="254"/>
      <c r="C197" s="256" t="s">
        <v>184</v>
      </c>
      <c r="D197" s="261">
        <v>2190</v>
      </c>
      <c r="E197" s="262"/>
      <c r="F197" s="252"/>
      <c r="G197" s="252"/>
      <c r="H197" s="252"/>
    </row>
    <row r="198" spans="1:8" ht="21" x14ac:dyDescent="0.2">
      <c r="A198" s="258" t="s">
        <v>185</v>
      </c>
      <c r="B198" s="259"/>
      <c r="C198" s="261"/>
      <c r="D198" s="261">
        <v>1590</v>
      </c>
      <c r="E198" s="262"/>
      <c r="F198" s="252"/>
      <c r="G198" s="252"/>
      <c r="H198" s="252"/>
    </row>
    <row r="199" spans="1:8" ht="21" customHeight="1" x14ac:dyDescent="0.2">
      <c r="A199" s="258" t="s">
        <v>186</v>
      </c>
      <c r="B199" s="259"/>
      <c r="C199" s="261"/>
      <c r="D199" s="261">
        <v>1440</v>
      </c>
      <c r="E199" s="262"/>
      <c r="F199" s="252"/>
      <c r="G199" s="252"/>
      <c r="H199" s="252"/>
    </row>
    <row r="200" spans="1:8" ht="21.75" thickBot="1" x14ac:dyDescent="0.25">
      <c r="A200" s="258" t="s">
        <v>187</v>
      </c>
      <c r="B200" s="259"/>
      <c r="C200" s="261"/>
      <c r="D200" s="261">
        <v>1290</v>
      </c>
      <c r="E200" s="262"/>
      <c r="F200" s="252"/>
      <c r="G200" s="252"/>
      <c r="H200" s="252"/>
    </row>
    <row r="201" spans="1:8" ht="84" x14ac:dyDescent="0.2">
      <c r="A201" s="253" t="s">
        <v>151</v>
      </c>
      <c r="B201" s="254"/>
      <c r="C201" s="255" t="s">
        <v>152</v>
      </c>
      <c r="D201" s="256" t="s">
        <v>153</v>
      </c>
      <c r="E201" s="257"/>
      <c r="F201" s="252"/>
      <c r="G201" s="252"/>
      <c r="H201" s="252"/>
    </row>
    <row r="202" spans="1:8" ht="21" x14ac:dyDescent="0.2">
      <c r="A202" s="258" t="s">
        <v>154</v>
      </c>
      <c r="B202" s="259"/>
      <c r="C202" s="260" t="s">
        <v>155</v>
      </c>
      <c r="D202" s="261" t="s">
        <v>156</v>
      </c>
      <c r="E202" s="262"/>
      <c r="F202" s="252"/>
      <c r="G202" s="252"/>
      <c r="H202" s="252"/>
    </row>
    <row r="203" spans="1:8" ht="63.75" thickBot="1" x14ac:dyDescent="0.25">
      <c r="A203" s="404" t="s">
        <v>157</v>
      </c>
      <c r="B203" s="405"/>
      <c r="C203" s="406" t="s">
        <v>158</v>
      </c>
      <c r="D203" s="407" t="s">
        <v>156</v>
      </c>
      <c r="E203" s="408"/>
      <c r="F203" s="252"/>
      <c r="G203" s="252"/>
      <c r="H203" s="252"/>
    </row>
    <row r="204" spans="1:8" ht="42" x14ac:dyDescent="0.2">
      <c r="A204" s="258" t="s">
        <v>160</v>
      </c>
      <c r="B204" s="259"/>
      <c r="C204" s="409" t="s">
        <v>161</v>
      </c>
      <c r="D204" s="259" t="s">
        <v>156</v>
      </c>
      <c r="E204" s="410"/>
      <c r="F204" s="246"/>
      <c r="G204" s="246"/>
      <c r="H204" s="246"/>
    </row>
    <row r="205" spans="1:8" ht="42.75" customHeight="1" thickBot="1" x14ac:dyDescent="0.25">
      <c r="A205" s="411" t="s">
        <v>162</v>
      </c>
      <c r="B205" s="412"/>
      <c r="C205" s="406" t="s">
        <v>163</v>
      </c>
      <c r="D205" s="413" t="s">
        <v>156</v>
      </c>
      <c r="E205" s="414"/>
      <c r="F205" s="236"/>
      <c r="G205" s="237"/>
      <c r="H205" s="237"/>
    </row>
    <row r="206" spans="1:8" ht="50.1" customHeight="1" x14ac:dyDescent="0.2">
      <c r="A206" s="264" t="s">
        <v>164</v>
      </c>
      <c r="B206" s="264"/>
      <c r="C206" s="264"/>
      <c r="D206" s="264"/>
      <c r="E206" s="264"/>
      <c r="F206" s="264"/>
      <c r="G206" s="264"/>
      <c r="H206" s="264"/>
    </row>
    <row r="207" spans="1:8" ht="88.5" customHeight="1" x14ac:dyDescent="0.2">
      <c r="A207" s="264" t="s">
        <v>165</v>
      </c>
      <c r="B207" s="264"/>
      <c r="C207" s="264"/>
      <c r="D207" s="264"/>
      <c r="E207" s="264"/>
      <c r="F207" s="264"/>
      <c r="G207" s="264"/>
      <c r="H207" s="264"/>
    </row>
    <row r="208" spans="1:8" ht="189.75" customHeight="1" x14ac:dyDescent="0.2">
      <c r="A208"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239"/>
      <c r="C208" s="239"/>
      <c r="D208" s="239"/>
      <c r="E208" s="239"/>
      <c r="F208" s="239"/>
      <c r="G208" s="239"/>
      <c r="H208" s="239"/>
    </row>
    <row r="209" spans="1:8" ht="73.5" customHeight="1" x14ac:dyDescent="0.2">
      <c r="A209" s="239" t="s">
        <v>167</v>
      </c>
      <c r="B209" s="239"/>
      <c r="C209" s="239"/>
      <c r="D209" s="239"/>
      <c r="E209" s="239"/>
      <c r="F209" s="239"/>
      <c r="G209" s="239"/>
      <c r="H209" s="239"/>
    </row>
    <row r="210" spans="1:8" ht="150" customHeight="1" x14ac:dyDescent="0.2">
      <c r="A210" s="264" t="s">
        <v>168</v>
      </c>
      <c r="B210" s="264"/>
      <c r="C210" s="264"/>
      <c r="D210" s="264"/>
      <c r="E210" s="264"/>
      <c r="F210" s="264"/>
      <c r="G210" s="264"/>
      <c r="H210" s="264"/>
    </row>
    <row r="211" spans="1:8" s="217" customFormat="1" ht="125.25" customHeight="1" x14ac:dyDescent="0.2">
      <c r="A211" s="239" t="s">
        <v>169</v>
      </c>
      <c r="B211" s="239"/>
      <c r="C211" s="239"/>
      <c r="D211" s="239"/>
      <c r="E211" s="239"/>
      <c r="F211" s="239"/>
      <c r="G211" s="239"/>
      <c r="H211" s="239"/>
    </row>
    <row r="212" spans="1:8" s="238" customFormat="1" ht="222.75" customHeight="1" x14ac:dyDescent="0.2">
      <c r="A212" s="216"/>
      <c r="B212" s="217"/>
      <c r="C212" s="218"/>
      <c r="D212" s="217"/>
      <c r="E212" s="217"/>
      <c r="F212" s="217"/>
      <c r="G212" s="217"/>
      <c r="H212" s="219"/>
    </row>
    <row r="213" spans="1:8" ht="36.75" customHeight="1" x14ac:dyDescent="0.2"/>
    <row r="214" spans="1:8" ht="36.75" customHeight="1" x14ac:dyDescent="0.2"/>
    <row r="215" spans="1:8" ht="182.25" customHeight="1" x14ac:dyDescent="0.2"/>
    <row r="216" spans="1:8" ht="65.25" customHeight="1" x14ac:dyDescent="0.2"/>
    <row r="218" spans="1:8" s="266" customFormat="1" ht="114.75" customHeight="1" x14ac:dyDescent="0.2">
      <c r="A218" s="216"/>
      <c r="B218" s="217"/>
      <c r="C218" s="218"/>
      <c r="D218" s="217"/>
      <c r="E218" s="217"/>
      <c r="F218" s="217"/>
      <c r="G218" s="217"/>
      <c r="H218" s="219"/>
    </row>
  </sheetData>
  <sheetProtection selectLockedCells="1" selectUnlockedCells="1"/>
  <mergeCells count="347">
    <mergeCell ref="A208:H208"/>
    <mergeCell ref="A209:H209"/>
    <mergeCell ref="A210:H210"/>
    <mergeCell ref="A211:E211"/>
    <mergeCell ref="F211:H211"/>
    <mergeCell ref="A204:B204"/>
    <mergeCell ref="D204:E204"/>
    <mergeCell ref="A205:B205"/>
    <mergeCell ref="D205:E205"/>
    <mergeCell ref="A206:H206"/>
    <mergeCell ref="A207:H207"/>
    <mergeCell ref="A201:B201"/>
    <mergeCell ref="D201:E201"/>
    <mergeCell ref="A202:B202"/>
    <mergeCell ref="D202:E202"/>
    <mergeCell ref="A203:B203"/>
    <mergeCell ref="D203:E203"/>
    <mergeCell ref="A197:B197"/>
    <mergeCell ref="C197:C200"/>
    <mergeCell ref="D197:E197"/>
    <mergeCell ref="A198:B198"/>
    <mergeCell ref="D198:E198"/>
    <mergeCell ref="A199:B199"/>
    <mergeCell ref="D199:E199"/>
    <mergeCell ref="A200:B200"/>
    <mergeCell ref="D200:E200"/>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A169:B169"/>
    <mergeCell ref="D169:H169"/>
    <mergeCell ref="A170:B170"/>
    <mergeCell ref="D170:H170"/>
    <mergeCell ref="A171:B171"/>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30" zoomScaleNormal="60" zoomScaleSheetLayoutView="30" workbookViewId="0">
      <pane ySplit="4" topLeftCell="A47"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389">
        <v>259.2</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1">
        <f>F48*1.2</f>
        <v>11008.8</v>
      </c>
      <c r="E48" s="32">
        <f>F48*1.1</f>
        <v>10091.400000000001</v>
      </c>
      <c r="F48" s="32">
        <v>9174</v>
      </c>
      <c r="G48" s="32">
        <f>F48*0.75</f>
        <v>6880.5</v>
      </c>
      <c r="H48" s="33">
        <f>F48*0.5</f>
        <v>4587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54">
        <f>F54*1.2</f>
        <v>12477.6</v>
      </c>
      <c r="E54" s="32">
        <f>F54*1.1</f>
        <v>11437.800000000001</v>
      </c>
      <c r="F54" s="32">
        <v>10398</v>
      </c>
      <c r="G54" s="32">
        <f>F54*0.75</f>
        <v>7798.5</v>
      </c>
      <c r="H54" s="33">
        <f>F54*0.5</f>
        <v>5199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389">
        <v>259.2</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144">
        <v>510</v>
      </c>
      <c r="E65" s="145"/>
      <c r="F65" s="145"/>
      <c r="G65" s="145"/>
      <c r="H65" s="146"/>
    </row>
    <row r="66" spans="1:8" ht="37.5" customHeight="1" outlineLevel="1" x14ac:dyDescent="0.2">
      <c r="A66" s="147" t="s">
        <v>40</v>
      </c>
      <c r="B66" s="148"/>
      <c r="C66" s="143"/>
      <c r="D66" s="36">
        <v>1020</v>
      </c>
      <c r="E66" s="37"/>
      <c r="F66" s="37"/>
      <c r="G66" s="37"/>
      <c r="H66" s="38"/>
    </row>
    <row r="67" spans="1:8" ht="37.5" customHeight="1" outlineLevel="1" x14ac:dyDescent="0.2">
      <c r="A67" s="147" t="s">
        <v>41</v>
      </c>
      <c r="B67" s="148"/>
      <c r="C67" s="143"/>
      <c r="D67" s="36">
        <v>1530</v>
      </c>
      <c r="E67" s="37"/>
      <c r="F67" s="37"/>
      <c r="G67" s="37"/>
      <c r="H67" s="38"/>
    </row>
    <row r="68" spans="1:8" ht="37.5" customHeight="1" outlineLevel="1" x14ac:dyDescent="0.2">
      <c r="A68" s="147" t="s">
        <v>42</v>
      </c>
      <c r="B68" s="148"/>
      <c r="C68" s="143"/>
      <c r="D68" s="36">
        <v>2040</v>
      </c>
      <c r="E68" s="37"/>
      <c r="F68" s="37"/>
      <c r="G68" s="37"/>
      <c r="H68" s="38"/>
    </row>
    <row r="69" spans="1:8" ht="37.5" customHeight="1" outlineLevel="1" x14ac:dyDescent="0.2">
      <c r="A69" s="147" t="s">
        <v>43</v>
      </c>
      <c r="B69" s="148"/>
      <c r="C69" s="143"/>
      <c r="D69" s="36">
        <v>2550</v>
      </c>
      <c r="E69" s="37"/>
      <c r="F69" s="37"/>
      <c r="G69" s="37"/>
      <c r="H69" s="38"/>
    </row>
    <row r="70" spans="1:8" ht="37.5" customHeight="1" outlineLevel="1" x14ac:dyDescent="0.2">
      <c r="A70" s="147" t="s">
        <v>44</v>
      </c>
      <c r="B70" s="148"/>
      <c r="C70" s="143"/>
      <c r="D70" s="36">
        <v>3060</v>
      </c>
      <c r="E70" s="37"/>
      <c r="F70" s="37"/>
      <c r="G70" s="37"/>
      <c r="H70" s="38"/>
    </row>
    <row r="71" spans="1:8" ht="37.5" customHeight="1" outlineLevel="1" x14ac:dyDescent="0.2">
      <c r="A71" s="147" t="s">
        <v>45</v>
      </c>
      <c r="B71" s="148"/>
      <c r="C71" s="143"/>
      <c r="D71" s="36">
        <v>3570</v>
      </c>
      <c r="E71" s="37"/>
      <c r="F71" s="37"/>
      <c r="G71" s="37"/>
      <c r="H71" s="38"/>
    </row>
    <row r="72" spans="1:8" ht="37.5" customHeight="1" outlineLevel="1" x14ac:dyDescent="0.2">
      <c r="A72" s="147" t="s">
        <v>46</v>
      </c>
      <c r="B72" s="148"/>
      <c r="C72" s="143"/>
      <c r="D72" s="36">
        <v>4080</v>
      </c>
      <c r="E72" s="37"/>
      <c r="F72" s="37"/>
      <c r="G72" s="37"/>
      <c r="H72" s="38"/>
    </row>
    <row r="73" spans="1:8" ht="37.5" customHeight="1" outlineLevel="1" x14ac:dyDescent="0.2">
      <c r="A73" s="147" t="s">
        <v>47</v>
      </c>
      <c r="B73" s="148"/>
      <c r="C73" s="143"/>
      <c r="D73" s="36">
        <v>4590</v>
      </c>
      <c r="E73" s="37"/>
      <c r="F73" s="37"/>
      <c r="G73" s="37"/>
      <c r="H73" s="38"/>
    </row>
    <row r="74" spans="1:8" ht="37.5" customHeight="1" outlineLevel="1" x14ac:dyDescent="0.2">
      <c r="A74" s="147" t="s">
        <v>48</v>
      </c>
      <c r="B74" s="148"/>
      <c r="C74" s="143"/>
      <c r="D74" s="36">
        <v>5100</v>
      </c>
      <c r="E74" s="37"/>
      <c r="F74" s="37"/>
      <c r="G74" s="37"/>
      <c r="H74" s="38"/>
    </row>
    <row r="75" spans="1:8" ht="37.5" customHeight="1" outlineLevel="1" x14ac:dyDescent="0.2">
      <c r="A75" s="147" t="s">
        <v>49</v>
      </c>
      <c r="B75" s="148"/>
      <c r="C75" s="143"/>
      <c r="D75" s="36">
        <v>5610</v>
      </c>
      <c r="E75" s="37"/>
      <c r="F75" s="37"/>
      <c r="G75" s="37"/>
      <c r="H75" s="38"/>
    </row>
    <row r="76" spans="1:8" ht="37.5" customHeight="1" outlineLevel="1" x14ac:dyDescent="0.2">
      <c r="A76" s="147" t="s">
        <v>50</v>
      </c>
      <c r="B76" s="148"/>
      <c r="C76" s="143"/>
      <c r="D76" s="36">
        <v>6120</v>
      </c>
      <c r="E76" s="37"/>
      <c r="F76" s="37"/>
      <c r="G76" s="37"/>
      <c r="H76" s="38"/>
    </row>
    <row r="77" spans="1:8" ht="37.5" customHeight="1" outlineLevel="1" x14ac:dyDescent="0.2">
      <c r="A77" s="147" t="s">
        <v>51</v>
      </c>
      <c r="B77" s="148"/>
      <c r="C77" s="143"/>
      <c r="D77" s="36">
        <v>6630</v>
      </c>
      <c r="E77" s="37"/>
      <c r="F77" s="37"/>
      <c r="G77" s="37"/>
      <c r="H77" s="38"/>
    </row>
    <row r="78" spans="1:8" ht="37.5" customHeight="1" outlineLevel="1" x14ac:dyDescent="0.2">
      <c r="A78" s="147" t="s">
        <v>52</v>
      </c>
      <c r="B78" s="148"/>
      <c r="C78" s="143"/>
      <c r="D78" s="36">
        <v>7140</v>
      </c>
      <c r="E78" s="37"/>
      <c r="F78" s="37"/>
      <c r="G78" s="37"/>
      <c r="H78" s="38"/>
    </row>
    <row r="79" spans="1:8" ht="37.5" customHeight="1" outlineLevel="1" x14ac:dyDescent="0.2">
      <c r="A79" s="147" t="s">
        <v>53</v>
      </c>
      <c r="B79" s="148"/>
      <c r="C79" s="143"/>
      <c r="D79" s="36">
        <v>7650</v>
      </c>
      <c r="E79" s="37"/>
      <c r="F79" s="37"/>
      <c r="G79" s="37"/>
      <c r="H79" s="38"/>
    </row>
    <row r="80" spans="1:8" ht="37.5" customHeight="1" outlineLevel="1" x14ac:dyDescent="0.2">
      <c r="A80" s="147" t="s">
        <v>54</v>
      </c>
      <c r="B80" s="148"/>
      <c r="C80" s="143"/>
      <c r="D80" s="36">
        <v>8160</v>
      </c>
      <c r="E80" s="37"/>
      <c r="F80" s="37"/>
      <c r="G80" s="37"/>
      <c r="H80" s="38"/>
    </row>
    <row r="81" spans="1:8" ht="37.5" customHeight="1" outlineLevel="1" x14ac:dyDescent="0.2">
      <c r="A81" s="147" t="s">
        <v>55</v>
      </c>
      <c r="B81" s="148"/>
      <c r="C81" s="143"/>
      <c r="D81" s="36">
        <v>8670</v>
      </c>
      <c r="E81" s="37"/>
      <c r="F81" s="37"/>
      <c r="G81" s="37"/>
      <c r="H81" s="38"/>
    </row>
    <row r="82" spans="1:8" ht="37.5" customHeight="1" outlineLevel="1" x14ac:dyDescent="0.2">
      <c r="A82" s="147" t="s">
        <v>56</v>
      </c>
      <c r="B82" s="148"/>
      <c r="C82" s="143"/>
      <c r="D82" s="36">
        <v>9180</v>
      </c>
      <c r="E82" s="37"/>
      <c r="F82" s="37"/>
      <c r="G82" s="37"/>
      <c r="H82" s="38"/>
    </row>
    <row r="83" spans="1:8" ht="37.5" customHeight="1" outlineLevel="1" x14ac:dyDescent="0.2">
      <c r="A83" s="147" t="s">
        <v>57</v>
      </c>
      <c r="B83" s="148"/>
      <c r="C83" s="143"/>
      <c r="D83" s="36">
        <v>9690</v>
      </c>
      <c r="E83" s="37"/>
      <c r="F83" s="37"/>
      <c r="G83" s="37"/>
      <c r="H83" s="38"/>
    </row>
    <row r="84" spans="1:8" ht="37.5" customHeight="1" outlineLevel="1" thickBot="1" x14ac:dyDescent="0.25">
      <c r="A84" s="147" t="s">
        <v>58</v>
      </c>
      <c r="B84" s="148"/>
      <c r="C84" s="143"/>
      <c r="D84" s="36">
        <v>10200</v>
      </c>
      <c r="E84" s="37"/>
      <c r="F84" s="37"/>
      <c r="G84" s="37"/>
      <c r="H84" s="38"/>
    </row>
    <row r="85" spans="1:8" ht="50.1" customHeight="1" thickBot="1" x14ac:dyDescent="0.25">
      <c r="A85" s="136" t="s">
        <v>59</v>
      </c>
      <c r="B85" s="137"/>
      <c r="C85" s="137"/>
      <c r="D85" s="138" t="str">
        <f>"от "&amp;MIN(D86:D95)&amp;" до "&amp;MAX(D86:D95)</f>
        <v>от 348 до 6798</v>
      </c>
      <c r="E85" s="139"/>
      <c r="F85" s="139"/>
      <c r="G85" s="139"/>
      <c r="H85" s="140"/>
    </row>
    <row r="86" spans="1:8" s="16" customFormat="1" ht="159"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152">
        <v>1014</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157">
        <v>348</v>
      </c>
      <c r="E87" s="157"/>
      <c r="F87" s="157"/>
      <c r="G87" s="157"/>
      <c r="H87" s="158"/>
    </row>
    <row r="88" spans="1:8" ht="37.5" customHeight="1" x14ac:dyDescent="0.2">
      <c r="A88" s="154" t="s">
        <v>62</v>
      </c>
      <c r="B88" s="155"/>
      <c r="C88" s="159"/>
      <c r="D88" s="157">
        <v>6456</v>
      </c>
      <c r="E88" s="157"/>
      <c r="F88" s="157"/>
      <c r="G88" s="157"/>
      <c r="H88" s="158"/>
    </row>
    <row r="89" spans="1:8" ht="37.5" customHeight="1" x14ac:dyDescent="0.2">
      <c r="A89" s="154" t="s">
        <v>63</v>
      </c>
      <c r="B89" s="155"/>
      <c r="C89" s="159"/>
      <c r="D89" s="157">
        <v>1950</v>
      </c>
      <c r="E89" s="157"/>
      <c r="F89" s="157"/>
      <c r="G89" s="157"/>
      <c r="H89" s="158"/>
    </row>
    <row r="90" spans="1:8" ht="37.5" customHeight="1" x14ac:dyDescent="0.2">
      <c r="A90" s="160" t="s">
        <v>64</v>
      </c>
      <c r="B90" s="161"/>
      <c r="C90" s="159"/>
      <c r="D90" s="157">
        <v>5790</v>
      </c>
      <c r="E90" s="157"/>
      <c r="F90" s="157"/>
      <c r="G90" s="157"/>
      <c r="H90" s="158"/>
    </row>
    <row r="91" spans="1:8" ht="37.5" customHeight="1" x14ac:dyDescent="0.2">
      <c r="A91" s="154" t="s">
        <v>65</v>
      </c>
      <c r="B91" s="155"/>
      <c r="C91" s="159"/>
      <c r="D91" s="157">
        <v>432</v>
      </c>
      <c r="E91" s="157"/>
      <c r="F91" s="157"/>
      <c r="G91" s="157"/>
      <c r="H91" s="158"/>
    </row>
    <row r="92" spans="1:8" ht="37.5" customHeight="1" x14ac:dyDescent="0.2">
      <c r="A92" s="154" t="s">
        <v>66</v>
      </c>
      <c r="B92" s="155"/>
      <c r="C92" s="159"/>
      <c r="D92" s="157">
        <v>432</v>
      </c>
      <c r="E92" s="157"/>
      <c r="F92" s="157"/>
      <c r="G92" s="157"/>
      <c r="H92" s="158"/>
    </row>
    <row r="93" spans="1:8" ht="37.5" customHeight="1" x14ac:dyDescent="0.2">
      <c r="A93" s="154" t="s">
        <v>67</v>
      </c>
      <c r="B93" s="155"/>
      <c r="C93" s="159"/>
      <c r="D93" s="157">
        <v>864</v>
      </c>
      <c r="E93" s="157"/>
      <c r="F93" s="157"/>
      <c r="G93" s="157"/>
      <c r="H93" s="158"/>
    </row>
    <row r="94" spans="1:8" ht="37.5" customHeight="1" x14ac:dyDescent="0.2">
      <c r="A94" s="154" t="s">
        <v>68</v>
      </c>
      <c r="B94" s="155"/>
      <c r="C94" s="159"/>
      <c r="D94" s="157">
        <v>1296</v>
      </c>
      <c r="E94" s="157"/>
      <c r="F94" s="157"/>
      <c r="G94" s="157"/>
      <c r="H94" s="158"/>
    </row>
    <row r="95" spans="1:8" ht="37.5" customHeight="1" thickBot="1" x14ac:dyDescent="0.25">
      <c r="A95" s="162" t="s">
        <v>69</v>
      </c>
      <c r="B95" s="163"/>
      <c r="C95" s="164"/>
      <c r="D95" s="165">
        <v>6798</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858 до 10398</v>
      </c>
      <c r="E97" s="173"/>
      <c r="F97" s="173"/>
      <c r="G97" s="173"/>
      <c r="H97" s="174"/>
    </row>
    <row r="98" spans="1:8" ht="21.75" thickBot="1" x14ac:dyDescent="0.25">
      <c r="A98" s="336"/>
      <c r="B98" s="337"/>
      <c r="C98" s="130"/>
      <c r="D98" s="399"/>
      <c r="E98" s="399"/>
      <c r="F98" s="399"/>
      <c r="G98" s="399"/>
      <c r="H98" s="400"/>
    </row>
    <row r="99" spans="1:8" ht="51.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182">
        <v>5100</v>
      </c>
      <c r="E99" s="182"/>
      <c r="F99" s="182"/>
      <c r="G99" s="182"/>
      <c r="H99" s="183"/>
    </row>
    <row r="100" spans="1:8" ht="51.75" customHeight="1" thickBot="1" x14ac:dyDescent="0.25">
      <c r="A100" s="184" t="s">
        <v>74</v>
      </c>
      <c r="B100" s="185"/>
      <c r="C100" s="186"/>
      <c r="D100" s="187" t="s">
        <v>75</v>
      </c>
      <c r="E100" s="188"/>
      <c r="F100" s="188"/>
      <c r="G100" s="188"/>
      <c r="H100" s="189"/>
    </row>
    <row r="101" spans="1:8" ht="51.75" customHeight="1" x14ac:dyDescent="0.2">
      <c r="A101" s="190" t="s">
        <v>76</v>
      </c>
      <c r="B101" s="191"/>
      <c r="C101" s="186"/>
      <c r="D101" s="157">
        <f>D99/4</f>
        <v>1275</v>
      </c>
      <c r="E101" s="157"/>
      <c r="F101" s="157"/>
      <c r="G101" s="157"/>
      <c r="H101" s="158"/>
    </row>
    <row r="102" spans="1:8" ht="51.75" customHeight="1" x14ac:dyDescent="0.2">
      <c r="A102" s="190" t="s">
        <v>77</v>
      </c>
      <c r="B102" s="191"/>
      <c r="C102" s="186"/>
      <c r="D102" s="157">
        <f>D99/5</f>
        <v>1020</v>
      </c>
      <c r="E102" s="157"/>
      <c r="F102" s="157"/>
      <c r="G102" s="157"/>
      <c r="H102" s="158"/>
    </row>
    <row r="103" spans="1:8" ht="51.75" customHeight="1" x14ac:dyDescent="0.2">
      <c r="A103" s="190" t="s">
        <v>78</v>
      </c>
      <c r="B103" s="191"/>
      <c r="C103" s="186"/>
      <c r="D103" s="157">
        <f>D99/6</f>
        <v>850</v>
      </c>
      <c r="E103" s="157"/>
      <c r="F103" s="157"/>
      <c r="G103" s="157"/>
      <c r="H103" s="158"/>
    </row>
    <row r="104" spans="1:8" ht="51.75" customHeight="1" x14ac:dyDescent="0.2">
      <c r="A104" s="190" t="s">
        <v>79</v>
      </c>
      <c r="B104" s="191"/>
      <c r="C104" s="186"/>
      <c r="D104" s="157">
        <f>D99/7</f>
        <v>728.57142857142856</v>
      </c>
      <c r="E104" s="157"/>
      <c r="F104" s="157"/>
      <c r="G104" s="157"/>
      <c r="H104" s="158"/>
    </row>
    <row r="105" spans="1:8" ht="51.75" customHeight="1" x14ac:dyDescent="0.2">
      <c r="A105" s="190" t="s">
        <v>80</v>
      </c>
      <c r="B105" s="191"/>
      <c r="C105" s="186"/>
      <c r="D105" s="157">
        <f>D99/8</f>
        <v>637.5</v>
      </c>
      <c r="E105" s="157"/>
      <c r="F105" s="157"/>
      <c r="G105" s="157"/>
      <c r="H105" s="158"/>
    </row>
    <row r="106" spans="1:8" ht="51.75" customHeight="1" x14ac:dyDescent="0.2">
      <c r="A106" s="190" t="s">
        <v>81</v>
      </c>
      <c r="B106" s="191"/>
      <c r="C106" s="186"/>
      <c r="D106" s="157">
        <f>D99/9</f>
        <v>566.66666666666663</v>
      </c>
      <c r="E106" s="157"/>
      <c r="F106" s="157"/>
      <c r="G106" s="157"/>
      <c r="H106" s="158"/>
    </row>
    <row r="107" spans="1:8" ht="51.75" customHeight="1" x14ac:dyDescent="0.2">
      <c r="A107" s="190" t="s">
        <v>82</v>
      </c>
      <c r="B107" s="191"/>
      <c r="C107" s="186"/>
      <c r="D107" s="157">
        <f>D99/10</f>
        <v>510</v>
      </c>
      <c r="E107" s="157"/>
      <c r="F107" s="157"/>
      <c r="G107" s="157"/>
      <c r="H107" s="158"/>
    </row>
    <row r="108" spans="1:8" ht="51.75" customHeight="1" thickBot="1" x14ac:dyDescent="0.25">
      <c r="A108" s="179" t="s">
        <v>83</v>
      </c>
      <c r="B108" s="180"/>
      <c r="C108" s="186"/>
      <c r="D108" s="182">
        <v>7656</v>
      </c>
      <c r="E108" s="182"/>
      <c r="F108" s="182"/>
      <c r="G108" s="182"/>
      <c r="H108" s="183"/>
    </row>
    <row r="109" spans="1:8" ht="51.75" customHeight="1" thickBot="1" x14ac:dyDescent="0.25">
      <c r="A109" s="184" t="s">
        <v>74</v>
      </c>
      <c r="B109" s="185"/>
      <c r="C109" s="186"/>
      <c r="D109" s="187" t="s">
        <v>75</v>
      </c>
      <c r="E109" s="188"/>
      <c r="F109" s="188"/>
      <c r="G109" s="188"/>
      <c r="H109" s="189"/>
    </row>
    <row r="110" spans="1:8" ht="51.75" customHeight="1" x14ac:dyDescent="0.2">
      <c r="A110" s="190" t="s">
        <v>76</v>
      </c>
      <c r="B110" s="191"/>
      <c r="C110" s="186"/>
      <c r="D110" s="157">
        <v>1914</v>
      </c>
      <c r="E110" s="157"/>
      <c r="F110" s="157"/>
      <c r="G110" s="157"/>
      <c r="H110" s="158"/>
    </row>
    <row r="111" spans="1:8" ht="51.75" customHeight="1" x14ac:dyDescent="0.2">
      <c r="A111" s="190" t="s">
        <v>77</v>
      </c>
      <c r="B111" s="191"/>
      <c r="C111" s="186"/>
      <c r="D111" s="157">
        <v>1531.2</v>
      </c>
      <c r="E111" s="157"/>
      <c r="F111" s="157"/>
      <c r="G111" s="157"/>
      <c r="H111" s="158"/>
    </row>
    <row r="112" spans="1:8" ht="51.75" customHeight="1" x14ac:dyDescent="0.2">
      <c r="A112" s="190" t="s">
        <v>78</v>
      </c>
      <c r="B112" s="191"/>
      <c r="C112" s="186"/>
      <c r="D112" s="157">
        <v>1275.9999999999998</v>
      </c>
      <c r="E112" s="157"/>
      <c r="F112" s="157"/>
      <c r="G112" s="157"/>
      <c r="H112" s="158"/>
    </row>
    <row r="113" spans="1:8" ht="51.75" customHeight="1" x14ac:dyDescent="0.2">
      <c r="A113" s="190" t="s">
        <v>79</v>
      </c>
      <c r="B113" s="191"/>
      <c r="C113" s="186"/>
      <c r="D113" s="157">
        <v>1093.7142857142858</v>
      </c>
      <c r="E113" s="157"/>
      <c r="F113" s="157"/>
      <c r="G113" s="157"/>
      <c r="H113" s="158"/>
    </row>
    <row r="114" spans="1:8" ht="51.75" customHeight="1" x14ac:dyDescent="0.2">
      <c r="A114" s="190" t="s">
        <v>80</v>
      </c>
      <c r="B114" s="191"/>
      <c r="C114" s="186"/>
      <c r="D114" s="157">
        <v>957</v>
      </c>
      <c r="E114" s="157"/>
      <c r="F114" s="157"/>
      <c r="G114" s="157"/>
      <c r="H114" s="158"/>
    </row>
    <row r="115" spans="1:8" ht="51.75" customHeight="1" x14ac:dyDescent="0.2">
      <c r="A115" s="190" t="s">
        <v>81</v>
      </c>
      <c r="B115" s="191"/>
      <c r="C115" s="186"/>
      <c r="D115" s="157">
        <v>850.66666666666663</v>
      </c>
      <c r="E115" s="157"/>
      <c r="F115" s="157"/>
      <c r="G115" s="157"/>
      <c r="H115" s="158"/>
    </row>
    <row r="116" spans="1:8" ht="51.75" customHeight="1" thickBot="1" x14ac:dyDescent="0.25">
      <c r="A116" s="190" t="s">
        <v>82</v>
      </c>
      <c r="B116" s="191"/>
      <c r="C116" s="194"/>
      <c r="D116" s="157">
        <v>765.6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44">
        <v>12012</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"2ГИС.ВЛАДИМИР"</v>
      </c>
      <c r="D119" s="31">
        <v>3654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121">
        <v>5442</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6">
        <v>8664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"2ГИС.ВЛАДИМИР"</v>
      </c>
      <c r="D122" s="36">
        <v>8664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"2ГИС.ВЛАДИМИР"</v>
      </c>
      <c r="D123" s="36">
        <v>10398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6">
        <v>6030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6">
        <v>8664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6">
        <v>8664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6">
        <v>2160</v>
      </c>
      <c r="E127" s="37"/>
      <c r="F127" s="37"/>
      <c r="G127" s="37"/>
      <c r="H127" s="38"/>
    </row>
    <row r="128" spans="1:8" ht="50.1" customHeight="1" x14ac:dyDescent="0.2">
      <c r="A128" s="160" t="s">
        <v>94</v>
      </c>
      <c r="B128" s="161"/>
      <c r="C128" s="202" t="s">
        <v>95</v>
      </c>
      <c r="D128" s="36">
        <v>858</v>
      </c>
      <c r="E128" s="37"/>
      <c r="F128" s="37"/>
      <c r="G128" s="37"/>
      <c r="H128" s="38"/>
    </row>
    <row r="129" spans="1:8" ht="6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6">
        <v>3060</v>
      </c>
      <c r="E129" s="37"/>
      <c r="F129" s="37"/>
      <c r="G129" s="37"/>
      <c r="H129" s="38"/>
    </row>
    <row r="130" spans="1:8" ht="66.7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6">
        <v>2040</v>
      </c>
      <c r="E130" s="37"/>
      <c r="F130" s="37"/>
      <c r="G130" s="37"/>
      <c r="H130" s="38"/>
    </row>
    <row r="131" spans="1:8" ht="66.75" customHeight="1" x14ac:dyDescent="0.2">
      <c r="A131" s="160" t="s">
        <v>98</v>
      </c>
      <c r="B131" s="161"/>
      <c r="C131"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6">
        <v>2040</v>
      </c>
      <c r="E131" s="37"/>
      <c r="F131" s="37"/>
      <c r="G131" s="37"/>
      <c r="H131" s="38"/>
    </row>
    <row r="132" spans="1:8" ht="66.75" customHeight="1" x14ac:dyDescent="0.2">
      <c r="A132" s="160" t="s">
        <v>99</v>
      </c>
      <c r="B132" s="161"/>
      <c r="C132"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6">
        <v>1020</v>
      </c>
      <c r="E132" s="37"/>
      <c r="F132" s="37"/>
      <c r="G132" s="37"/>
      <c r="H132" s="38"/>
    </row>
    <row r="133" spans="1:8" ht="66.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6">
        <v>7560</v>
      </c>
      <c r="E133" s="37"/>
      <c r="F133" s="37"/>
      <c r="G133" s="37"/>
      <c r="H133" s="38"/>
    </row>
    <row r="134" spans="1:8" ht="66.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6">
        <v>2004</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6">
        <v>5184</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6">
        <v>1038</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7" s="3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8" s="36">
        <v>2898</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6">
        <v>2898</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0" s="36">
        <v>2406</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"2ГИС.ВЛАДИМИР"</v>
      </c>
      <c r="D141" s="36">
        <v>5160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6">
        <v>7680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"2ГИС.ВЛАДИМИР" (версия для ПК)</v>
      </c>
      <c r="D143" s="36">
        <v>12240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"2ГИС.ВЛАДИМИР"</v>
      </c>
      <c r="D144" s="36">
        <v>12240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"2ГИС.ВЛАДИМИР"</v>
      </c>
      <c r="D145" s="36">
        <v>14688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"2ГИС.ВЛАДИМИР" (версия для ПК)</v>
      </c>
      <c r="D146" s="36">
        <v>8520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"2ГИС.ВЛАДИМИР" (версия для ПК)</v>
      </c>
      <c r="D147" s="36">
        <v>12240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"2ГИС.ВЛАДИМИР" (версия для ПК)</v>
      </c>
      <c r="D148" s="36">
        <v>12240</v>
      </c>
      <c r="E148" s="37"/>
      <c r="F148" s="37"/>
      <c r="G148" s="37"/>
      <c r="H148" s="38"/>
    </row>
    <row r="149" spans="1:8" ht="50.1" customHeight="1" x14ac:dyDescent="0.2">
      <c r="A149" s="160" t="s">
        <v>115</v>
      </c>
      <c r="B149" s="161"/>
      <c r="C149" s="202" t="s">
        <v>95</v>
      </c>
      <c r="D149" s="36">
        <v>1320</v>
      </c>
      <c r="E149" s="37"/>
      <c r="F149" s="37"/>
      <c r="G149" s="37"/>
      <c r="H149" s="38"/>
    </row>
    <row r="150" spans="1:8" ht="66.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6">
        <v>10680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"2ГИС.ВЛАДИМИР" (версия для ПК)</v>
      </c>
      <c r="D151" s="44">
        <v>7320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6">
        <v>2406</v>
      </c>
      <c r="E153" s="37"/>
      <c r="F153" s="37"/>
      <c r="G153" s="37"/>
      <c r="H153" s="38"/>
    </row>
    <row r="154" spans="1:8" s="16" customFormat="1" ht="50.1" customHeight="1" x14ac:dyDescent="0.2">
      <c r="A154" s="160" t="s">
        <v>120</v>
      </c>
      <c r="B154" s="161"/>
      <c r="C154" s="209"/>
      <c r="D154" s="36">
        <v>2406</v>
      </c>
      <c r="E154" s="37"/>
      <c r="F154" s="37"/>
      <c r="G154" s="37"/>
      <c r="H154" s="38"/>
    </row>
    <row r="155" spans="1:8" s="16" customFormat="1" ht="50.1" customHeight="1" x14ac:dyDescent="0.2">
      <c r="A155" s="207" t="s">
        <v>121</v>
      </c>
      <c r="B155" s="208"/>
      <c r="C155" s="209"/>
      <c r="D155" s="359">
        <v>1800</v>
      </c>
      <c r="E155" s="157"/>
      <c r="F155" s="157"/>
      <c r="G155" s="157"/>
      <c r="H155" s="157"/>
    </row>
    <row r="156" spans="1:8" s="16" customFormat="1" ht="50.1" customHeight="1" x14ac:dyDescent="0.2">
      <c r="A156" s="207" t="s">
        <v>122</v>
      </c>
      <c r="B156" s="208"/>
      <c r="C156" s="209"/>
      <c r="D156" s="359">
        <v>180</v>
      </c>
      <c r="E156" s="157"/>
      <c r="F156" s="157"/>
      <c r="G156" s="157"/>
      <c r="H156" s="157"/>
    </row>
    <row r="157" spans="1:8" s="16" customFormat="1" ht="50.1" customHeight="1" thickBot="1" x14ac:dyDescent="0.25">
      <c r="A157" s="207" t="s">
        <v>123</v>
      </c>
      <c r="B157" s="208"/>
      <c r="C157" s="210"/>
      <c r="D157" s="78">
        <v>612</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59" s="212">
        <f>F159*1.2</f>
        <v>3060</v>
      </c>
      <c r="E159" s="213">
        <f>F159*1.1</f>
        <v>2805</v>
      </c>
      <c r="F159" s="213">
        <v>2550</v>
      </c>
      <c r="G159" s="213">
        <f>F159*0.75</f>
        <v>1912.5</v>
      </c>
      <c r="H159" s="214">
        <f>F159*0.5</f>
        <v>1275</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"2ГИС.ВЛАДИМИР"</v>
      </c>
      <c r="D160" s="36">
        <v>2550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1" s="36">
        <v>5184</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62" s="212">
        <f>F162*1.2</f>
        <v>4320</v>
      </c>
      <c r="E162" s="213">
        <f>F162*1.1</f>
        <v>3960.0000000000005</v>
      </c>
      <c r="F162" s="213">
        <v>3600</v>
      </c>
      <c r="G162" s="213">
        <f>F162*0.75</f>
        <v>2700</v>
      </c>
      <c r="H162" s="214">
        <f>F162*0.5</f>
        <v>1800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"2ГИС.ВЛАДИМИР"</v>
      </c>
      <c r="D163" s="36">
        <v>3600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4" s="36">
        <v>7320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"2ГИС.ВЛАДИМИР"</v>
      </c>
      <c r="D165" s="36">
        <v>2550</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42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8" s="31">
        <v>6180</v>
      </c>
      <c r="E168" s="32"/>
      <c r="F168" s="32"/>
      <c r="G168" s="32"/>
      <c r="H168" s="33"/>
    </row>
    <row r="169" spans="1:8" s="16" customFormat="1" ht="83.25" customHeight="1" thickBot="1" x14ac:dyDescent="0.25">
      <c r="A169" s="160" t="s">
        <v>195</v>
      </c>
      <c r="B169" s="161"/>
      <c r="C169" s="209"/>
      <c r="D169" s="36">
        <v>6180</v>
      </c>
      <c r="E169" s="37"/>
      <c r="F169" s="37"/>
      <c r="G169" s="37"/>
      <c r="H169" s="38"/>
    </row>
    <row r="170" spans="1:8" ht="21.75" thickBot="1" x14ac:dyDescent="0.25">
      <c r="A170" s="336"/>
      <c r="B170" s="337"/>
      <c r="C170" s="125"/>
      <c r="D170" s="399"/>
      <c r="E170" s="399"/>
      <c r="F170" s="399"/>
      <c r="G170" s="399"/>
      <c r="H170" s="400"/>
    </row>
    <row r="172" spans="1:8" ht="21" x14ac:dyDescent="0.2">
      <c r="A172" s="220"/>
      <c r="B172" s="221" t="s">
        <v>133</v>
      </c>
      <c r="C172" s="222" t="s">
        <v>271</v>
      </c>
      <c r="D172" s="222"/>
      <c r="E172" s="223"/>
      <c r="F172" s="223"/>
      <c r="G172" s="223"/>
      <c r="H172" s="223"/>
    </row>
    <row r="173" spans="1:8" ht="21" x14ac:dyDescent="0.2">
      <c r="A173" s="220"/>
      <c r="B173" s="223"/>
      <c r="C173" s="224" t="s">
        <v>272</v>
      </c>
      <c r="D173" s="224"/>
      <c r="E173" s="223"/>
      <c r="F173" s="223"/>
      <c r="G173" s="223"/>
      <c r="H173" s="223"/>
    </row>
    <row r="174" spans="1:8" ht="21" x14ac:dyDescent="0.2">
      <c r="A174" s="220"/>
      <c r="B174" s="223"/>
      <c r="C174" s="224" t="s">
        <v>273</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33.75"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3" customHeight="1" thickBot="1" x14ac:dyDescent="0.25">
      <c r="A189" s="248" t="s">
        <v>148</v>
      </c>
      <c r="B189" s="249"/>
      <c r="C189" s="250" t="s">
        <v>149</v>
      </c>
      <c r="D189" s="249" t="s">
        <v>150</v>
      </c>
      <c r="E189" s="251"/>
      <c r="F189" s="252"/>
      <c r="G189" s="252"/>
      <c r="H189" s="252"/>
    </row>
    <row r="190" spans="1:8" ht="50.1" customHeight="1" x14ac:dyDescent="0.2">
      <c r="A190" s="253" t="s">
        <v>183</v>
      </c>
      <c r="B190" s="254"/>
      <c r="C190" s="256" t="s">
        <v>184</v>
      </c>
      <c r="D190" s="436">
        <v>2190</v>
      </c>
      <c r="E190" s="257"/>
      <c r="F190" s="252"/>
      <c r="G190" s="252"/>
      <c r="H190" s="252"/>
    </row>
    <row r="191" spans="1:8" ht="50.1" customHeight="1" x14ac:dyDescent="0.2">
      <c r="A191" s="258" t="s">
        <v>185</v>
      </c>
      <c r="B191" s="259"/>
      <c r="C191" s="261"/>
      <c r="D191" s="437">
        <v>1590</v>
      </c>
      <c r="E191" s="262"/>
      <c r="F191" s="252"/>
      <c r="G191" s="252"/>
      <c r="H191" s="252"/>
    </row>
    <row r="192" spans="1:8" ht="50.1" customHeight="1" x14ac:dyDescent="0.2">
      <c r="A192" s="258" t="s">
        <v>186</v>
      </c>
      <c r="B192" s="259"/>
      <c r="C192" s="261"/>
      <c r="D192" s="437">
        <v>1440</v>
      </c>
      <c r="E192" s="262"/>
      <c r="F192" s="252"/>
      <c r="G192" s="252"/>
      <c r="H192" s="252"/>
    </row>
    <row r="193" spans="1:8" ht="50.1" customHeight="1" thickBot="1" x14ac:dyDescent="0.25">
      <c r="A193" s="258" t="s">
        <v>187</v>
      </c>
      <c r="B193" s="259"/>
      <c r="C193" s="261"/>
      <c r="D193" s="437">
        <v>1290</v>
      </c>
      <c r="E193" s="262"/>
      <c r="F193" s="252"/>
      <c r="G193" s="252"/>
      <c r="H193" s="252"/>
    </row>
    <row r="194" spans="1:8" ht="84" x14ac:dyDescent="0.2">
      <c r="A194" s="253" t="s">
        <v>151</v>
      </c>
      <c r="B194" s="254"/>
      <c r="C194" s="255" t="s">
        <v>152</v>
      </c>
      <c r="D194" s="256" t="s">
        <v>153</v>
      </c>
      <c r="E194" s="257"/>
      <c r="F194" s="252"/>
      <c r="G194" s="252"/>
      <c r="H194" s="252"/>
    </row>
    <row r="195" spans="1:8" ht="77.25" customHeight="1" x14ac:dyDescent="0.2">
      <c r="A195" s="258" t="s">
        <v>154</v>
      </c>
      <c r="B195" s="259"/>
      <c r="C195" s="260" t="s">
        <v>155</v>
      </c>
      <c r="D195" s="261" t="s">
        <v>156</v>
      </c>
      <c r="E195" s="262"/>
      <c r="F195" s="252"/>
      <c r="G195" s="252"/>
      <c r="H195" s="252"/>
    </row>
    <row r="196" spans="1:8" ht="141" customHeight="1" thickBot="1" x14ac:dyDescent="0.25">
      <c r="A196" s="404" t="s">
        <v>157</v>
      </c>
      <c r="B196" s="405"/>
      <c r="C196" s="406" t="s">
        <v>158</v>
      </c>
      <c r="D196" s="407" t="s">
        <v>156</v>
      </c>
      <c r="E196" s="408"/>
      <c r="F196" s="252"/>
      <c r="G196" s="252"/>
      <c r="H196" s="252"/>
    </row>
    <row r="197" spans="1:8" s="217" customFormat="1" ht="125.25" customHeight="1" x14ac:dyDescent="0.2">
      <c r="A197" s="258" t="s">
        <v>160</v>
      </c>
      <c r="B197" s="259"/>
      <c r="C197" s="409" t="s">
        <v>161</v>
      </c>
      <c r="D197" s="259" t="s">
        <v>156</v>
      </c>
      <c r="E197" s="410"/>
      <c r="F197" s="246"/>
      <c r="G197" s="246"/>
      <c r="H197" s="246"/>
    </row>
    <row r="198" spans="1:8" s="238" customFormat="1" ht="222.75" customHeight="1" thickBot="1" x14ac:dyDescent="0.25">
      <c r="A198" s="411" t="s">
        <v>162</v>
      </c>
      <c r="B198" s="412"/>
      <c r="C198" s="406" t="s">
        <v>163</v>
      </c>
      <c r="D198" s="413" t="s">
        <v>156</v>
      </c>
      <c r="E198" s="414"/>
      <c r="F198" s="236"/>
      <c r="G198" s="237"/>
      <c r="H198" s="237"/>
    </row>
    <row r="199" spans="1:8" ht="27" customHeight="1" x14ac:dyDescent="0.2">
      <c r="A199" s="264" t="s">
        <v>164</v>
      </c>
      <c r="B199" s="264"/>
      <c r="C199" s="264"/>
      <c r="D199" s="264"/>
      <c r="E199" s="264"/>
      <c r="F199" s="264"/>
      <c r="G199" s="264"/>
      <c r="H199" s="264"/>
    </row>
    <row r="200" spans="1:8" ht="27" customHeight="1" x14ac:dyDescent="0.2">
      <c r="A200" s="264" t="s">
        <v>165</v>
      </c>
      <c r="B200" s="264"/>
      <c r="C200" s="264"/>
      <c r="D200" s="264"/>
      <c r="E200" s="264"/>
      <c r="F200" s="264"/>
      <c r="G200" s="264"/>
      <c r="H200" s="264"/>
    </row>
    <row r="201" spans="1:8" ht="180.75" customHeight="1" x14ac:dyDescent="0.2">
      <c r="A201"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239"/>
      <c r="C201" s="239"/>
      <c r="D201" s="239"/>
      <c r="E201" s="239"/>
      <c r="F201" s="239"/>
      <c r="G201" s="239"/>
      <c r="H201" s="239"/>
    </row>
    <row r="202" spans="1:8" ht="85.5" customHeight="1" x14ac:dyDescent="0.2">
      <c r="A202" s="239" t="s">
        <v>167</v>
      </c>
      <c r="B202" s="239"/>
      <c r="C202" s="239"/>
      <c r="D202" s="239"/>
      <c r="E202" s="239"/>
      <c r="F202" s="239"/>
      <c r="G202" s="239"/>
      <c r="H202" s="239"/>
    </row>
    <row r="203" spans="1:8" ht="23.25" x14ac:dyDescent="0.2">
      <c r="A203" s="264" t="s">
        <v>168</v>
      </c>
      <c r="B203" s="264"/>
      <c r="C203" s="264"/>
      <c r="D203" s="264"/>
      <c r="E203" s="264"/>
      <c r="F203" s="264"/>
      <c r="G203" s="264"/>
      <c r="H203" s="264"/>
    </row>
    <row r="205" spans="1:8" s="266" customFormat="1" ht="114.75" customHeight="1" x14ac:dyDescent="0.2">
      <c r="A205" s="239" t="s">
        <v>169</v>
      </c>
      <c r="B205" s="239"/>
      <c r="C205" s="239"/>
      <c r="D205" s="239"/>
      <c r="E205" s="239"/>
      <c r="F205" s="239"/>
      <c r="G205" s="239"/>
      <c r="H205" s="239"/>
    </row>
  </sheetData>
  <sheetProtection selectLockedCells="1" selectUnlockedCells="1"/>
  <mergeCells count="337">
    <mergeCell ref="A201:H201"/>
    <mergeCell ref="A202:H202"/>
    <mergeCell ref="A203:H203"/>
    <mergeCell ref="A205:E205"/>
    <mergeCell ref="F205:H205"/>
    <mergeCell ref="A197:B197"/>
    <mergeCell ref="D197:E197"/>
    <mergeCell ref="A198:B198"/>
    <mergeCell ref="D198:E198"/>
    <mergeCell ref="A199:H199"/>
    <mergeCell ref="A200:H200"/>
    <mergeCell ref="D193:E193"/>
    <mergeCell ref="A194:B194"/>
    <mergeCell ref="D194:E194"/>
    <mergeCell ref="A195:B195"/>
    <mergeCell ref="D195:E195"/>
    <mergeCell ref="A196:B196"/>
    <mergeCell ref="D196:E196"/>
    <mergeCell ref="A189:B189"/>
    <mergeCell ref="D189:E189"/>
    <mergeCell ref="A190:B190"/>
    <mergeCell ref="C190:C193"/>
    <mergeCell ref="D190:E190"/>
    <mergeCell ref="A191:B191"/>
    <mergeCell ref="D191:E191"/>
    <mergeCell ref="A192:B192"/>
    <mergeCell ref="D192:E192"/>
    <mergeCell ref="A193:B193"/>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30" zoomScaleNormal="60" zoomScaleSheetLayoutView="30" workbookViewId="0">
      <pane ySplit="4" topLeftCell="A53"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9540</v>
      </c>
      <c r="E7" s="32">
        <f>F7*1.1</f>
        <v>8745</v>
      </c>
      <c r="F7" s="32">
        <v>7950</v>
      </c>
      <c r="G7" s="32">
        <f>F7*0.75</f>
        <v>5962.5</v>
      </c>
      <c r="H7" s="33">
        <f>F7*0.5</f>
        <v>3975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10620</v>
      </c>
      <c r="E12" s="32">
        <f>F12*1.1</f>
        <v>9735</v>
      </c>
      <c r="F12" s="32">
        <v>8850</v>
      </c>
      <c r="G12" s="32">
        <f>F12*0.75</f>
        <v>6637.5</v>
      </c>
      <c r="H12" s="33">
        <f>F12*0.5</f>
        <v>4425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389">
        <v>390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13363.199999999999</v>
      </c>
      <c r="E27" s="32">
        <f>F27*1.1</f>
        <v>12249.6</v>
      </c>
      <c r="F27" s="32">
        <v>11136</v>
      </c>
      <c r="G27" s="32">
        <f>F27*0.75</f>
        <v>8352</v>
      </c>
      <c r="H27" s="33">
        <f>F27*0.5</f>
        <v>5568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14875.199999999999</v>
      </c>
      <c r="E32" s="32">
        <f>F32*1.1</f>
        <v>13635.6</v>
      </c>
      <c r="F32" s="32">
        <v>12396</v>
      </c>
      <c r="G32" s="32">
        <f>F32*0.75</f>
        <v>9297</v>
      </c>
      <c r="H32" s="33">
        <f>F32*0.5</f>
        <v>6198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552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300">
        <f>F48*1.2</f>
        <v>4464</v>
      </c>
      <c r="E48" s="300">
        <f>F48*1.1</f>
        <v>4092.0000000000005</v>
      </c>
      <c r="F48" s="300">
        <v>3720</v>
      </c>
      <c r="G48" s="300">
        <f>F48*0.75</f>
        <v>2790</v>
      </c>
      <c r="H48" s="300">
        <f>F48*0.5</f>
        <v>1860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1">
        <f>F55*1.2</f>
        <v>9885.6</v>
      </c>
      <c r="E55" s="32">
        <f>F55*1.1</f>
        <v>9061.8000000000011</v>
      </c>
      <c r="F55" s="32">
        <v>8238</v>
      </c>
      <c r="G55" s="32">
        <f>F55*0.75</f>
        <v>6178.5</v>
      </c>
      <c r="H55" s="33">
        <f>F55*0.5</f>
        <v>4119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54">
        <f>F61*1.2</f>
        <v>11448</v>
      </c>
      <c r="E61" s="32">
        <f>F61*1.1</f>
        <v>10494</v>
      </c>
      <c r="F61" s="32">
        <v>9540</v>
      </c>
      <c r="G61" s="32">
        <f>F61*0.75</f>
        <v>7155</v>
      </c>
      <c r="H61" s="33">
        <f>F61*0.5</f>
        <v>4770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389">
        <v>390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2100 до 42000</v>
      </c>
      <c r="E71" s="139"/>
      <c r="F71" s="139"/>
      <c r="G71" s="139"/>
      <c r="H71" s="140"/>
    </row>
    <row r="72" spans="1:8" ht="37.5" customHeight="1" outlineLevel="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314">
        <v>2100</v>
      </c>
      <c r="E72" s="145"/>
      <c r="F72" s="145"/>
      <c r="G72" s="145"/>
      <c r="H72" s="146"/>
    </row>
    <row r="73" spans="1:8" ht="37.5" customHeight="1" outlineLevel="1" x14ac:dyDescent="0.2">
      <c r="A73" s="147" t="s">
        <v>40</v>
      </c>
      <c r="B73" s="315"/>
      <c r="C73" s="297"/>
      <c r="D73" s="56">
        <v>4200</v>
      </c>
      <c r="E73" s="37"/>
      <c r="F73" s="37"/>
      <c r="G73" s="37"/>
      <c r="H73" s="38"/>
    </row>
    <row r="74" spans="1:8" ht="37.5" customHeight="1" outlineLevel="1" x14ac:dyDescent="0.2">
      <c r="A74" s="147" t="s">
        <v>41</v>
      </c>
      <c r="B74" s="315"/>
      <c r="C74" s="297"/>
      <c r="D74" s="56">
        <v>6300</v>
      </c>
      <c r="E74" s="37"/>
      <c r="F74" s="37"/>
      <c r="G74" s="37"/>
      <c r="H74" s="38"/>
    </row>
    <row r="75" spans="1:8" ht="37.5" customHeight="1" outlineLevel="1" x14ac:dyDescent="0.2">
      <c r="A75" s="147" t="s">
        <v>42</v>
      </c>
      <c r="B75" s="315"/>
      <c r="C75" s="297"/>
      <c r="D75" s="56">
        <v>8400</v>
      </c>
      <c r="E75" s="37"/>
      <c r="F75" s="37"/>
      <c r="G75" s="37"/>
      <c r="H75" s="38"/>
    </row>
    <row r="76" spans="1:8" ht="37.5" customHeight="1" outlineLevel="1" x14ac:dyDescent="0.2">
      <c r="A76" s="147" t="s">
        <v>43</v>
      </c>
      <c r="B76" s="315"/>
      <c r="C76" s="297"/>
      <c r="D76" s="56">
        <v>10500</v>
      </c>
      <c r="E76" s="37"/>
      <c r="F76" s="37"/>
      <c r="G76" s="37"/>
      <c r="H76" s="38"/>
    </row>
    <row r="77" spans="1:8" ht="37.5" customHeight="1" outlineLevel="1" x14ac:dyDescent="0.2">
      <c r="A77" s="147" t="s">
        <v>44</v>
      </c>
      <c r="B77" s="315"/>
      <c r="C77" s="297"/>
      <c r="D77" s="56">
        <v>12600</v>
      </c>
      <c r="E77" s="37"/>
      <c r="F77" s="37"/>
      <c r="G77" s="37"/>
      <c r="H77" s="38"/>
    </row>
    <row r="78" spans="1:8" ht="37.5" customHeight="1" outlineLevel="1" x14ac:dyDescent="0.2">
      <c r="A78" s="147" t="s">
        <v>45</v>
      </c>
      <c r="B78" s="315"/>
      <c r="C78" s="297"/>
      <c r="D78" s="56">
        <v>14700</v>
      </c>
      <c r="E78" s="37"/>
      <c r="F78" s="37"/>
      <c r="G78" s="37"/>
      <c r="H78" s="38"/>
    </row>
    <row r="79" spans="1:8" ht="37.5" customHeight="1" outlineLevel="1" x14ac:dyDescent="0.2">
      <c r="A79" s="147" t="s">
        <v>46</v>
      </c>
      <c r="B79" s="315"/>
      <c r="C79" s="297"/>
      <c r="D79" s="56">
        <v>16800</v>
      </c>
      <c r="E79" s="37"/>
      <c r="F79" s="37"/>
      <c r="G79" s="37"/>
      <c r="H79" s="38"/>
    </row>
    <row r="80" spans="1:8" ht="37.5" customHeight="1" outlineLevel="1" x14ac:dyDescent="0.2">
      <c r="A80" s="147" t="s">
        <v>47</v>
      </c>
      <c r="B80" s="315"/>
      <c r="C80" s="297"/>
      <c r="D80" s="56">
        <v>18900</v>
      </c>
      <c r="E80" s="37"/>
      <c r="F80" s="37"/>
      <c r="G80" s="37"/>
      <c r="H80" s="38"/>
    </row>
    <row r="81" spans="1:8" ht="37.5" customHeight="1" outlineLevel="1" x14ac:dyDescent="0.2">
      <c r="A81" s="147" t="s">
        <v>48</v>
      </c>
      <c r="B81" s="315"/>
      <c r="C81" s="297"/>
      <c r="D81" s="56">
        <v>21000</v>
      </c>
      <c r="E81" s="37"/>
      <c r="F81" s="37"/>
      <c r="G81" s="37"/>
      <c r="H81" s="38"/>
    </row>
    <row r="82" spans="1:8" ht="37.5" customHeight="1" outlineLevel="1" x14ac:dyDescent="0.2">
      <c r="A82" s="147" t="s">
        <v>49</v>
      </c>
      <c r="B82" s="315"/>
      <c r="C82" s="297"/>
      <c r="D82" s="56">
        <v>23100</v>
      </c>
      <c r="E82" s="37"/>
      <c r="F82" s="37"/>
      <c r="G82" s="37"/>
      <c r="H82" s="38"/>
    </row>
    <row r="83" spans="1:8" ht="37.5" customHeight="1" outlineLevel="1" x14ac:dyDescent="0.2">
      <c r="A83" s="147" t="s">
        <v>50</v>
      </c>
      <c r="B83" s="315"/>
      <c r="C83" s="297"/>
      <c r="D83" s="56">
        <v>25200</v>
      </c>
      <c r="E83" s="37"/>
      <c r="F83" s="37"/>
      <c r="G83" s="37"/>
      <c r="H83" s="38"/>
    </row>
    <row r="84" spans="1:8" ht="37.5" customHeight="1" outlineLevel="1" x14ac:dyDescent="0.2">
      <c r="A84" s="147" t="s">
        <v>51</v>
      </c>
      <c r="B84" s="315"/>
      <c r="C84" s="297"/>
      <c r="D84" s="56">
        <v>27300</v>
      </c>
      <c r="E84" s="37"/>
      <c r="F84" s="37"/>
      <c r="G84" s="37"/>
      <c r="H84" s="38"/>
    </row>
    <row r="85" spans="1:8" ht="37.5" customHeight="1" outlineLevel="1" x14ac:dyDescent="0.2">
      <c r="A85" s="147" t="s">
        <v>52</v>
      </c>
      <c r="B85" s="315"/>
      <c r="C85" s="297"/>
      <c r="D85" s="56">
        <v>29400</v>
      </c>
      <c r="E85" s="37"/>
      <c r="F85" s="37"/>
      <c r="G85" s="37"/>
      <c r="H85" s="38"/>
    </row>
    <row r="86" spans="1:8" ht="37.5" customHeight="1" outlineLevel="1" x14ac:dyDescent="0.2">
      <c r="A86" s="147" t="s">
        <v>53</v>
      </c>
      <c r="B86" s="315"/>
      <c r="C86" s="297"/>
      <c r="D86" s="56">
        <v>31500</v>
      </c>
      <c r="E86" s="37"/>
      <c r="F86" s="37"/>
      <c r="G86" s="37"/>
      <c r="H86" s="38"/>
    </row>
    <row r="87" spans="1:8" ht="37.5" customHeight="1" outlineLevel="1" x14ac:dyDescent="0.2">
      <c r="A87" s="147" t="s">
        <v>54</v>
      </c>
      <c r="B87" s="315"/>
      <c r="C87" s="297"/>
      <c r="D87" s="56">
        <v>33600</v>
      </c>
      <c r="E87" s="37"/>
      <c r="F87" s="37"/>
      <c r="G87" s="37"/>
      <c r="H87" s="38"/>
    </row>
    <row r="88" spans="1:8" ht="37.5" customHeight="1" outlineLevel="1" x14ac:dyDescent="0.2">
      <c r="A88" s="147" t="s">
        <v>55</v>
      </c>
      <c r="B88" s="315"/>
      <c r="C88" s="297"/>
      <c r="D88" s="56">
        <v>35700</v>
      </c>
      <c r="E88" s="37"/>
      <c r="F88" s="37"/>
      <c r="G88" s="37"/>
      <c r="H88" s="38"/>
    </row>
    <row r="89" spans="1:8" ht="37.5" customHeight="1" outlineLevel="1" x14ac:dyDescent="0.2">
      <c r="A89" s="147" t="s">
        <v>56</v>
      </c>
      <c r="B89" s="315"/>
      <c r="C89" s="297"/>
      <c r="D89" s="56">
        <v>37800</v>
      </c>
      <c r="E89" s="37"/>
      <c r="F89" s="37"/>
      <c r="G89" s="37"/>
      <c r="H89" s="38"/>
    </row>
    <row r="90" spans="1:8" ht="37.5" customHeight="1" outlineLevel="1" x14ac:dyDescent="0.2">
      <c r="A90" s="147" t="s">
        <v>57</v>
      </c>
      <c r="B90" s="315"/>
      <c r="C90" s="297"/>
      <c r="D90" s="56">
        <v>39900</v>
      </c>
      <c r="E90" s="37"/>
      <c r="F90" s="37"/>
      <c r="G90" s="37"/>
      <c r="H90" s="38"/>
    </row>
    <row r="91" spans="1:8" ht="37.5" customHeight="1" outlineLevel="1" x14ac:dyDescent="0.2">
      <c r="A91" s="147" t="s">
        <v>58</v>
      </c>
      <c r="B91" s="315"/>
      <c r="C91" s="297"/>
      <c r="D91" s="56">
        <v>42000</v>
      </c>
      <c r="E91" s="37"/>
      <c r="F91" s="37"/>
      <c r="G91" s="37"/>
      <c r="H91" s="38"/>
    </row>
    <row r="92" spans="1:8" ht="37.5" customHeight="1" outlineLevel="1" x14ac:dyDescent="0.2">
      <c r="A92" s="147" t="s">
        <v>205</v>
      </c>
      <c r="B92" s="315"/>
      <c r="C92" s="297"/>
      <c r="D92" s="56">
        <v>44100</v>
      </c>
      <c r="E92" s="37"/>
      <c r="F92" s="37"/>
      <c r="G92" s="37"/>
      <c r="H92" s="38"/>
    </row>
    <row r="93" spans="1:8" ht="37.5" customHeight="1" outlineLevel="1" x14ac:dyDescent="0.2">
      <c r="A93" s="147" t="s">
        <v>206</v>
      </c>
      <c r="B93" s="315"/>
      <c r="C93" s="297"/>
      <c r="D93" s="56">
        <v>46200</v>
      </c>
      <c r="E93" s="37"/>
      <c r="F93" s="37"/>
      <c r="G93" s="37"/>
      <c r="H93" s="38"/>
    </row>
    <row r="94" spans="1:8" ht="37.5" customHeight="1" outlineLevel="1" x14ac:dyDescent="0.2">
      <c r="A94" s="147" t="s">
        <v>207</v>
      </c>
      <c r="B94" s="315"/>
      <c r="C94" s="297"/>
      <c r="D94" s="56">
        <v>48300</v>
      </c>
      <c r="E94" s="37"/>
      <c r="F94" s="37"/>
      <c r="G94" s="37"/>
      <c r="H94" s="38"/>
    </row>
    <row r="95" spans="1:8" ht="37.5" customHeight="1" outlineLevel="1" x14ac:dyDescent="0.2">
      <c r="A95" s="147" t="s">
        <v>208</v>
      </c>
      <c r="B95" s="315"/>
      <c r="C95" s="297"/>
      <c r="D95" s="56">
        <v>50400</v>
      </c>
      <c r="E95" s="37"/>
      <c r="F95" s="37"/>
      <c r="G95" s="37"/>
      <c r="H95" s="38"/>
    </row>
    <row r="96" spans="1:8" ht="37.5" customHeight="1" outlineLevel="1" x14ac:dyDescent="0.2">
      <c r="A96" s="147" t="s">
        <v>209</v>
      </c>
      <c r="B96" s="315"/>
      <c r="C96" s="297"/>
      <c r="D96" s="56">
        <v>52500</v>
      </c>
      <c r="E96" s="37"/>
      <c r="F96" s="37"/>
      <c r="G96" s="37"/>
      <c r="H96" s="38"/>
    </row>
    <row r="97" spans="1:8" ht="37.5" customHeight="1" outlineLevel="1" x14ac:dyDescent="0.2">
      <c r="A97" s="147" t="s">
        <v>210</v>
      </c>
      <c r="B97" s="315"/>
      <c r="C97" s="297"/>
      <c r="D97" s="56">
        <v>54600</v>
      </c>
      <c r="E97" s="37"/>
      <c r="F97" s="37"/>
      <c r="G97" s="37"/>
      <c r="H97" s="38"/>
    </row>
    <row r="98" spans="1:8" ht="37.5" customHeight="1" outlineLevel="1" x14ac:dyDescent="0.2">
      <c r="A98" s="147" t="s">
        <v>211</v>
      </c>
      <c r="B98" s="315"/>
      <c r="C98" s="297"/>
      <c r="D98" s="56">
        <v>56700</v>
      </c>
      <c r="E98" s="37"/>
      <c r="F98" s="37"/>
      <c r="G98" s="37"/>
      <c r="H98" s="38"/>
    </row>
    <row r="99" spans="1:8" ht="37.5" customHeight="1" outlineLevel="1" x14ac:dyDescent="0.2">
      <c r="A99" s="147" t="s">
        <v>212</v>
      </c>
      <c r="B99" s="315"/>
      <c r="C99" s="297"/>
      <c r="D99" s="56">
        <v>58800</v>
      </c>
      <c r="E99" s="37"/>
      <c r="F99" s="37"/>
      <c r="G99" s="37"/>
      <c r="H99" s="38"/>
    </row>
    <row r="100" spans="1:8" ht="37.5" customHeight="1" outlineLevel="1" x14ac:dyDescent="0.2">
      <c r="A100" s="147" t="s">
        <v>213</v>
      </c>
      <c r="B100" s="315"/>
      <c r="C100" s="297"/>
      <c r="D100" s="56">
        <v>60900</v>
      </c>
      <c r="E100" s="37"/>
      <c r="F100" s="37"/>
      <c r="G100" s="37"/>
      <c r="H100" s="38"/>
    </row>
    <row r="101" spans="1:8" ht="37.5" customHeight="1" outlineLevel="1" x14ac:dyDescent="0.2">
      <c r="A101" s="147" t="s">
        <v>214</v>
      </c>
      <c r="B101" s="315"/>
      <c r="C101" s="297"/>
      <c r="D101" s="56">
        <v>63000</v>
      </c>
      <c r="E101" s="37"/>
      <c r="F101" s="37"/>
      <c r="G101" s="37"/>
      <c r="H101" s="38"/>
    </row>
    <row r="102" spans="1:8" ht="37.5" customHeight="1" outlineLevel="1" x14ac:dyDescent="0.2">
      <c r="A102" s="147" t="s">
        <v>224</v>
      </c>
      <c r="B102" s="315"/>
      <c r="C102" s="297"/>
      <c r="D102" s="56">
        <v>65100</v>
      </c>
      <c r="E102" s="37"/>
      <c r="F102" s="37"/>
      <c r="G102" s="37"/>
      <c r="H102" s="38"/>
    </row>
    <row r="103" spans="1:8" ht="37.5" customHeight="1" outlineLevel="1" x14ac:dyDescent="0.2">
      <c r="A103" s="147" t="s">
        <v>225</v>
      </c>
      <c r="B103" s="315"/>
      <c r="C103" s="297"/>
      <c r="D103" s="56">
        <v>67200</v>
      </c>
      <c r="E103" s="37"/>
      <c r="F103" s="37"/>
      <c r="G103" s="37"/>
      <c r="H103" s="38"/>
    </row>
    <row r="104" spans="1:8" ht="37.5" customHeight="1" outlineLevel="1" x14ac:dyDescent="0.2">
      <c r="A104" s="147" t="s">
        <v>226</v>
      </c>
      <c r="B104" s="315"/>
      <c r="C104" s="297"/>
      <c r="D104" s="56">
        <v>69300</v>
      </c>
      <c r="E104" s="37"/>
      <c r="F104" s="37"/>
      <c r="G104" s="37"/>
      <c r="H104" s="38"/>
    </row>
    <row r="105" spans="1:8" ht="37.5" customHeight="1" outlineLevel="1" x14ac:dyDescent="0.2">
      <c r="A105" s="147" t="s">
        <v>227</v>
      </c>
      <c r="B105" s="315"/>
      <c r="C105" s="297"/>
      <c r="D105" s="56">
        <v>71400</v>
      </c>
      <c r="E105" s="37"/>
      <c r="F105" s="37"/>
      <c r="G105" s="37"/>
      <c r="H105" s="38"/>
    </row>
    <row r="106" spans="1:8" ht="37.5" customHeight="1" outlineLevel="1" x14ac:dyDescent="0.2">
      <c r="A106" s="147" t="s">
        <v>228</v>
      </c>
      <c r="B106" s="315"/>
      <c r="C106" s="297"/>
      <c r="D106" s="56">
        <v>73500</v>
      </c>
      <c r="E106" s="37"/>
      <c r="F106" s="37"/>
      <c r="G106" s="37"/>
      <c r="H106" s="38"/>
    </row>
    <row r="107" spans="1:8" ht="37.5" customHeight="1" outlineLevel="1" x14ac:dyDescent="0.2">
      <c r="A107" s="147" t="s">
        <v>229</v>
      </c>
      <c r="B107" s="315"/>
      <c r="C107" s="297"/>
      <c r="D107" s="56">
        <v>75600</v>
      </c>
      <c r="E107" s="37"/>
      <c r="F107" s="37"/>
      <c r="G107" s="37"/>
      <c r="H107" s="38"/>
    </row>
    <row r="108" spans="1:8" ht="37.5" customHeight="1" outlineLevel="1" x14ac:dyDescent="0.2">
      <c r="A108" s="147" t="s">
        <v>230</v>
      </c>
      <c r="B108" s="315"/>
      <c r="C108" s="297"/>
      <c r="D108" s="56">
        <v>77700</v>
      </c>
      <c r="E108" s="37"/>
      <c r="F108" s="37"/>
      <c r="G108" s="37"/>
      <c r="H108" s="38"/>
    </row>
    <row r="109" spans="1:8" ht="37.5" customHeight="1" outlineLevel="1" x14ac:dyDescent="0.2">
      <c r="A109" s="147" t="s">
        <v>231</v>
      </c>
      <c r="B109" s="315"/>
      <c r="C109" s="297"/>
      <c r="D109" s="56">
        <v>79800</v>
      </c>
      <c r="E109" s="37"/>
      <c r="F109" s="37"/>
      <c r="G109" s="37"/>
      <c r="H109" s="38"/>
    </row>
    <row r="110" spans="1:8" ht="37.5" customHeight="1" outlineLevel="1" x14ac:dyDescent="0.2">
      <c r="A110" s="147" t="s">
        <v>232</v>
      </c>
      <c r="B110" s="315"/>
      <c r="C110" s="297"/>
      <c r="D110" s="56">
        <v>81900</v>
      </c>
      <c r="E110" s="37"/>
      <c r="F110" s="37"/>
      <c r="G110" s="37"/>
      <c r="H110" s="38"/>
    </row>
    <row r="111" spans="1:8" ht="37.5" customHeight="1" outlineLevel="1" thickBot="1" x14ac:dyDescent="0.25">
      <c r="A111" s="464" t="s">
        <v>233</v>
      </c>
      <c r="B111" s="465"/>
      <c r="C111" s="316"/>
      <c r="D111" s="56">
        <v>84000</v>
      </c>
      <c r="E111" s="37"/>
      <c r="F111" s="37"/>
      <c r="G111" s="37"/>
      <c r="H111" s="38"/>
    </row>
    <row r="112" spans="1:8" ht="50.1" customHeight="1" thickBot="1" x14ac:dyDescent="0.25">
      <c r="A112" s="136" t="s">
        <v>59</v>
      </c>
      <c r="B112" s="137"/>
      <c r="C112" s="137"/>
      <c r="D112" s="138" t="str">
        <f>"от "&amp;MIN(D113:D122)&amp;" до "&amp;MAX(D113:D122)</f>
        <v>от 264 до 5610</v>
      </c>
      <c r="E112" s="139"/>
      <c r="F112" s="139"/>
      <c r="G112" s="139"/>
      <c r="H112" s="140"/>
    </row>
    <row r="113" spans="1:8" ht="151.5" x14ac:dyDescent="0.2">
      <c r="A113" s="149" t="s">
        <v>60</v>
      </c>
      <c r="B113" s="150" t="s">
        <v>13</v>
      </c>
      <c r="C113" s="294"/>
      <c r="D113" s="152">
        <v>3000</v>
      </c>
      <c r="E113" s="152"/>
      <c r="F113" s="152"/>
      <c r="G113" s="152"/>
      <c r="H113" s="153"/>
    </row>
    <row r="114" spans="1:8" ht="37.5" customHeight="1" x14ac:dyDescent="0.2">
      <c r="A114" s="154" t="s">
        <v>61</v>
      </c>
      <c r="B114" s="155"/>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157">
        <v>330</v>
      </c>
      <c r="E114" s="157"/>
      <c r="F114" s="157"/>
      <c r="G114" s="157"/>
      <c r="H114" s="158"/>
    </row>
    <row r="115" spans="1:8" ht="37.5" customHeight="1" x14ac:dyDescent="0.2">
      <c r="A115" s="154" t="s">
        <v>62</v>
      </c>
      <c r="B115" s="155"/>
      <c r="C115" s="159"/>
      <c r="D115" s="157">
        <v>5610</v>
      </c>
      <c r="E115" s="157"/>
      <c r="F115" s="157"/>
      <c r="G115" s="157"/>
      <c r="H115" s="158"/>
    </row>
    <row r="116" spans="1:8" ht="37.5" customHeight="1" x14ac:dyDescent="0.2">
      <c r="A116" s="154" t="s">
        <v>63</v>
      </c>
      <c r="B116" s="155"/>
      <c r="C116" s="159"/>
      <c r="D116" s="157">
        <v>1716.0000000000002</v>
      </c>
      <c r="E116" s="157"/>
      <c r="F116" s="157"/>
      <c r="G116" s="157"/>
      <c r="H116" s="158"/>
    </row>
    <row r="117" spans="1:8" ht="37.5" customHeight="1" x14ac:dyDescent="0.2">
      <c r="A117" s="160" t="s">
        <v>64</v>
      </c>
      <c r="B117" s="161"/>
      <c r="C117" s="159"/>
      <c r="D117" s="157">
        <v>3300.0000000000005</v>
      </c>
      <c r="E117" s="157"/>
      <c r="F117" s="157"/>
      <c r="G117" s="157"/>
      <c r="H117" s="158"/>
    </row>
    <row r="118" spans="1:8" ht="37.5" customHeight="1" x14ac:dyDescent="0.2">
      <c r="A118" s="154" t="s">
        <v>65</v>
      </c>
      <c r="B118" s="155"/>
      <c r="C118" s="159"/>
      <c r="D118" s="157">
        <v>264</v>
      </c>
      <c r="E118" s="157"/>
      <c r="F118" s="157"/>
      <c r="G118" s="157"/>
      <c r="H118" s="158"/>
    </row>
    <row r="119" spans="1:8" ht="37.5" customHeight="1" x14ac:dyDescent="0.2">
      <c r="A119" s="154" t="s">
        <v>66</v>
      </c>
      <c r="B119" s="155"/>
      <c r="C119" s="159"/>
      <c r="D119" s="157">
        <v>264</v>
      </c>
      <c r="E119" s="157"/>
      <c r="F119" s="157"/>
      <c r="G119" s="157"/>
      <c r="H119" s="158"/>
    </row>
    <row r="120" spans="1:8" ht="37.5" customHeight="1" x14ac:dyDescent="0.2">
      <c r="A120" s="154" t="s">
        <v>67</v>
      </c>
      <c r="B120" s="155"/>
      <c r="C120" s="159"/>
      <c r="D120" s="157">
        <v>528</v>
      </c>
      <c r="E120" s="157"/>
      <c r="F120" s="157"/>
      <c r="G120" s="157"/>
      <c r="H120" s="158"/>
    </row>
    <row r="121" spans="1:8" ht="37.5" customHeight="1" x14ac:dyDescent="0.2">
      <c r="A121" s="154" t="s">
        <v>68</v>
      </c>
      <c r="B121" s="155"/>
      <c r="C121" s="159"/>
      <c r="D121" s="157">
        <v>792</v>
      </c>
      <c r="E121" s="157"/>
      <c r="F121" s="157"/>
      <c r="G121" s="157"/>
      <c r="H121" s="158"/>
    </row>
    <row r="122" spans="1:8" ht="37.5" customHeight="1" thickBot="1" x14ac:dyDescent="0.25">
      <c r="A122" s="162" t="s">
        <v>69</v>
      </c>
      <c r="B122" s="163"/>
      <c r="C122" s="164"/>
      <c r="D122" s="165">
        <v>5412</v>
      </c>
      <c r="E122" s="165"/>
      <c r="F122" s="165"/>
      <c r="G122" s="165"/>
      <c r="H122" s="166"/>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45">
        <v>30</v>
      </c>
      <c r="E123" s="45"/>
      <c r="F123" s="45"/>
      <c r="G123" s="45"/>
      <c r="H123" s="46"/>
    </row>
    <row r="124" spans="1:8" ht="50.1" customHeight="1" thickBot="1" x14ac:dyDescent="0.25">
      <c r="A124" s="24" t="s">
        <v>72</v>
      </c>
      <c r="B124" s="25"/>
      <c r="C124" s="26"/>
      <c r="D124" s="173" t="str">
        <f>"от "&amp;MIN(D126,D146:H147,F186,D148:H162)&amp;" до "&amp;MAX(D126,D146:H147,F186,D148:H162)</f>
        <v>от 561 до 13596</v>
      </c>
      <c r="E124" s="173"/>
      <c r="F124" s="173"/>
      <c r="G124" s="173"/>
      <c r="H124" s="174"/>
    </row>
    <row r="125" spans="1:8" ht="21.75" thickBot="1" x14ac:dyDescent="0.25">
      <c r="A125" s="336"/>
      <c r="B125" s="337"/>
      <c r="C125" s="130"/>
      <c r="D125" s="399"/>
      <c r="E125" s="399"/>
      <c r="F125" s="399"/>
      <c r="G125" s="399"/>
      <c r="H125" s="400"/>
    </row>
    <row r="126" spans="1:8"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182">
        <v>6000</v>
      </c>
      <c r="E126" s="182"/>
      <c r="F126" s="182"/>
      <c r="G126" s="182"/>
      <c r="H126" s="183"/>
    </row>
    <row r="127" spans="1:8" ht="61.5" customHeight="1" thickBot="1" x14ac:dyDescent="0.25">
      <c r="A127" s="184" t="s">
        <v>74</v>
      </c>
      <c r="B127" s="185"/>
      <c r="C127" s="186"/>
      <c r="D127" s="187" t="s">
        <v>75</v>
      </c>
      <c r="E127" s="188"/>
      <c r="F127" s="188"/>
      <c r="G127" s="188"/>
      <c r="H127" s="189"/>
    </row>
    <row r="128" spans="1:8" ht="61.5" customHeight="1" x14ac:dyDescent="0.2">
      <c r="A128" s="190" t="s">
        <v>76</v>
      </c>
      <c r="B128" s="191"/>
      <c r="C128" s="186"/>
      <c r="D128" s="157">
        <f>D126/4</f>
        <v>1500</v>
      </c>
      <c r="E128" s="157"/>
      <c r="F128" s="157"/>
      <c r="G128" s="157"/>
      <c r="H128" s="158"/>
    </row>
    <row r="129" spans="1:8" ht="61.5" customHeight="1" x14ac:dyDescent="0.2">
      <c r="A129" s="190" t="s">
        <v>77</v>
      </c>
      <c r="B129" s="191"/>
      <c r="C129" s="186"/>
      <c r="D129" s="157">
        <f>D126/5</f>
        <v>1200</v>
      </c>
      <c r="E129" s="157"/>
      <c r="F129" s="157"/>
      <c r="G129" s="157"/>
      <c r="H129" s="158"/>
    </row>
    <row r="130" spans="1:8" ht="61.5" customHeight="1" x14ac:dyDescent="0.2">
      <c r="A130" s="190" t="s">
        <v>78</v>
      </c>
      <c r="B130" s="191"/>
      <c r="C130" s="186"/>
      <c r="D130" s="157">
        <f>D126/6</f>
        <v>1000</v>
      </c>
      <c r="E130" s="157"/>
      <c r="F130" s="157"/>
      <c r="G130" s="157"/>
      <c r="H130" s="158"/>
    </row>
    <row r="131" spans="1:8" ht="61.5" customHeight="1" x14ac:dyDescent="0.2">
      <c r="A131" s="190" t="s">
        <v>79</v>
      </c>
      <c r="B131" s="191"/>
      <c r="C131" s="186"/>
      <c r="D131" s="157">
        <f>D126/7</f>
        <v>857.14285714285711</v>
      </c>
      <c r="E131" s="157"/>
      <c r="F131" s="157"/>
      <c r="G131" s="157"/>
      <c r="H131" s="158"/>
    </row>
    <row r="132" spans="1:8" ht="61.5" customHeight="1" x14ac:dyDescent="0.2">
      <c r="A132" s="190" t="s">
        <v>80</v>
      </c>
      <c r="B132" s="191"/>
      <c r="C132" s="186"/>
      <c r="D132" s="157">
        <f>D126/8</f>
        <v>750</v>
      </c>
      <c r="E132" s="157"/>
      <c r="F132" s="157"/>
      <c r="G132" s="157"/>
      <c r="H132" s="158"/>
    </row>
    <row r="133" spans="1:8" ht="61.5" customHeight="1" x14ac:dyDescent="0.2">
      <c r="A133" s="190" t="s">
        <v>81</v>
      </c>
      <c r="B133" s="191"/>
      <c r="C133" s="186"/>
      <c r="D133" s="157">
        <f>D126/9</f>
        <v>666.66666666666663</v>
      </c>
      <c r="E133" s="157"/>
      <c r="F133" s="157"/>
      <c r="G133" s="157"/>
      <c r="H133" s="158"/>
    </row>
    <row r="134" spans="1:8" ht="61.5" customHeight="1" x14ac:dyDescent="0.2">
      <c r="A134" s="190" t="s">
        <v>82</v>
      </c>
      <c r="B134" s="191"/>
      <c r="C134" s="186"/>
      <c r="D134" s="157">
        <f>D126/10</f>
        <v>600</v>
      </c>
      <c r="E134" s="157"/>
      <c r="F134" s="157"/>
      <c r="G134" s="157"/>
      <c r="H134" s="158"/>
    </row>
    <row r="135" spans="1:8" ht="61.5" customHeight="1" thickBot="1" x14ac:dyDescent="0.25">
      <c r="A135" s="179" t="s">
        <v>83</v>
      </c>
      <c r="B135" s="180"/>
      <c r="C135" s="186"/>
      <c r="D135" s="182">
        <v>12000</v>
      </c>
      <c r="E135" s="182"/>
      <c r="F135" s="182"/>
      <c r="G135" s="182"/>
      <c r="H135" s="183"/>
    </row>
    <row r="136" spans="1:8" ht="61.5" customHeight="1" thickBot="1" x14ac:dyDescent="0.25">
      <c r="A136" s="184" t="s">
        <v>74</v>
      </c>
      <c r="B136" s="185"/>
      <c r="C136" s="186"/>
      <c r="D136" s="187" t="s">
        <v>75</v>
      </c>
      <c r="E136" s="188"/>
      <c r="F136" s="188"/>
      <c r="G136" s="188"/>
      <c r="H136" s="189"/>
    </row>
    <row r="137" spans="1:8" ht="61.5" customHeight="1" x14ac:dyDescent="0.2">
      <c r="A137" s="190" t="s">
        <v>76</v>
      </c>
      <c r="B137" s="191"/>
      <c r="C137" s="186"/>
      <c r="D137" s="157">
        <v>3000</v>
      </c>
      <c r="E137" s="157"/>
      <c r="F137" s="157"/>
      <c r="G137" s="157"/>
      <c r="H137" s="158"/>
    </row>
    <row r="138" spans="1:8" ht="61.5" customHeight="1" x14ac:dyDescent="0.2">
      <c r="A138" s="190" t="s">
        <v>77</v>
      </c>
      <c r="B138" s="191"/>
      <c r="C138" s="186"/>
      <c r="D138" s="157">
        <v>2400</v>
      </c>
      <c r="E138" s="157"/>
      <c r="F138" s="157"/>
      <c r="G138" s="157"/>
      <c r="H138" s="158"/>
    </row>
    <row r="139" spans="1:8" ht="61.5" customHeight="1" x14ac:dyDescent="0.2">
      <c r="A139" s="190" t="s">
        <v>78</v>
      </c>
      <c r="B139" s="191"/>
      <c r="C139" s="186"/>
      <c r="D139" s="157">
        <v>2000</v>
      </c>
      <c r="E139" s="157"/>
      <c r="F139" s="157"/>
      <c r="G139" s="157"/>
      <c r="H139" s="158"/>
    </row>
    <row r="140" spans="1:8" ht="61.5" customHeight="1" x14ac:dyDescent="0.2">
      <c r="A140" s="190" t="s">
        <v>79</v>
      </c>
      <c r="B140" s="191"/>
      <c r="C140" s="186"/>
      <c r="D140" s="157">
        <v>1714.2857142857144</v>
      </c>
      <c r="E140" s="157"/>
      <c r="F140" s="157"/>
      <c r="G140" s="157"/>
      <c r="H140" s="158"/>
    </row>
    <row r="141" spans="1:8" ht="61.5" customHeight="1" x14ac:dyDescent="0.2">
      <c r="A141" s="190" t="s">
        <v>80</v>
      </c>
      <c r="B141" s="191"/>
      <c r="C141" s="186"/>
      <c r="D141" s="157">
        <v>1500</v>
      </c>
      <c r="E141" s="157"/>
      <c r="F141" s="157"/>
      <c r="G141" s="157"/>
      <c r="H141" s="158"/>
    </row>
    <row r="142" spans="1:8" ht="61.5" customHeight="1" x14ac:dyDescent="0.2">
      <c r="A142" s="190" t="s">
        <v>81</v>
      </c>
      <c r="B142" s="191"/>
      <c r="C142" s="186"/>
      <c r="D142" s="157">
        <v>1333.3333333333333</v>
      </c>
      <c r="E142" s="157"/>
      <c r="F142" s="157"/>
      <c r="G142" s="157"/>
      <c r="H142" s="158"/>
    </row>
    <row r="143" spans="1:8" ht="61.5" customHeight="1" thickBot="1" x14ac:dyDescent="0.25">
      <c r="A143" s="190" t="s">
        <v>82</v>
      </c>
      <c r="B143" s="191"/>
      <c r="C143" s="194"/>
      <c r="D143" s="157">
        <v>1200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44">
        <v>10008</v>
      </c>
      <c r="E144" s="45"/>
      <c r="F144" s="45"/>
      <c r="G144" s="45"/>
      <c r="H144" s="46"/>
    </row>
    <row r="145" spans="1:8" ht="21.75" thickBot="1" x14ac:dyDescent="0.25">
      <c r="A145" s="336"/>
      <c r="B145" s="337"/>
      <c r="C145" s="125"/>
      <c r="D145" s="399"/>
      <c r="E145" s="399"/>
      <c r="F145" s="399"/>
      <c r="G145" s="399"/>
      <c r="H145" s="400"/>
    </row>
    <row r="146" spans="1:8" ht="50.1" customHeight="1" x14ac:dyDescent="0.2">
      <c r="A146" s="160" t="s">
        <v>85</v>
      </c>
      <c r="B146" s="161"/>
      <c r="C146" s="201" t="str">
        <f>"Интернет-площадка 2gis.ru на основе Cправочника организаций "&amp;$C$2&amp;""</f>
        <v>Интернет-площадка 2gis.ru на основе Cправочника организаций "2ГИС.ВОЛГОГРАД"</v>
      </c>
      <c r="D146" s="31">
        <v>6000</v>
      </c>
      <c r="E146" s="32"/>
      <c r="F146" s="32"/>
      <c r="G146" s="32"/>
      <c r="H146" s="33"/>
    </row>
    <row r="147" spans="1:8" ht="50.1" customHeight="1" x14ac:dyDescent="0.2">
      <c r="A147" s="160" t="s">
        <v>86</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121">
        <v>2244</v>
      </c>
      <c r="E147" s="122"/>
      <c r="F147" s="122"/>
      <c r="G147" s="122"/>
      <c r="H147" s="123"/>
    </row>
    <row r="148" spans="1:8" ht="50.1" customHeight="1" x14ac:dyDescent="0.2">
      <c r="A148" s="160" t="s">
        <v>87</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6">
        <v>4422</v>
      </c>
      <c r="E148" s="37"/>
      <c r="F148" s="37"/>
      <c r="G148" s="37"/>
      <c r="H148" s="38"/>
    </row>
    <row r="149" spans="1:8" ht="50.1" customHeight="1" x14ac:dyDescent="0.2">
      <c r="A149" s="160" t="s">
        <v>88</v>
      </c>
      <c r="B149" s="161"/>
      <c r="C149" s="202" t="str">
        <f>"Интернет-площадка 2gis.ru на основе Cправочника организаций "&amp;$C$2&amp;""</f>
        <v>Интернет-площадка 2gis.ru на основе Cправочника организаций "2ГИС.ВОЛГОГРАД"</v>
      </c>
      <c r="D149" s="36">
        <v>8400</v>
      </c>
      <c r="E149" s="37"/>
      <c r="F149" s="37"/>
      <c r="G149" s="37"/>
      <c r="H149" s="38"/>
    </row>
    <row r="150" spans="1:8" ht="50.1" customHeight="1" x14ac:dyDescent="0.2">
      <c r="A150" s="160" t="s">
        <v>89</v>
      </c>
      <c r="B150" s="161"/>
      <c r="C150" s="202" t="str">
        <f>"Интернет-площадка 2gis.ru на основе Cправочника организаций "&amp;$C$2&amp;""</f>
        <v>Интернет-площадка 2gis.ru на основе Cправочника организаций "2ГИС.ВОЛГОГРАД"</v>
      </c>
      <c r="D150" s="36">
        <v>9900</v>
      </c>
      <c r="E150" s="37"/>
      <c r="F150" s="37"/>
      <c r="G150" s="37"/>
      <c r="H150" s="38"/>
    </row>
    <row r="151" spans="1:8" ht="50.1" customHeight="1" x14ac:dyDescent="0.2">
      <c r="A151" s="160" t="s">
        <v>90</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6">
        <v>3960.0000000000005</v>
      </c>
      <c r="E151" s="37"/>
      <c r="F151" s="37"/>
      <c r="G151" s="37"/>
      <c r="H151" s="38"/>
    </row>
    <row r="152" spans="1:8" ht="50.1" customHeight="1" x14ac:dyDescent="0.2">
      <c r="A152" s="160" t="s">
        <v>91</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6">
        <v>2244</v>
      </c>
      <c r="E152" s="37"/>
      <c r="F152" s="37"/>
      <c r="G152" s="37"/>
      <c r="H152" s="38"/>
    </row>
    <row r="153" spans="1:8" ht="50.1" customHeight="1" x14ac:dyDescent="0.2">
      <c r="A153" s="160" t="s">
        <v>92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6">
        <v>4422</v>
      </c>
      <c r="E153" s="37"/>
      <c r="F153" s="37"/>
      <c r="G153" s="37"/>
      <c r="H153" s="38"/>
    </row>
    <row r="154" spans="1:8" ht="50.1" customHeight="1" x14ac:dyDescent="0.2">
      <c r="A154" s="160" t="s">
        <v>93</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6">
        <v>10956</v>
      </c>
      <c r="E154" s="37"/>
      <c r="F154" s="37"/>
      <c r="G154" s="37"/>
      <c r="H154" s="38"/>
    </row>
    <row r="155" spans="1:8" ht="50.1" customHeight="1" x14ac:dyDescent="0.2">
      <c r="A155" s="160" t="s">
        <v>94</v>
      </c>
      <c r="B155" s="161"/>
      <c r="C155" s="202" t="s">
        <v>95</v>
      </c>
      <c r="D155" s="36">
        <v>561</v>
      </c>
      <c r="E155" s="37"/>
      <c r="F155" s="37"/>
      <c r="G155" s="37"/>
      <c r="H155" s="38"/>
    </row>
    <row r="156" spans="1:8" ht="65.25" customHeight="1" x14ac:dyDescent="0.2">
      <c r="A156" s="160" t="s">
        <v>96</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6">
        <v>2376</v>
      </c>
      <c r="E156" s="37"/>
      <c r="F156" s="37"/>
      <c r="G156" s="37"/>
      <c r="H156" s="38"/>
    </row>
    <row r="157" spans="1:8" ht="65.25" customHeight="1" x14ac:dyDescent="0.2">
      <c r="A157" s="160" t="s">
        <v>97</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6">
        <v>1902</v>
      </c>
      <c r="E157" s="37"/>
      <c r="F157" s="37"/>
      <c r="G157" s="37"/>
      <c r="H157" s="38"/>
    </row>
    <row r="158" spans="1:8" ht="65.25" customHeight="1" x14ac:dyDescent="0.2">
      <c r="A158" s="160" t="s">
        <v>98</v>
      </c>
      <c r="B158" s="161"/>
      <c r="C158"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6">
        <v>1980.0000000000002</v>
      </c>
      <c r="E158" s="37"/>
      <c r="F158" s="37"/>
      <c r="G158" s="37"/>
      <c r="H158" s="38"/>
    </row>
    <row r="159" spans="1:8" ht="65.25" customHeight="1" x14ac:dyDescent="0.2">
      <c r="A159" s="160" t="s">
        <v>99</v>
      </c>
      <c r="B159" s="161"/>
      <c r="C159"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6">
        <v>954</v>
      </c>
      <c r="E159" s="37"/>
      <c r="F159" s="37"/>
      <c r="G159" s="37"/>
      <c r="H159" s="38"/>
    </row>
    <row r="160" spans="1:8" ht="65.25" customHeight="1" x14ac:dyDescent="0.2">
      <c r="A160" s="160" t="s">
        <v>100</v>
      </c>
      <c r="B160" s="161" t="s">
        <v>100</v>
      </c>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6">
        <v>13596.000000000002</v>
      </c>
      <c r="E160" s="37"/>
      <c r="F160" s="37"/>
      <c r="G160" s="37"/>
      <c r="H160" s="38"/>
    </row>
    <row r="161" spans="1:8" ht="65.25" customHeight="1" x14ac:dyDescent="0.2">
      <c r="A161" s="160" t="s">
        <v>101</v>
      </c>
      <c r="B161" s="161" t="s">
        <v>101</v>
      </c>
      <c r="C16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6">
        <v>7002</v>
      </c>
      <c r="E161" s="37"/>
      <c r="F161" s="37"/>
      <c r="G161" s="37"/>
      <c r="H161" s="38"/>
    </row>
    <row r="162" spans="1:8" ht="50.1" customHeight="1" x14ac:dyDescent="0.2">
      <c r="A162" s="160" t="s">
        <v>102</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6">
        <v>7920.0000000000009</v>
      </c>
      <c r="E162" s="37"/>
      <c r="F162" s="37"/>
      <c r="G162" s="37"/>
      <c r="H162" s="38"/>
    </row>
    <row r="163" spans="1:8" s="16" customFormat="1" ht="102" customHeight="1" x14ac:dyDescent="0.2">
      <c r="A163" s="160" t="s">
        <v>16</v>
      </c>
      <c r="B163" s="161"/>
      <c r="C16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6">
        <v>3000</v>
      </c>
      <c r="E163" s="37"/>
      <c r="F163" s="37"/>
      <c r="G163" s="37"/>
      <c r="H163" s="38"/>
    </row>
    <row r="164" spans="1:8" s="16" customFormat="1" ht="102" customHeight="1" x14ac:dyDescent="0.2">
      <c r="A164" s="160" t="s">
        <v>103</v>
      </c>
      <c r="B164" s="161"/>
      <c r="C16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4" s="36">
        <v>100002</v>
      </c>
      <c r="E164" s="37"/>
      <c r="F164" s="37"/>
      <c r="G164" s="37"/>
      <c r="H164" s="38"/>
    </row>
    <row r="165" spans="1:8" s="16" customFormat="1" ht="126" customHeight="1" x14ac:dyDescent="0.2">
      <c r="A165" s="160" t="s">
        <v>104</v>
      </c>
      <c r="B165" s="161"/>
      <c r="C1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5" s="36">
        <v>7500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6">
        <v>7500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7" s="36">
        <v>6000</v>
      </c>
      <c r="E167" s="37"/>
      <c r="F167" s="37"/>
      <c r="G167" s="37"/>
      <c r="H167" s="38"/>
    </row>
    <row r="168" spans="1:8" ht="50.1" customHeight="1" x14ac:dyDescent="0.2">
      <c r="A168" s="160" t="s">
        <v>107</v>
      </c>
      <c r="B168" s="161"/>
      <c r="C168" s="202" t="str">
        <f>"Интернет-площадка 2gis.ru на основе Cправочника организаций "&amp;$C$2&amp;""</f>
        <v>Интернет-площадка 2gis.ru на основе Cправочника организаций "2ГИС.ВОЛГОГРАД"</v>
      </c>
      <c r="D168" s="36">
        <v>8400</v>
      </c>
      <c r="E168" s="37"/>
      <c r="F168" s="37"/>
      <c r="G168" s="37"/>
      <c r="H168" s="38"/>
    </row>
    <row r="169" spans="1:8" ht="50.1" customHeight="1" x14ac:dyDescent="0.2">
      <c r="A169" s="160" t="s">
        <v>108</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6">
        <v>3240</v>
      </c>
      <c r="E169" s="37"/>
      <c r="F169" s="37"/>
      <c r="G169" s="37"/>
      <c r="H169" s="38"/>
    </row>
    <row r="170" spans="1:8" ht="50.1" customHeight="1" x14ac:dyDescent="0.2">
      <c r="A170" s="160" t="s">
        <v>109</v>
      </c>
      <c r="B170" s="161"/>
      <c r="C170" s="202" t="str">
        <f t="shared" si="1"/>
        <v>Электронный справочник на основе Справочника организаций "2ГИС.ВОЛГОГРАД" (версия для ПК)</v>
      </c>
      <c r="D170" s="36">
        <v>6240</v>
      </c>
      <c r="E170" s="37"/>
      <c r="F170" s="37"/>
      <c r="G170" s="37"/>
      <c r="H170" s="38"/>
    </row>
    <row r="171" spans="1:8" ht="50.1" customHeight="1" x14ac:dyDescent="0.2">
      <c r="A171" s="160" t="s">
        <v>110</v>
      </c>
      <c r="B171" s="161"/>
      <c r="C171" s="202" t="str">
        <f>"Интернет-площадка 2gis.ru на основе Cправочника организаций "&amp;$C$2&amp;""</f>
        <v>Интернет-площадка 2gis.ru на основе Cправочника организаций "2ГИС.ВОЛГОГРАД"</v>
      </c>
      <c r="D171" s="36">
        <v>11760</v>
      </c>
      <c r="E171" s="37"/>
      <c r="F171" s="37"/>
      <c r="G171" s="37"/>
      <c r="H171" s="38"/>
    </row>
    <row r="172" spans="1:8" ht="50.1" customHeight="1" x14ac:dyDescent="0.2">
      <c r="A172" s="160" t="s">
        <v>111</v>
      </c>
      <c r="B172" s="161"/>
      <c r="C172" s="202" t="str">
        <f>"Интернет-площадка 2gis.ru на основе Cправочника организаций "&amp;$C$2&amp;""</f>
        <v>Интернет-площадка 2gis.ru на основе Cправочника организаций "2ГИС.ВОЛГОГРАД"</v>
      </c>
      <c r="D172" s="36">
        <v>14112</v>
      </c>
      <c r="E172" s="37"/>
      <c r="F172" s="37"/>
      <c r="G172" s="37"/>
      <c r="H172" s="38"/>
    </row>
    <row r="173" spans="1:8" ht="50.1" customHeight="1" x14ac:dyDescent="0.2">
      <c r="A173" s="160" t="s">
        <v>112</v>
      </c>
      <c r="B173" s="161"/>
      <c r="C173" s="202" t="str">
        <f t="shared" si="1"/>
        <v>Электронный справочник на основе Справочника организаций "2ГИС.ВОЛГОГРАД" (версия для ПК)</v>
      </c>
      <c r="D173" s="36">
        <v>5640</v>
      </c>
      <c r="E173" s="37"/>
      <c r="F173" s="37"/>
      <c r="G173" s="37"/>
      <c r="H173" s="38"/>
    </row>
    <row r="174" spans="1:8" ht="50.1" customHeight="1" x14ac:dyDescent="0.2">
      <c r="A174" s="160" t="s">
        <v>113</v>
      </c>
      <c r="B174" s="161"/>
      <c r="C174" s="202" t="str">
        <f t="shared" si="1"/>
        <v>Электронный справочник на основе Справочника организаций "2ГИС.ВОЛГОГРАД" (версия для ПК)</v>
      </c>
      <c r="D174" s="36">
        <v>3240</v>
      </c>
      <c r="E174" s="37"/>
      <c r="F174" s="37"/>
      <c r="G174" s="37"/>
      <c r="H174" s="38"/>
    </row>
    <row r="175" spans="1:8" ht="50.1" customHeight="1" x14ac:dyDescent="0.2">
      <c r="A175" s="160" t="s">
        <v>114</v>
      </c>
      <c r="B175" s="161"/>
      <c r="C175" s="202" t="str">
        <f t="shared" si="1"/>
        <v>Электронный справочник на основе Справочника организаций "2ГИС.ВОЛГОГРАД" (версия для ПК)</v>
      </c>
      <c r="D175" s="36">
        <v>6240</v>
      </c>
      <c r="E175" s="37"/>
      <c r="F175" s="37"/>
      <c r="G175" s="37"/>
      <c r="H175" s="38"/>
    </row>
    <row r="176" spans="1:8" ht="50.1" customHeight="1" x14ac:dyDescent="0.2">
      <c r="A176" s="160" t="s">
        <v>115</v>
      </c>
      <c r="B176" s="161"/>
      <c r="C176" s="202" t="s">
        <v>95</v>
      </c>
      <c r="D176" s="36">
        <v>840</v>
      </c>
      <c r="E176" s="37"/>
      <c r="F176" s="37"/>
      <c r="G176" s="37"/>
      <c r="H176" s="38"/>
    </row>
    <row r="177" spans="1:8" ht="74.25" customHeight="1" x14ac:dyDescent="0.2">
      <c r="A177" s="160" t="s">
        <v>116</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6">
        <v>19080</v>
      </c>
      <c r="E177" s="37"/>
      <c r="F177" s="37"/>
      <c r="G177" s="37"/>
      <c r="H177" s="38"/>
    </row>
    <row r="178" spans="1:8" ht="50.1" customHeight="1" thickBot="1" x14ac:dyDescent="0.25">
      <c r="A178" s="160" t="s">
        <v>117</v>
      </c>
      <c r="B178" s="161"/>
      <c r="C178" s="202" t="str">
        <f t="shared" si="1"/>
        <v>Электронный справочник на основе Справочника организаций "2ГИС.ВОЛГОГРАД" (версия для ПК)</v>
      </c>
      <c r="D178" s="44">
        <v>11160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6">
        <v>6900</v>
      </c>
      <c r="E180" s="37"/>
      <c r="F180" s="37"/>
      <c r="G180" s="37"/>
      <c r="H180" s="38"/>
    </row>
    <row r="181" spans="1:8" s="16" customFormat="1" ht="50.1" customHeight="1" x14ac:dyDescent="0.2">
      <c r="A181" s="160" t="s">
        <v>120</v>
      </c>
      <c r="B181" s="161"/>
      <c r="C181" s="209"/>
      <c r="D181" s="36">
        <v>6900</v>
      </c>
      <c r="E181" s="37"/>
      <c r="F181" s="37"/>
      <c r="G181" s="37"/>
      <c r="H181" s="38"/>
    </row>
    <row r="182" spans="1:8" s="16" customFormat="1" ht="50.1" customHeight="1" x14ac:dyDescent="0.2">
      <c r="A182" s="207" t="s">
        <v>121</v>
      </c>
      <c r="B182" s="208"/>
      <c r="C182" s="209"/>
      <c r="D182" s="359">
        <v>2100</v>
      </c>
      <c r="E182" s="157"/>
      <c r="F182" s="157"/>
      <c r="G182" s="157"/>
      <c r="H182" s="157"/>
    </row>
    <row r="183" spans="1:8" s="16" customFormat="1" ht="50.1" customHeight="1" x14ac:dyDescent="0.2">
      <c r="A183" s="207" t="s">
        <v>122</v>
      </c>
      <c r="B183" s="208"/>
      <c r="C183" s="209"/>
      <c r="D183" s="359">
        <v>330</v>
      </c>
      <c r="E183" s="157"/>
      <c r="F183" s="157"/>
      <c r="G183" s="157"/>
      <c r="H183" s="157"/>
    </row>
    <row r="184" spans="1:8" s="16" customFormat="1" ht="50.1" customHeight="1" thickBot="1" x14ac:dyDescent="0.25">
      <c r="A184" s="207" t="s">
        <v>123</v>
      </c>
      <c r="B184" s="208"/>
      <c r="C184" s="210"/>
      <c r="D184" s="78">
        <v>1020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86" s="212">
        <f>F186*1.2</f>
        <v>3600</v>
      </c>
      <c r="E186" s="213">
        <f>F186*1.1</f>
        <v>3300.0000000000005</v>
      </c>
      <c r="F186" s="213">
        <v>3000</v>
      </c>
      <c r="G186" s="213">
        <f>F186*0.75</f>
        <v>2250</v>
      </c>
      <c r="H186" s="214">
        <f>F186*0.5</f>
        <v>1500</v>
      </c>
    </row>
    <row r="187" spans="1:8" ht="50.1" customHeight="1" x14ac:dyDescent="0.2">
      <c r="A187" s="160" t="s">
        <v>126</v>
      </c>
      <c r="B187" s="161"/>
      <c r="C187" s="202" t="str">
        <f>"Интернет-площадка 2gis.ru на основе Cправочника организаций "&amp;$C$2&amp;""</f>
        <v>Интернет-площадка 2gis.ru на основе Cправочника организаций "2ГИС.ВОЛГОГРАД"</v>
      </c>
      <c r="D187" s="36">
        <v>3000</v>
      </c>
      <c r="E187" s="37"/>
      <c r="F187" s="37"/>
      <c r="G187" s="37"/>
      <c r="H187" s="38"/>
    </row>
    <row r="188" spans="1:8" ht="50.1" customHeight="1" x14ac:dyDescent="0.2">
      <c r="A188" s="160" t="s">
        <v>127</v>
      </c>
      <c r="B188" s="161"/>
      <c r="C188"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8" s="36">
        <v>924.00000000000011</v>
      </c>
      <c r="E188" s="37"/>
      <c r="F188" s="37"/>
      <c r="G188" s="37"/>
      <c r="H188" s="38"/>
    </row>
    <row r="189" spans="1:8" ht="50.1" customHeight="1" x14ac:dyDescent="0.2">
      <c r="A189" s="160" t="s">
        <v>128</v>
      </c>
      <c r="B189" s="161"/>
      <c r="C18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89" s="212">
        <f>F189*1.2</f>
        <v>5040</v>
      </c>
      <c r="E189" s="213">
        <f>F189*1.1</f>
        <v>4620</v>
      </c>
      <c r="F189" s="213">
        <v>4200</v>
      </c>
      <c r="G189" s="213">
        <f>F189*0.75</f>
        <v>3150</v>
      </c>
      <c r="H189" s="214">
        <f>F189*0.5</f>
        <v>2100</v>
      </c>
    </row>
    <row r="190" spans="1:8" ht="50.1" customHeight="1" x14ac:dyDescent="0.2">
      <c r="A190" s="160" t="s">
        <v>179</v>
      </c>
      <c r="B190" s="161"/>
      <c r="C190" s="202" t="str">
        <f>"Интернет-площадка 2gis.ru на основе Cправочника организаций "&amp;$C$2&amp;""</f>
        <v>Интернет-площадка 2gis.ru на основе Cправочника организаций "2ГИС.ВОЛГОГРАД"</v>
      </c>
      <c r="D190" s="36">
        <v>4200</v>
      </c>
      <c r="E190" s="37"/>
      <c r="F190" s="37"/>
      <c r="G190" s="37"/>
      <c r="H190" s="38"/>
    </row>
    <row r="191" spans="1:8" ht="50.1" customHeight="1" x14ac:dyDescent="0.2">
      <c r="A191" s="160" t="s">
        <v>130</v>
      </c>
      <c r="B191" s="161"/>
      <c r="C191"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91" s="36">
        <v>1320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"2ГИС.ВОЛГОГРАД"</v>
      </c>
      <c r="D192" s="212">
        <f>F192*1.2</f>
        <v>3600</v>
      </c>
      <c r="E192" s="213">
        <f>F192*1.1</f>
        <v>3300.0000000000005</v>
      </c>
      <c r="F192" s="213">
        <v>3000</v>
      </c>
      <c r="G192" s="213">
        <f>F192*0.75</f>
        <v>2250</v>
      </c>
      <c r="H192" s="214">
        <f>F192*0.5</f>
        <v>1500</v>
      </c>
    </row>
    <row r="193" spans="1:8" ht="50.1" customHeight="1" thickBot="1" x14ac:dyDescent="0.25">
      <c r="A193" s="24" t="s">
        <v>193</v>
      </c>
      <c r="B193" s="25"/>
      <c r="C193" s="26"/>
      <c r="D193" s="173"/>
      <c r="E193" s="173"/>
      <c r="F193" s="173"/>
      <c r="G193" s="173"/>
      <c r="H193" s="174"/>
    </row>
    <row r="194" spans="1:8" s="23" customFormat="1" ht="30" customHeight="1" thickBot="1" x14ac:dyDescent="0.25">
      <c r="A194" s="42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5" s="31">
        <v>7227.5999999999995</v>
      </c>
      <c r="E195" s="32"/>
      <c r="F195" s="32"/>
      <c r="G195" s="32"/>
      <c r="H195" s="33"/>
    </row>
    <row r="196" spans="1:8" s="16" customFormat="1" ht="83.25" customHeight="1" thickBot="1" x14ac:dyDescent="0.25">
      <c r="A196" s="160" t="s">
        <v>195</v>
      </c>
      <c r="B196" s="161"/>
      <c r="C196" s="209"/>
      <c r="D196" s="36">
        <v>7227.5999999999995</v>
      </c>
      <c r="E196" s="37"/>
      <c r="F196" s="37"/>
      <c r="G196" s="37"/>
      <c r="H196" s="38"/>
    </row>
    <row r="197" spans="1:8" ht="21.75" thickBot="1" x14ac:dyDescent="0.25">
      <c r="A197" s="336"/>
      <c r="B197" s="337"/>
      <c r="C197" s="125"/>
      <c r="D197" s="399"/>
      <c r="E197" s="399"/>
      <c r="F197" s="399"/>
      <c r="G197" s="399"/>
      <c r="H197" s="400"/>
    </row>
    <row r="199" spans="1:8" ht="21" x14ac:dyDescent="0.2">
      <c r="A199" s="220"/>
      <c r="B199" s="221" t="s">
        <v>133</v>
      </c>
      <c r="C199" s="222" t="s">
        <v>275</v>
      </c>
      <c r="D199" s="222"/>
      <c r="E199" s="223"/>
      <c r="F199" s="223"/>
      <c r="G199" s="223"/>
      <c r="H199" s="223"/>
    </row>
    <row r="200" spans="1:8" ht="21" x14ac:dyDescent="0.2">
      <c r="A200" s="220"/>
      <c r="B200" s="223"/>
      <c r="C200" s="224" t="s">
        <v>276</v>
      </c>
      <c r="D200" s="224"/>
      <c r="E200" s="223"/>
      <c r="F200" s="223"/>
      <c r="G200" s="223"/>
      <c r="H200" s="223"/>
    </row>
    <row r="201" spans="1:8" ht="21" x14ac:dyDescent="0.2">
      <c r="A201" s="220"/>
      <c r="B201" s="223"/>
      <c r="C201" s="224" t="s">
        <v>277</v>
      </c>
      <c r="D201" s="224"/>
      <c r="E201" s="223"/>
      <c r="F201" s="223"/>
      <c r="G201" s="223"/>
      <c r="H201" s="223"/>
    </row>
    <row r="202" spans="1:8" ht="21" x14ac:dyDescent="0.2">
      <c r="C202" s="224"/>
      <c r="D202" s="224"/>
      <c r="E202" s="223"/>
      <c r="F202" s="223"/>
      <c r="G202" s="223"/>
      <c r="H202" s="217"/>
    </row>
    <row r="203" spans="1:8" ht="26.2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ht="26.2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ht="26.2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ht="26.2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ht="26.2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ht="26.2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ht="26.2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ht="26.25" x14ac:dyDescent="0.2">
      <c r="A210" s="233"/>
      <c r="B210" s="233"/>
      <c r="C210" s="234"/>
      <c r="D210" s="235"/>
      <c r="E210" s="235"/>
      <c r="F210" s="236"/>
      <c r="G210" s="237"/>
      <c r="H210" s="237"/>
    </row>
    <row r="211" spans="1:8" ht="21" x14ac:dyDescent="0.2">
      <c r="A211" s="239" t="s">
        <v>144</v>
      </c>
      <c r="B211" s="239"/>
      <c r="C211" s="239"/>
      <c r="D211" s="239"/>
      <c r="E211" s="239"/>
      <c r="F211" s="239"/>
      <c r="G211" s="239"/>
      <c r="H211" s="239"/>
    </row>
    <row r="212" spans="1:8" ht="21" x14ac:dyDescent="0.2">
      <c r="A212" s="239" t="s">
        <v>145</v>
      </c>
      <c r="B212" s="239"/>
      <c r="C212" s="239"/>
      <c r="D212" s="239"/>
      <c r="E212" s="239"/>
      <c r="F212" s="239"/>
      <c r="G212" s="239"/>
      <c r="H212" s="239"/>
    </row>
    <row r="213" spans="1:8" ht="26.25" x14ac:dyDescent="0.2">
      <c r="A213" s="233"/>
      <c r="B213" s="233"/>
      <c r="C213" s="234"/>
      <c r="D213" s="235"/>
      <c r="E213" s="235"/>
      <c r="F213" s="236"/>
      <c r="G213" s="237"/>
      <c r="H213" s="237"/>
    </row>
    <row r="214" spans="1:8" ht="55.5" customHeight="1" thickBot="1" x14ac:dyDescent="0.25">
      <c r="A214" s="240" t="s">
        <v>146</v>
      </c>
      <c r="B214" s="240"/>
      <c r="C214" s="240"/>
      <c r="D214" s="240"/>
      <c r="E214" s="240"/>
      <c r="F214" s="241"/>
      <c r="G214" s="231"/>
      <c r="H214" s="242"/>
    </row>
    <row r="215" spans="1:8" ht="50.1" customHeight="1" thickBot="1" x14ac:dyDescent="0.25">
      <c r="A215" s="243" t="s">
        <v>147</v>
      </c>
      <c r="B215" s="244"/>
      <c r="C215" s="244"/>
      <c r="D215" s="244"/>
      <c r="E215" s="245"/>
      <c r="F215" s="246"/>
      <c r="H215" s="247"/>
    </row>
    <row r="216" spans="1:8" ht="91.5" customHeight="1" thickBot="1" x14ac:dyDescent="0.25">
      <c r="A216" s="248" t="s">
        <v>148</v>
      </c>
      <c r="B216" s="249"/>
      <c r="C216" s="250" t="s">
        <v>149</v>
      </c>
      <c r="D216" s="249" t="s">
        <v>150</v>
      </c>
      <c r="E216" s="251"/>
      <c r="F216" s="252"/>
      <c r="G216" s="252"/>
      <c r="H216" s="252"/>
    </row>
    <row r="217" spans="1:8" ht="84" x14ac:dyDescent="0.2">
      <c r="A217" s="253" t="s">
        <v>151</v>
      </c>
      <c r="B217" s="254"/>
      <c r="C217" s="255" t="s">
        <v>152</v>
      </c>
      <c r="D217" s="256" t="s">
        <v>153</v>
      </c>
      <c r="E217" s="257"/>
      <c r="F217" s="252"/>
      <c r="G217" s="252"/>
      <c r="H217" s="252"/>
    </row>
    <row r="218" spans="1:8" ht="77.25" customHeight="1" x14ac:dyDescent="0.2">
      <c r="A218" s="258" t="s">
        <v>154</v>
      </c>
      <c r="B218" s="259"/>
      <c r="C218" s="260" t="s">
        <v>155</v>
      </c>
      <c r="D218" s="261" t="s">
        <v>156</v>
      </c>
      <c r="E218" s="262"/>
      <c r="F218" s="252"/>
      <c r="G218" s="252"/>
      <c r="H218" s="252"/>
    </row>
    <row r="219" spans="1:8" ht="99.75" customHeight="1" x14ac:dyDescent="0.2">
      <c r="A219" s="259" t="s">
        <v>157</v>
      </c>
      <c r="B219" s="259"/>
      <c r="C219" s="260" t="s">
        <v>158</v>
      </c>
      <c r="D219" s="261" t="s">
        <v>156</v>
      </c>
      <c r="E219" s="261"/>
      <c r="F219" s="252"/>
      <c r="G219" s="252"/>
      <c r="H219" s="252"/>
    </row>
    <row r="220" spans="1:8" s="217" customFormat="1" ht="125.25" customHeight="1" x14ac:dyDescent="0.2">
      <c r="A220" s="258" t="s">
        <v>160</v>
      </c>
      <c r="B220" s="259"/>
      <c r="C220" s="409" t="s">
        <v>161</v>
      </c>
      <c r="D220" s="259" t="s">
        <v>156</v>
      </c>
      <c r="E220" s="410"/>
      <c r="F220" s="246"/>
      <c r="G220" s="246"/>
      <c r="H220" s="246"/>
    </row>
    <row r="221" spans="1:8" s="238" customFormat="1" ht="222.75" customHeight="1" thickBot="1" x14ac:dyDescent="0.25">
      <c r="A221" s="411" t="s">
        <v>162</v>
      </c>
      <c r="B221" s="412"/>
      <c r="C221" s="406" t="s">
        <v>163</v>
      </c>
      <c r="D221" s="413" t="s">
        <v>156</v>
      </c>
      <c r="E221" s="414"/>
      <c r="F221" s="236"/>
      <c r="G221" s="237"/>
      <c r="H221" s="237"/>
    </row>
    <row r="222" spans="1:8" ht="24.95" customHeight="1" x14ac:dyDescent="0.2">
      <c r="A222" s="264" t="s">
        <v>164</v>
      </c>
      <c r="B222" s="264"/>
      <c r="C222" s="264"/>
      <c r="D222" s="264"/>
      <c r="E222" s="264"/>
      <c r="F222" s="264"/>
      <c r="G222" s="264"/>
      <c r="H222" s="264"/>
    </row>
    <row r="223" spans="1:8" ht="24.95" customHeight="1" x14ac:dyDescent="0.2">
      <c r="A223" s="264" t="s">
        <v>165</v>
      </c>
      <c r="B223" s="264"/>
      <c r="C223" s="264"/>
      <c r="D223" s="264"/>
      <c r="E223" s="264"/>
      <c r="F223" s="264"/>
      <c r="G223" s="264"/>
      <c r="H223" s="264"/>
    </row>
    <row r="224" spans="1:8" ht="183" customHeight="1" x14ac:dyDescent="0.2">
      <c r="A22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239"/>
      <c r="C224" s="239"/>
      <c r="D224" s="239"/>
      <c r="E224" s="239"/>
      <c r="F224" s="239"/>
      <c r="G224" s="239"/>
      <c r="H224" s="239"/>
    </row>
    <row r="225" spans="1:8" ht="82.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8" spans="1:8" s="266" customFormat="1" ht="114.75" customHeight="1" x14ac:dyDescent="0.2">
      <c r="A228" s="239" t="s">
        <v>169</v>
      </c>
      <c r="B228" s="239"/>
      <c r="C228" s="239"/>
      <c r="D228" s="239"/>
      <c r="E228" s="239"/>
      <c r="F228" s="239"/>
      <c r="G228" s="239"/>
      <c r="H228" s="239"/>
    </row>
  </sheetData>
  <sheetProtection selectLockedCells="1" selectUnlockedCells="1"/>
  <mergeCells count="377">
    <mergeCell ref="A222:H222"/>
    <mergeCell ref="A223:H223"/>
    <mergeCell ref="A224:H224"/>
    <mergeCell ref="A225:H225"/>
    <mergeCell ref="A226:H226"/>
    <mergeCell ref="A228:E228"/>
    <mergeCell ref="F228:H228"/>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30" zoomScaleNormal="60" zoomScaleSheetLayoutView="30" workbookViewId="0">
      <pane ySplit="3" topLeftCell="A46"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45.85546875" style="217" customWidth="1"/>
    <col min="5" max="5" width="48.42578125" style="217" customWidth="1"/>
    <col min="6" max="6" width="35.85546875" style="217" customWidth="1"/>
    <col min="7" max="7" width="42.28515625" style="217" customWidth="1"/>
    <col min="8" max="8" width="37.7109375" style="217" customWidth="1"/>
    <col min="9" max="16384" width="9.140625" style="219"/>
  </cols>
  <sheetData>
    <row r="1" spans="1:8" s="4" customFormat="1" ht="50.1" customHeight="1" x14ac:dyDescent="0.2">
      <c r="A1" s="1"/>
      <c r="B1" s="2"/>
      <c r="C1" s="3" t="s">
        <v>0</v>
      </c>
      <c r="D1" s="236"/>
      <c r="E1" s="236"/>
      <c r="F1" s="236"/>
      <c r="G1" s="236"/>
      <c r="H1" s="236"/>
    </row>
    <row r="2" spans="1:8" s="10" customFormat="1" ht="50.1" customHeight="1" x14ac:dyDescent="0.2">
      <c r="A2" s="5" t="str">
        <f>Абакан_юр!A2</f>
        <v>Введен в действие с "01" марта 2024 г.</v>
      </c>
      <c r="B2" s="6" t="s">
        <v>2</v>
      </c>
      <c r="C2" s="7" t="s">
        <v>278</v>
      </c>
      <c r="D2" s="466"/>
      <c r="E2" s="466"/>
      <c r="F2" s="466"/>
      <c r="G2" s="466"/>
      <c r="H2" s="466"/>
    </row>
    <row r="3" spans="1:8" s="16" customFormat="1" ht="24.95" customHeight="1" thickBot="1" x14ac:dyDescent="0.25">
      <c r="A3" s="11" t="s">
        <v>279</v>
      </c>
      <c r="B3" s="12"/>
      <c r="C3" s="13"/>
      <c r="D3" s="14"/>
      <c r="E3" s="14"/>
      <c r="F3" s="14"/>
      <c r="G3" s="14"/>
      <c r="H3" s="14"/>
    </row>
    <row r="4" spans="1:8" s="23" customFormat="1" ht="50.1" customHeight="1" thickBot="1" x14ac:dyDescent="0.25">
      <c r="A4" s="17" t="s">
        <v>5</v>
      </c>
      <c r="B4" s="18" t="s">
        <v>6</v>
      </c>
      <c r="C4" s="19" t="s">
        <v>7</v>
      </c>
      <c r="D4" s="449" t="s">
        <v>8</v>
      </c>
      <c r="E4" s="271"/>
      <c r="F4" s="271"/>
      <c r="G4" s="271"/>
      <c r="H4" s="272"/>
    </row>
    <row r="5" spans="1:8" s="28" customFormat="1" ht="50.1" customHeight="1" thickBot="1" x14ac:dyDescent="0.25">
      <c r="A5" s="24" t="s">
        <v>9</v>
      </c>
      <c r="B5" s="25"/>
      <c r="C5" s="26"/>
      <c r="D5" s="27"/>
      <c r="E5" s="27"/>
      <c r="F5" s="27"/>
      <c r="G5" s="27"/>
      <c r="H5" s="27"/>
    </row>
    <row r="6" spans="1:8" s="280" customFormat="1" ht="24.95" customHeight="1" thickBot="1" x14ac:dyDescent="0.25">
      <c r="A6" s="386"/>
      <c r="B6" s="387"/>
      <c r="C6" s="388"/>
      <c r="D6" s="277" t="s">
        <v>171</v>
      </c>
      <c r="E6" s="278" t="s">
        <v>172</v>
      </c>
      <c r="F6" s="277" t="s">
        <v>173</v>
      </c>
      <c r="G6" s="278" t="s">
        <v>174</v>
      </c>
      <c r="H6" s="279" t="s">
        <v>175</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300">
        <f>F7*1.2</f>
        <v>6465.5999999999995</v>
      </c>
      <c r="E7" s="300">
        <f>F7*1.1</f>
        <v>5926.8</v>
      </c>
      <c r="F7" s="300">
        <v>5388</v>
      </c>
      <c r="G7" s="300">
        <f>F7*0.75</f>
        <v>4041</v>
      </c>
      <c r="H7" s="300">
        <f>F7*0.5</f>
        <v>2694</v>
      </c>
    </row>
    <row r="8" spans="1:8" s="16" customFormat="1" ht="150" customHeight="1" x14ac:dyDescent="0.2">
      <c r="A8" s="34"/>
      <c r="B8" s="35"/>
      <c r="C8" s="35"/>
      <c r="D8" s="301"/>
      <c r="E8" s="301"/>
      <c r="F8" s="301"/>
      <c r="G8" s="301"/>
      <c r="H8" s="301"/>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301"/>
      <c r="E9" s="301"/>
      <c r="F9" s="301"/>
      <c r="G9" s="301"/>
      <c r="H9" s="301"/>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303"/>
      <c r="E10" s="303"/>
      <c r="F10" s="303"/>
      <c r="G10" s="303"/>
      <c r="H10" s="303"/>
    </row>
    <row r="11" spans="1:8" s="16" customFormat="1" ht="24.95" customHeight="1" thickBot="1" x14ac:dyDescent="0.25">
      <c r="A11" s="47"/>
      <c r="B11" s="48"/>
      <c r="C11" s="49"/>
      <c r="D11" s="467"/>
      <c r="E11" s="467"/>
      <c r="F11" s="467"/>
      <c r="G11" s="467"/>
      <c r="H11" s="467"/>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281">
        <f>F12*1.2</f>
        <v>7394.4</v>
      </c>
      <c r="E12" s="282">
        <f>F12*1.1</f>
        <v>6778.2000000000007</v>
      </c>
      <c r="F12" s="282">
        <v>6162</v>
      </c>
      <c r="G12" s="282">
        <f>F12*0.75</f>
        <v>4621.5</v>
      </c>
      <c r="H12" s="283">
        <f>F12*0.5</f>
        <v>3081</v>
      </c>
    </row>
    <row r="13" spans="1:8" s="16" customFormat="1" ht="50.1" customHeight="1" x14ac:dyDescent="0.2">
      <c r="A13" s="55"/>
      <c r="B13" s="35"/>
      <c r="C13" s="35"/>
      <c r="D13" s="284"/>
      <c r="E13" s="285"/>
      <c r="F13" s="285"/>
      <c r="G13" s="285"/>
      <c r="H13" s="286"/>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284"/>
      <c r="E14" s="285"/>
      <c r="F14" s="285"/>
      <c r="G14" s="285"/>
      <c r="H14" s="286"/>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284"/>
      <c r="E15" s="285"/>
      <c r="F15" s="285"/>
      <c r="G15" s="285"/>
      <c r="H15" s="286"/>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287"/>
      <c r="E16" s="288"/>
      <c r="F16" s="288"/>
      <c r="G16" s="288"/>
      <c r="H16" s="289"/>
    </row>
    <row r="17" spans="1:8" s="16" customFormat="1" ht="24.95" customHeight="1" thickBot="1" x14ac:dyDescent="0.25">
      <c r="A17" s="47"/>
      <c r="B17" s="62"/>
      <c r="C17" s="49"/>
      <c r="D17" s="467"/>
      <c r="E17" s="467"/>
      <c r="F17" s="467"/>
      <c r="G17" s="467"/>
      <c r="H17" s="467"/>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468"/>
      <c r="E22" s="468"/>
      <c r="F22" s="468"/>
      <c r="G22" s="468"/>
      <c r="H22" s="468"/>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468"/>
      <c r="E26" s="468"/>
      <c r="F26" s="468"/>
      <c r="G26" s="468"/>
      <c r="H26" s="468"/>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469">
        <f>F27*0.5</f>
        <v>3774</v>
      </c>
    </row>
    <row r="28" spans="1:8" s="16" customFormat="1" ht="50.1" customHeight="1" x14ac:dyDescent="0.2">
      <c r="A28" s="71"/>
      <c r="B28" s="35"/>
      <c r="C28" s="35"/>
      <c r="D28" s="36"/>
      <c r="E28" s="36"/>
      <c r="F28" s="36"/>
      <c r="G28" s="36"/>
      <c r="H28" s="470"/>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470"/>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471"/>
    </row>
    <row r="31" spans="1:8" s="16" customFormat="1" ht="24.95" customHeight="1" thickBot="1" x14ac:dyDescent="0.25">
      <c r="A31" s="81"/>
      <c r="B31" s="48"/>
      <c r="C31" s="49"/>
      <c r="D31" s="467"/>
      <c r="E31" s="467"/>
      <c r="F31" s="467"/>
      <c r="G31" s="467"/>
      <c r="H31" s="467"/>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472">
        <f>F32*0.5</f>
        <v>4314</v>
      </c>
    </row>
    <row r="33" spans="1:8" s="16" customFormat="1" ht="75" customHeight="1" x14ac:dyDescent="0.2">
      <c r="A33" s="71"/>
      <c r="B33" s="35"/>
      <c r="C33" s="35"/>
      <c r="D33" s="56"/>
      <c r="E33" s="56"/>
      <c r="F33" s="56"/>
      <c r="G33" s="56"/>
      <c r="H33" s="158"/>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58"/>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58"/>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66"/>
    </row>
    <row r="37" spans="1:8" s="16" customFormat="1" ht="24.75" customHeight="1" thickBot="1" x14ac:dyDescent="0.25">
      <c r="A37" s="112"/>
      <c r="B37" s="62"/>
      <c r="C37" s="49"/>
      <c r="D37" s="468"/>
      <c r="E37" s="468"/>
      <c r="F37" s="468"/>
      <c r="G37" s="468"/>
      <c r="H37" s="468"/>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468"/>
      <c r="E42" s="468"/>
      <c r="F42" s="468"/>
      <c r="G42" s="468"/>
      <c r="H42" s="468"/>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1">
        <f>F48*1.2</f>
        <v>7761.5999999999995</v>
      </c>
      <c r="E48" s="32">
        <f>F48*1.1</f>
        <v>7114.8</v>
      </c>
      <c r="F48" s="32">
        <v>6468</v>
      </c>
      <c r="G48" s="32">
        <f>F48*0.75</f>
        <v>4851</v>
      </c>
      <c r="H48" s="33">
        <f>F48*0.5</f>
        <v>3234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54">
        <f>F54*1.2</f>
        <v>8877.6</v>
      </c>
      <c r="E54" s="32">
        <f>F54*1.1</f>
        <v>8137.8000000000011</v>
      </c>
      <c r="F54" s="32">
        <v>7398</v>
      </c>
      <c r="G54" s="32">
        <f>F54*0.75</f>
        <v>5548.5</v>
      </c>
      <c r="H54" s="33">
        <f>F54*0.5</f>
        <v>3699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389">
        <v>210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393"/>
      <c r="E62" s="394"/>
      <c r="F62" s="394"/>
      <c r="G62" s="394"/>
      <c r="H62" s="395"/>
    </row>
    <row r="63" spans="1:8" s="16" customFormat="1" ht="24.95" customHeight="1" thickBot="1" x14ac:dyDescent="0.25">
      <c r="A63" s="275"/>
      <c r="B63" s="276"/>
      <c r="C63" s="276"/>
      <c r="D63" s="276"/>
      <c r="E63" s="276"/>
      <c r="F63" s="276"/>
      <c r="G63" s="276"/>
      <c r="H63" s="473"/>
    </row>
    <row r="64" spans="1:8" s="16" customFormat="1" ht="50.1" customHeight="1" thickBot="1" x14ac:dyDescent="0.25">
      <c r="A64" s="136" t="s">
        <v>38</v>
      </c>
      <c r="B64" s="137"/>
      <c r="C64" s="137"/>
      <c r="D64" s="318" t="str">
        <f>"от "&amp;MIN(D65:D84)&amp;" до "&amp;MAX(D65:D84)</f>
        <v>от 630 до 12600</v>
      </c>
      <c r="E64" s="318"/>
      <c r="F64" s="318"/>
      <c r="G64" s="318"/>
      <c r="H64" s="319"/>
    </row>
    <row r="65" spans="1:8" s="16" customFormat="1" ht="37.5" customHeight="1" outlineLevel="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1">
        <v>630</v>
      </c>
      <c r="E65" s="32"/>
      <c r="F65" s="32"/>
      <c r="G65" s="32"/>
      <c r="H65" s="33"/>
    </row>
    <row r="66" spans="1:8" s="16" customFormat="1" ht="37.5" customHeight="1" outlineLevel="1" x14ac:dyDescent="0.2">
      <c r="A66" s="147" t="s">
        <v>40</v>
      </c>
      <c r="B66" s="315"/>
      <c r="C66" s="297"/>
      <c r="D66" s="36">
        <v>1260</v>
      </c>
      <c r="E66" s="37"/>
      <c r="F66" s="37"/>
      <c r="G66" s="37"/>
      <c r="H66" s="38"/>
    </row>
    <row r="67" spans="1:8" s="16" customFormat="1" ht="37.5" customHeight="1" outlineLevel="1" x14ac:dyDescent="0.2">
      <c r="A67" s="147" t="s">
        <v>41</v>
      </c>
      <c r="B67" s="315"/>
      <c r="C67" s="297"/>
      <c r="D67" s="36">
        <v>1890</v>
      </c>
      <c r="E67" s="37"/>
      <c r="F67" s="37"/>
      <c r="G67" s="37"/>
      <c r="H67" s="38"/>
    </row>
    <row r="68" spans="1:8" s="16" customFormat="1" ht="37.5" customHeight="1" outlineLevel="1" x14ac:dyDescent="0.2">
      <c r="A68" s="147" t="s">
        <v>42</v>
      </c>
      <c r="B68" s="315"/>
      <c r="C68" s="297"/>
      <c r="D68" s="36">
        <v>2520</v>
      </c>
      <c r="E68" s="37"/>
      <c r="F68" s="37"/>
      <c r="G68" s="37"/>
      <c r="H68" s="38"/>
    </row>
    <row r="69" spans="1:8" s="16" customFormat="1" ht="37.5" customHeight="1" outlineLevel="1" x14ac:dyDescent="0.2">
      <c r="A69" s="147" t="s">
        <v>43</v>
      </c>
      <c r="B69" s="315"/>
      <c r="C69" s="297"/>
      <c r="D69" s="36">
        <v>3150</v>
      </c>
      <c r="E69" s="37"/>
      <c r="F69" s="37"/>
      <c r="G69" s="37"/>
      <c r="H69" s="38"/>
    </row>
    <row r="70" spans="1:8" s="16" customFormat="1" ht="37.5" customHeight="1" outlineLevel="1" x14ac:dyDescent="0.2">
      <c r="A70" s="147" t="s">
        <v>44</v>
      </c>
      <c r="B70" s="315"/>
      <c r="C70" s="297"/>
      <c r="D70" s="36">
        <v>3780</v>
      </c>
      <c r="E70" s="37"/>
      <c r="F70" s="37"/>
      <c r="G70" s="37"/>
      <c r="H70" s="38"/>
    </row>
    <row r="71" spans="1:8" s="16" customFormat="1" ht="37.5" customHeight="1" outlineLevel="1" x14ac:dyDescent="0.2">
      <c r="A71" s="147" t="s">
        <v>45</v>
      </c>
      <c r="B71" s="315"/>
      <c r="C71" s="297"/>
      <c r="D71" s="36">
        <v>4410</v>
      </c>
      <c r="E71" s="37"/>
      <c r="F71" s="37"/>
      <c r="G71" s="37"/>
      <c r="H71" s="38"/>
    </row>
    <row r="72" spans="1:8" s="16" customFormat="1" ht="37.5" customHeight="1" outlineLevel="1" x14ac:dyDescent="0.2">
      <c r="A72" s="147" t="s">
        <v>46</v>
      </c>
      <c r="B72" s="315"/>
      <c r="C72" s="297"/>
      <c r="D72" s="36">
        <v>5040</v>
      </c>
      <c r="E72" s="37"/>
      <c r="F72" s="37"/>
      <c r="G72" s="37"/>
      <c r="H72" s="38"/>
    </row>
    <row r="73" spans="1:8" s="16" customFormat="1" ht="37.5" customHeight="1" outlineLevel="1" x14ac:dyDescent="0.2">
      <c r="A73" s="147" t="s">
        <v>47</v>
      </c>
      <c r="B73" s="315"/>
      <c r="C73" s="297"/>
      <c r="D73" s="36">
        <v>5670</v>
      </c>
      <c r="E73" s="37"/>
      <c r="F73" s="37"/>
      <c r="G73" s="37"/>
      <c r="H73" s="38"/>
    </row>
    <row r="74" spans="1:8" s="16" customFormat="1" ht="37.5" customHeight="1" outlineLevel="1" x14ac:dyDescent="0.2">
      <c r="A74" s="147" t="s">
        <v>48</v>
      </c>
      <c r="B74" s="315"/>
      <c r="C74" s="297"/>
      <c r="D74" s="36">
        <v>6300</v>
      </c>
      <c r="E74" s="37"/>
      <c r="F74" s="37"/>
      <c r="G74" s="37"/>
      <c r="H74" s="38"/>
    </row>
    <row r="75" spans="1:8" s="16" customFormat="1" ht="37.5" customHeight="1" outlineLevel="1" x14ac:dyDescent="0.2">
      <c r="A75" s="147" t="s">
        <v>49</v>
      </c>
      <c r="B75" s="315"/>
      <c r="C75" s="297"/>
      <c r="D75" s="36">
        <v>6930</v>
      </c>
      <c r="E75" s="37"/>
      <c r="F75" s="37"/>
      <c r="G75" s="37"/>
      <c r="H75" s="38"/>
    </row>
    <row r="76" spans="1:8" s="16" customFormat="1" ht="37.5" customHeight="1" outlineLevel="1" x14ac:dyDescent="0.2">
      <c r="A76" s="147" t="s">
        <v>50</v>
      </c>
      <c r="B76" s="315"/>
      <c r="C76" s="297"/>
      <c r="D76" s="36">
        <v>7560</v>
      </c>
      <c r="E76" s="37"/>
      <c r="F76" s="37"/>
      <c r="G76" s="37"/>
      <c r="H76" s="38"/>
    </row>
    <row r="77" spans="1:8" s="16" customFormat="1" ht="37.5" customHeight="1" outlineLevel="1" x14ac:dyDescent="0.2">
      <c r="A77" s="147" t="s">
        <v>51</v>
      </c>
      <c r="B77" s="315"/>
      <c r="C77" s="297"/>
      <c r="D77" s="36">
        <v>8190</v>
      </c>
      <c r="E77" s="37"/>
      <c r="F77" s="37"/>
      <c r="G77" s="37"/>
      <c r="H77" s="38"/>
    </row>
    <row r="78" spans="1:8" s="16" customFormat="1" ht="37.5" customHeight="1" outlineLevel="1" x14ac:dyDescent="0.2">
      <c r="A78" s="147" t="s">
        <v>52</v>
      </c>
      <c r="B78" s="315"/>
      <c r="C78" s="297"/>
      <c r="D78" s="36">
        <v>8820</v>
      </c>
      <c r="E78" s="37"/>
      <c r="F78" s="37"/>
      <c r="G78" s="37"/>
      <c r="H78" s="38"/>
    </row>
    <row r="79" spans="1:8" s="16" customFormat="1" ht="37.5" customHeight="1" outlineLevel="1" x14ac:dyDescent="0.2">
      <c r="A79" s="147" t="s">
        <v>53</v>
      </c>
      <c r="B79" s="315"/>
      <c r="C79" s="297"/>
      <c r="D79" s="36">
        <v>9450</v>
      </c>
      <c r="E79" s="37"/>
      <c r="F79" s="37"/>
      <c r="G79" s="37"/>
      <c r="H79" s="38"/>
    </row>
    <row r="80" spans="1:8" s="16" customFormat="1" ht="37.5" customHeight="1" outlineLevel="1" x14ac:dyDescent="0.2">
      <c r="A80" s="147" t="s">
        <v>54</v>
      </c>
      <c r="B80" s="315"/>
      <c r="C80" s="297"/>
      <c r="D80" s="36">
        <v>10080</v>
      </c>
      <c r="E80" s="37"/>
      <c r="F80" s="37"/>
      <c r="G80" s="37"/>
      <c r="H80" s="38"/>
    </row>
    <row r="81" spans="1:8" s="16" customFormat="1" ht="37.5" customHeight="1" outlineLevel="1" x14ac:dyDescent="0.2">
      <c r="A81" s="147" t="s">
        <v>55</v>
      </c>
      <c r="B81" s="315"/>
      <c r="C81" s="297"/>
      <c r="D81" s="36">
        <v>10710</v>
      </c>
      <c r="E81" s="37"/>
      <c r="F81" s="37"/>
      <c r="G81" s="37"/>
      <c r="H81" s="38"/>
    </row>
    <row r="82" spans="1:8" s="16" customFormat="1" ht="37.5" customHeight="1" outlineLevel="1" x14ac:dyDescent="0.2">
      <c r="A82" s="147" t="s">
        <v>56</v>
      </c>
      <c r="B82" s="315"/>
      <c r="C82" s="297"/>
      <c r="D82" s="36">
        <v>11340</v>
      </c>
      <c r="E82" s="37"/>
      <c r="F82" s="37"/>
      <c r="G82" s="37"/>
      <c r="H82" s="38"/>
    </row>
    <row r="83" spans="1:8" s="16" customFormat="1" ht="37.5" customHeight="1" outlineLevel="1" x14ac:dyDescent="0.2">
      <c r="A83" s="147" t="s">
        <v>57</v>
      </c>
      <c r="B83" s="315"/>
      <c r="C83" s="297"/>
      <c r="D83" s="36">
        <v>11970</v>
      </c>
      <c r="E83" s="37"/>
      <c r="F83" s="37"/>
      <c r="G83" s="37"/>
      <c r="H83" s="38"/>
    </row>
    <row r="84" spans="1:8" s="16" customFormat="1" ht="37.5" customHeight="1" outlineLevel="1" thickBot="1" x14ac:dyDescent="0.25">
      <c r="A84" s="147" t="s">
        <v>58</v>
      </c>
      <c r="B84" s="315"/>
      <c r="C84" s="316"/>
      <c r="D84" s="44">
        <v>12600</v>
      </c>
      <c r="E84" s="45"/>
      <c r="F84" s="45"/>
      <c r="G84" s="45"/>
      <c r="H84" s="46"/>
    </row>
    <row r="85" spans="1:8" s="16" customFormat="1" ht="50.1" customHeight="1" thickBot="1" x14ac:dyDescent="0.25">
      <c r="A85" s="136" t="s">
        <v>59</v>
      </c>
      <c r="B85" s="137"/>
      <c r="C85" s="137"/>
      <c r="D85" s="318" t="str">
        <f>"от "&amp;MIN(D86:D95)&amp;" до "&amp;MAX(D86:D95)</f>
        <v>от 270 до 6840</v>
      </c>
      <c r="E85" s="318"/>
      <c r="F85" s="318"/>
      <c r="G85" s="318"/>
      <c r="H85" s="319"/>
    </row>
    <row r="86" spans="1:8" s="16" customFormat="1" ht="165.75" customHeight="1" x14ac:dyDescent="0.2">
      <c r="A86" s="474" t="s">
        <v>280</v>
      </c>
      <c r="B86" s="150" t="s">
        <v>281</v>
      </c>
      <c r="C86" s="47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1">
        <v>774</v>
      </c>
      <c r="E86" s="32"/>
      <c r="F86" s="32"/>
      <c r="G86" s="32"/>
      <c r="H86" s="33"/>
    </row>
    <row r="87" spans="1:8" s="16" customFormat="1" ht="33.75" customHeight="1" x14ac:dyDescent="0.2">
      <c r="A87" s="160" t="s">
        <v>61</v>
      </c>
      <c r="B87" s="161"/>
      <c r="C87" s="32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6">
        <v>456</v>
      </c>
      <c r="E87" s="37"/>
      <c r="F87" s="37"/>
      <c r="G87" s="37"/>
      <c r="H87" s="38"/>
    </row>
    <row r="88" spans="1:8" s="16" customFormat="1" ht="37.5" customHeight="1" x14ac:dyDescent="0.2">
      <c r="A88" s="160" t="s">
        <v>62</v>
      </c>
      <c r="B88" s="161"/>
      <c r="C88" s="324"/>
      <c r="D88" s="36">
        <v>6840</v>
      </c>
      <c r="E88" s="37"/>
      <c r="F88" s="37"/>
      <c r="G88" s="37"/>
      <c r="H88" s="38"/>
    </row>
    <row r="89" spans="1:8" s="16" customFormat="1" ht="37.5" customHeight="1" x14ac:dyDescent="0.2">
      <c r="A89" s="423" t="s">
        <v>63</v>
      </c>
      <c r="B89" s="196"/>
      <c r="C89" s="324"/>
      <c r="D89" s="36">
        <v>1752</v>
      </c>
      <c r="E89" s="37"/>
      <c r="F89" s="37"/>
      <c r="G89" s="37"/>
      <c r="H89" s="38"/>
    </row>
    <row r="90" spans="1:8" s="16" customFormat="1" ht="37.5" customHeight="1" x14ac:dyDescent="0.2">
      <c r="A90" s="160" t="s">
        <v>64</v>
      </c>
      <c r="B90" s="161"/>
      <c r="C90" s="324"/>
      <c r="D90" s="36">
        <v>4620</v>
      </c>
      <c r="E90" s="37"/>
      <c r="F90" s="37"/>
      <c r="G90" s="37"/>
      <c r="H90" s="38"/>
    </row>
    <row r="91" spans="1:8" s="16" customFormat="1" ht="37.5" customHeight="1" x14ac:dyDescent="0.2">
      <c r="A91" s="423" t="s">
        <v>65</v>
      </c>
      <c r="B91" s="196"/>
      <c r="C91" s="324"/>
      <c r="D91" s="36">
        <v>270</v>
      </c>
      <c r="E91" s="37"/>
      <c r="F91" s="37"/>
      <c r="G91" s="37"/>
      <c r="H91" s="38"/>
    </row>
    <row r="92" spans="1:8" s="16" customFormat="1" ht="37.5" customHeight="1" x14ac:dyDescent="0.2">
      <c r="A92" s="423" t="s">
        <v>66</v>
      </c>
      <c r="B92" s="196"/>
      <c r="C92" s="324"/>
      <c r="D92" s="36">
        <v>270</v>
      </c>
      <c r="E92" s="37"/>
      <c r="F92" s="37"/>
      <c r="G92" s="37"/>
      <c r="H92" s="38"/>
    </row>
    <row r="93" spans="1:8" s="16" customFormat="1" ht="37.5" customHeight="1" x14ac:dyDescent="0.2">
      <c r="A93" s="423" t="s">
        <v>67</v>
      </c>
      <c r="B93" s="196"/>
      <c r="C93" s="324"/>
      <c r="D93" s="36">
        <v>540</v>
      </c>
      <c r="E93" s="37"/>
      <c r="F93" s="37"/>
      <c r="G93" s="37"/>
      <c r="H93" s="38"/>
    </row>
    <row r="94" spans="1:8" s="16" customFormat="1" ht="37.5" customHeight="1" x14ac:dyDescent="0.2">
      <c r="A94" s="423" t="s">
        <v>68</v>
      </c>
      <c r="B94" s="196"/>
      <c r="C94" s="324"/>
      <c r="D94" s="36">
        <v>810</v>
      </c>
      <c r="E94" s="37"/>
      <c r="F94" s="37"/>
      <c r="G94" s="37"/>
      <c r="H94" s="38"/>
    </row>
    <row r="95" spans="1:8" s="16" customFormat="1" ht="37.5" customHeight="1" thickBot="1" x14ac:dyDescent="0.25">
      <c r="A95" s="356" t="s">
        <v>69</v>
      </c>
      <c r="B95" s="476"/>
      <c r="C95" s="332"/>
      <c r="D95" s="44">
        <v>4800</v>
      </c>
      <c r="E95" s="45"/>
      <c r="F95" s="45"/>
      <c r="G95" s="45"/>
      <c r="H95" s="4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45">
        <v>30</v>
      </c>
      <c r="E96" s="45"/>
      <c r="F96" s="45"/>
      <c r="G96" s="45"/>
      <c r="H96" s="46"/>
    </row>
    <row r="97" spans="1:8" s="28" customFormat="1" ht="49.5" customHeight="1" thickBot="1" x14ac:dyDescent="0.25">
      <c r="A97" s="24" t="s">
        <v>72</v>
      </c>
      <c r="B97" s="25"/>
      <c r="C97" s="26"/>
      <c r="D97" s="173" t="str">
        <f>"от "&amp;MIN(D99,D119:D135)&amp;" до "&amp;MAX(D99,D119:D135)</f>
        <v>от 1332 до 7590</v>
      </c>
      <c r="E97" s="173"/>
      <c r="F97" s="173"/>
      <c r="G97" s="173"/>
      <c r="H97" s="174"/>
    </row>
    <row r="98" spans="1:8" s="16" customFormat="1" ht="24.95" customHeight="1" thickBot="1" x14ac:dyDescent="0.25">
      <c r="A98" s="275"/>
      <c r="B98" s="477"/>
      <c r="C98" s="125"/>
      <c r="D98" s="399"/>
      <c r="E98" s="399"/>
      <c r="F98" s="399"/>
      <c r="G98" s="399"/>
      <c r="H98" s="400"/>
    </row>
    <row r="99" spans="1:8" s="28" customFormat="1" ht="54.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182">
        <v>6120</v>
      </c>
      <c r="E99" s="182"/>
      <c r="F99" s="182"/>
      <c r="G99" s="182"/>
      <c r="H99" s="183"/>
    </row>
    <row r="100" spans="1:8" s="28" customFormat="1" ht="54.75" customHeight="1" thickBot="1" x14ac:dyDescent="0.25">
      <c r="A100" s="184" t="s">
        <v>74</v>
      </c>
      <c r="B100" s="185"/>
      <c r="C100" s="186"/>
      <c r="D100" s="187" t="s">
        <v>75</v>
      </c>
      <c r="E100" s="188"/>
      <c r="F100" s="188"/>
      <c r="G100" s="188"/>
      <c r="H100" s="189"/>
    </row>
    <row r="101" spans="1:8" s="28" customFormat="1" ht="54.75" customHeight="1" x14ac:dyDescent="0.2">
      <c r="A101" s="190" t="s">
        <v>76</v>
      </c>
      <c r="B101" s="191"/>
      <c r="C101" s="186"/>
      <c r="D101" s="157">
        <f>D99/4</f>
        <v>1530</v>
      </c>
      <c r="E101" s="157"/>
      <c r="F101" s="157"/>
      <c r="G101" s="157"/>
      <c r="H101" s="158"/>
    </row>
    <row r="102" spans="1:8" s="28" customFormat="1" ht="54.75" customHeight="1" x14ac:dyDescent="0.2">
      <c r="A102" s="190" t="s">
        <v>77</v>
      </c>
      <c r="B102" s="191"/>
      <c r="C102" s="186"/>
      <c r="D102" s="157">
        <f>D99/5</f>
        <v>1224</v>
      </c>
      <c r="E102" s="157"/>
      <c r="F102" s="157"/>
      <c r="G102" s="157"/>
      <c r="H102" s="158"/>
    </row>
    <row r="103" spans="1:8" s="28" customFormat="1" ht="54.75" customHeight="1" x14ac:dyDescent="0.2">
      <c r="A103" s="190" t="s">
        <v>78</v>
      </c>
      <c r="B103" s="191"/>
      <c r="C103" s="186"/>
      <c r="D103" s="157">
        <f>D99/6</f>
        <v>1020</v>
      </c>
      <c r="E103" s="157"/>
      <c r="F103" s="157"/>
      <c r="G103" s="157"/>
      <c r="H103" s="158"/>
    </row>
    <row r="104" spans="1:8" s="28" customFormat="1" ht="54.75" customHeight="1" x14ac:dyDescent="0.2">
      <c r="A104" s="190" t="s">
        <v>79</v>
      </c>
      <c r="B104" s="191"/>
      <c r="C104" s="186"/>
      <c r="D104" s="157">
        <f>D99/7</f>
        <v>874.28571428571433</v>
      </c>
      <c r="E104" s="157"/>
      <c r="F104" s="157"/>
      <c r="G104" s="157"/>
      <c r="H104" s="158"/>
    </row>
    <row r="105" spans="1:8" s="28" customFormat="1" ht="54.75" customHeight="1" x14ac:dyDescent="0.2">
      <c r="A105" s="190" t="s">
        <v>80</v>
      </c>
      <c r="B105" s="191"/>
      <c r="C105" s="186"/>
      <c r="D105" s="157">
        <f>D99/8</f>
        <v>765</v>
      </c>
      <c r="E105" s="157"/>
      <c r="F105" s="157"/>
      <c r="G105" s="157"/>
      <c r="H105" s="158"/>
    </row>
    <row r="106" spans="1:8" s="28" customFormat="1" ht="54.75" customHeight="1" x14ac:dyDescent="0.2">
      <c r="A106" s="190" t="s">
        <v>81</v>
      </c>
      <c r="B106" s="191"/>
      <c r="C106" s="186"/>
      <c r="D106" s="157">
        <f>D99/9</f>
        <v>680</v>
      </c>
      <c r="E106" s="157"/>
      <c r="F106" s="157"/>
      <c r="G106" s="157"/>
      <c r="H106" s="158"/>
    </row>
    <row r="107" spans="1:8" s="28" customFormat="1" ht="54.75" customHeight="1" x14ac:dyDescent="0.2">
      <c r="A107" s="190" t="s">
        <v>82</v>
      </c>
      <c r="B107" s="191"/>
      <c r="C107" s="186"/>
      <c r="D107" s="157">
        <f>D99/10</f>
        <v>612</v>
      </c>
      <c r="E107" s="157"/>
      <c r="F107" s="157"/>
      <c r="G107" s="157"/>
      <c r="H107" s="158"/>
    </row>
    <row r="108" spans="1:8" s="28" customFormat="1" ht="54.75" customHeight="1" thickBot="1" x14ac:dyDescent="0.25">
      <c r="A108" s="179" t="s">
        <v>83</v>
      </c>
      <c r="B108" s="180"/>
      <c r="C108" s="186"/>
      <c r="D108" s="182">
        <v>9168</v>
      </c>
      <c r="E108" s="182"/>
      <c r="F108" s="182"/>
      <c r="G108" s="182"/>
      <c r="H108" s="183"/>
    </row>
    <row r="109" spans="1:8" s="28" customFormat="1" ht="54.75" customHeight="1" thickBot="1" x14ac:dyDescent="0.25">
      <c r="A109" s="184" t="s">
        <v>74</v>
      </c>
      <c r="B109" s="185"/>
      <c r="C109" s="186"/>
      <c r="D109" s="187" t="s">
        <v>75</v>
      </c>
      <c r="E109" s="188"/>
      <c r="F109" s="188"/>
      <c r="G109" s="188"/>
      <c r="H109" s="189"/>
    </row>
    <row r="110" spans="1:8" s="28" customFormat="1" ht="54.75" customHeight="1" x14ac:dyDescent="0.2">
      <c r="A110" s="190" t="s">
        <v>76</v>
      </c>
      <c r="B110" s="191"/>
      <c r="C110" s="186"/>
      <c r="D110" s="157">
        <v>2292</v>
      </c>
      <c r="E110" s="157"/>
      <c r="F110" s="157"/>
      <c r="G110" s="157"/>
      <c r="H110" s="158"/>
    </row>
    <row r="111" spans="1:8" s="28" customFormat="1" ht="54.75" customHeight="1" x14ac:dyDescent="0.2">
      <c r="A111" s="190" t="s">
        <v>77</v>
      </c>
      <c r="B111" s="191"/>
      <c r="C111" s="186"/>
      <c r="D111" s="157">
        <v>1833.6</v>
      </c>
      <c r="E111" s="157"/>
      <c r="F111" s="157"/>
      <c r="G111" s="157"/>
      <c r="H111" s="158"/>
    </row>
    <row r="112" spans="1:8" s="28" customFormat="1" ht="54.75" customHeight="1" x14ac:dyDescent="0.2">
      <c r="A112" s="190" t="s">
        <v>78</v>
      </c>
      <c r="B112" s="191"/>
      <c r="C112" s="186"/>
      <c r="D112" s="157">
        <v>1527.9999999999998</v>
      </c>
      <c r="E112" s="157"/>
      <c r="F112" s="157"/>
      <c r="G112" s="157"/>
      <c r="H112" s="158"/>
    </row>
    <row r="113" spans="1:8" s="28" customFormat="1" ht="54.75" customHeight="1" x14ac:dyDescent="0.2">
      <c r="A113" s="190" t="s">
        <v>79</v>
      </c>
      <c r="B113" s="191"/>
      <c r="C113" s="186"/>
      <c r="D113" s="157">
        <v>1309.7142857142856</v>
      </c>
      <c r="E113" s="157"/>
      <c r="F113" s="157"/>
      <c r="G113" s="157"/>
      <c r="H113" s="158"/>
    </row>
    <row r="114" spans="1:8" s="28" customFormat="1" ht="54.75" customHeight="1" x14ac:dyDescent="0.2">
      <c r="A114" s="190" t="s">
        <v>80</v>
      </c>
      <c r="B114" s="191"/>
      <c r="C114" s="186"/>
      <c r="D114" s="157">
        <v>1146</v>
      </c>
      <c r="E114" s="157"/>
      <c r="F114" s="157"/>
      <c r="G114" s="157"/>
      <c r="H114" s="158"/>
    </row>
    <row r="115" spans="1:8" s="28" customFormat="1" ht="54.75" customHeight="1" x14ac:dyDescent="0.2">
      <c r="A115" s="190" t="s">
        <v>81</v>
      </c>
      <c r="B115" s="191"/>
      <c r="C115" s="186"/>
      <c r="D115" s="157">
        <v>1018.6666666666666</v>
      </c>
      <c r="E115" s="157"/>
      <c r="F115" s="157"/>
      <c r="G115" s="157"/>
      <c r="H115" s="158"/>
    </row>
    <row r="116" spans="1:8" s="28" customFormat="1" ht="54.75" customHeight="1" thickBot="1" x14ac:dyDescent="0.25">
      <c r="A116" s="190" t="s">
        <v>82</v>
      </c>
      <c r="B116" s="191"/>
      <c r="C116" s="194"/>
      <c r="D116" s="157">
        <v>916.8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44">
        <v>5004</v>
      </c>
      <c r="E117" s="45"/>
      <c r="F117" s="45"/>
      <c r="G117" s="45"/>
      <c r="H117" s="46"/>
    </row>
    <row r="118" spans="1:8" s="16" customFormat="1" ht="24.95" customHeight="1" thickBot="1" x14ac:dyDescent="0.25">
      <c r="A118" s="275"/>
      <c r="B118" s="477"/>
      <c r="C118" s="337"/>
      <c r="D118" s="337"/>
      <c r="E118" s="337"/>
      <c r="F118" s="337"/>
      <c r="G118" s="337"/>
      <c r="H118" s="478"/>
    </row>
    <row r="119" spans="1:8" s="16" customFormat="1"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"2ГИС.ВОЛОГДА"</v>
      </c>
      <c r="D119" s="31">
        <v>5352</v>
      </c>
      <c r="E119" s="32"/>
      <c r="F119" s="32"/>
      <c r="G119" s="32"/>
      <c r="H119" s="33"/>
    </row>
    <row r="120" spans="1:8" s="16" customFormat="1"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6">
        <v>3390</v>
      </c>
      <c r="E120" s="37"/>
      <c r="F120" s="37"/>
      <c r="G120" s="37"/>
      <c r="H120" s="38"/>
    </row>
    <row r="121" spans="1:8" s="16" customFormat="1"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6">
        <v>2964</v>
      </c>
      <c r="E121" s="37"/>
      <c r="F121" s="37"/>
      <c r="G121" s="37"/>
      <c r="H121" s="38"/>
    </row>
    <row r="122" spans="1:8" s="16" customFormat="1"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"2ГИС.ВОЛОГДА"</v>
      </c>
      <c r="D122" s="36">
        <v>4932</v>
      </c>
      <c r="E122" s="37"/>
      <c r="F122" s="37"/>
      <c r="G122" s="37"/>
      <c r="H122" s="38"/>
    </row>
    <row r="123" spans="1:8" s="16" customFormat="1"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"2ГИС.ВОЛОГДА"</v>
      </c>
      <c r="D123" s="36">
        <v>7590</v>
      </c>
      <c r="E123" s="37"/>
      <c r="F123" s="37"/>
      <c r="G123" s="37"/>
      <c r="H123" s="38"/>
    </row>
    <row r="124" spans="1:8" s="16" customFormat="1"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6">
        <v>4932</v>
      </c>
      <c r="E124" s="37"/>
      <c r="F124" s="37"/>
      <c r="G124" s="37"/>
      <c r="H124" s="38"/>
    </row>
    <row r="125" spans="1:8" s="16" customFormat="1"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6">
        <v>5918.4</v>
      </c>
      <c r="E125" s="37"/>
      <c r="F125" s="37"/>
      <c r="G125" s="37"/>
      <c r="H125" s="38"/>
    </row>
    <row r="126" spans="1:8" s="16" customFormat="1" ht="50.1" customHeight="1" x14ac:dyDescent="0.2">
      <c r="A126" s="154" t="s">
        <v>92</v>
      </c>
      <c r="B126" s="204"/>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6">
        <v>3090</v>
      </c>
      <c r="E126" s="37"/>
      <c r="F126" s="37"/>
      <c r="G126" s="37"/>
      <c r="H126" s="38"/>
    </row>
    <row r="127" spans="1:8" s="16" customFormat="1" ht="50.1" customHeight="1" x14ac:dyDescent="0.2">
      <c r="A127" s="160" t="s">
        <v>93</v>
      </c>
      <c r="B127" s="161"/>
      <c r="C12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6">
        <v>3690</v>
      </c>
      <c r="E127" s="37"/>
      <c r="F127" s="37"/>
      <c r="G127" s="37"/>
      <c r="H127" s="38"/>
    </row>
    <row r="128" spans="1:8" s="16" customFormat="1" ht="50.1" customHeight="1" x14ac:dyDescent="0.2">
      <c r="A128" s="160" t="s">
        <v>94</v>
      </c>
      <c r="B128" s="161"/>
      <c r="C128" s="202" t="s">
        <v>95</v>
      </c>
      <c r="D128" s="36">
        <v>3690</v>
      </c>
      <c r="E128" s="37"/>
      <c r="F128" s="37"/>
      <c r="G128" s="37"/>
      <c r="H128" s="38"/>
    </row>
    <row r="129" spans="1:8" s="16" customFormat="1" ht="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6">
        <v>3342</v>
      </c>
      <c r="E129" s="37"/>
      <c r="F129" s="37"/>
      <c r="G129" s="37"/>
      <c r="H129" s="38"/>
    </row>
    <row r="130" spans="1:8" s="16" customFormat="1" ht="7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6">
        <v>2670</v>
      </c>
      <c r="E130" s="37"/>
      <c r="F130" s="37"/>
      <c r="G130" s="37"/>
      <c r="H130" s="38"/>
    </row>
    <row r="131" spans="1:8" s="16" customFormat="1" ht="75" customHeight="1" x14ac:dyDescent="0.2">
      <c r="A131" s="160" t="s">
        <v>98</v>
      </c>
      <c r="B131" s="161"/>
      <c r="C131"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6">
        <v>2706</v>
      </c>
      <c r="E131" s="37"/>
      <c r="F131" s="37"/>
      <c r="G131" s="37"/>
      <c r="H131" s="38"/>
    </row>
    <row r="132" spans="1:8" s="16" customFormat="1" ht="75" customHeight="1" x14ac:dyDescent="0.2">
      <c r="A132" s="160" t="s">
        <v>99</v>
      </c>
      <c r="B132" s="161"/>
      <c r="C132"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6">
        <v>1332</v>
      </c>
      <c r="E132" s="37"/>
      <c r="F132" s="37"/>
      <c r="G132" s="37"/>
      <c r="H132" s="38"/>
    </row>
    <row r="133" spans="1:8" s="16" customFormat="1" ht="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6">
        <v>3342</v>
      </c>
      <c r="E133" s="37"/>
      <c r="F133" s="37"/>
      <c r="G133" s="37"/>
      <c r="H133" s="38"/>
    </row>
    <row r="134" spans="1:8" s="16" customFormat="1" ht="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6">
        <v>2670</v>
      </c>
      <c r="E134" s="37"/>
      <c r="F134" s="37"/>
      <c r="G134" s="37"/>
      <c r="H134" s="38"/>
    </row>
    <row r="135" spans="1:8" s="16" customFormat="1" ht="50.1" customHeight="1" x14ac:dyDescent="0.2">
      <c r="A135" s="154" t="s">
        <v>102</v>
      </c>
      <c r="B135" s="204"/>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6">
        <v>2706</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6">
        <v>774</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7" s="36">
        <v>100002</v>
      </c>
      <c r="E137" s="37"/>
      <c r="F137" s="37"/>
      <c r="G137" s="37"/>
      <c r="H137" s="38"/>
    </row>
    <row r="138" spans="1:8" s="16" customFormat="1" ht="126" customHeight="1" x14ac:dyDescent="0.2">
      <c r="A138" s="160" t="s">
        <v>104</v>
      </c>
      <c r="B138" s="161"/>
      <c r="C138" s="3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8" s="36">
        <v>3015</v>
      </c>
      <c r="E138" s="37"/>
      <c r="F138" s="37"/>
      <c r="G138" s="37"/>
      <c r="H138" s="38"/>
    </row>
    <row r="139" spans="1:8" s="16" customFormat="1" ht="96" customHeight="1" x14ac:dyDescent="0.2">
      <c r="A139" s="160" t="s">
        <v>105</v>
      </c>
      <c r="B139" s="161"/>
      <c r="C139" s="3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0" s="36">
        <v>3000</v>
      </c>
      <c r="E140" s="37"/>
      <c r="F140" s="37"/>
      <c r="G140" s="37"/>
      <c r="H140" s="38"/>
    </row>
    <row r="141" spans="1:8" s="16" customFormat="1" ht="50.1" customHeight="1" x14ac:dyDescent="0.2">
      <c r="A141" s="154" t="s">
        <v>107</v>
      </c>
      <c r="B141" s="204"/>
      <c r="C141" s="202" t="str">
        <f>"Интернет-площадка 2gis.ru на основе Cправочника организаций "&amp;$C$2&amp;""</f>
        <v>Интернет-площадка 2gis.ru на основе Cправочника организаций "2ГИС.ВОЛОГДА"</v>
      </c>
      <c r="D141" s="36">
        <v>10020</v>
      </c>
      <c r="E141" s="37"/>
      <c r="F141" s="37"/>
      <c r="G141" s="37"/>
      <c r="H141" s="38"/>
    </row>
    <row r="142" spans="1:8" s="16" customFormat="1"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6">
        <v>1290</v>
      </c>
      <c r="E142" s="37"/>
      <c r="F142" s="37"/>
      <c r="G142" s="37"/>
      <c r="H142" s="38"/>
    </row>
    <row r="143" spans="1:8" s="16" customFormat="1" ht="50.1" customHeight="1" x14ac:dyDescent="0.2">
      <c r="A143" s="160" t="s">
        <v>109</v>
      </c>
      <c r="B143" s="161"/>
      <c r="C143" s="202" t="str">
        <f t="shared" si="1"/>
        <v>электронный справочник на основе Справочника организаций "2ГИС.ВОЛОГДА" (версия для ПК)</v>
      </c>
      <c r="D143" s="36">
        <v>5280</v>
      </c>
      <c r="E143" s="37"/>
      <c r="F143" s="37"/>
      <c r="G143" s="37"/>
      <c r="H143" s="38"/>
    </row>
    <row r="144" spans="1:8" s="16" customFormat="1"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"2ГИС.ВОЛОГДА"</v>
      </c>
      <c r="D144" s="36">
        <v>12324</v>
      </c>
      <c r="E144" s="37"/>
      <c r="F144" s="37"/>
      <c r="G144" s="37"/>
      <c r="H144" s="38"/>
    </row>
    <row r="145" spans="1:8" s="16" customFormat="1"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"2ГИС.ВОЛОГДА"</v>
      </c>
      <c r="D145" s="36">
        <v>5280</v>
      </c>
      <c r="E145" s="37"/>
      <c r="F145" s="37"/>
      <c r="G145" s="37"/>
      <c r="H145" s="38"/>
    </row>
    <row r="146" spans="1:8" s="16" customFormat="1" ht="50.1" customHeight="1" x14ac:dyDescent="0.2">
      <c r="A146" s="160" t="s">
        <v>112</v>
      </c>
      <c r="B146" s="161"/>
      <c r="C146" s="202" t="str">
        <f t="shared" si="1"/>
        <v>электронный справочник на основе Справочника организаций "2ГИС.ВОЛОГДА" (версия для ПК)</v>
      </c>
      <c r="D146" s="36">
        <v>12324</v>
      </c>
      <c r="E146" s="37"/>
      <c r="F146" s="37"/>
      <c r="G146" s="37"/>
      <c r="H146" s="38"/>
    </row>
    <row r="147" spans="1:8" s="16" customFormat="1" ht="50.1" customHeight="1" x14ac:dyDescent="0.2">
      <c r="A147" s="160" t="s">
        <v>113</v>
      </c>
      <c r="B147" s="161"/>
      <c r="C147" s="202" t="str">
        <f t="shared" si="1"/>
        <v>электронный справочник на основе Справочника организаций "2ГИС.ВОЛОГДА" (версия для ПК)</v>
      </c>
      <c r="D147" s="36" t="e">
        <v>#REF!</v>
      </c>
      <c r="E147" s="37"/>
      <c r="F147" s="37"/>
      <c r="G147" s="37"/>
      <c r="H147" s="38"/>
    </row>
    <row r="148" spans="1:8" s="16" customFormat="1" ht="50.1" customHeight="1" x14ac:dyDescent="0.2">
      <c r="A148" s="154" t="s">
        <v>114</v>
      </c>
      <c r="B148" s="204"/>
      <c r="C148" s="202" t="str">
        <f t="shared" si="1"/>
        <v>электронный справочник на основе Справочника организаций "2ГИС.ВОЛОГДА" (версия для ПК)</v>
      </c>
      <c r="D148" s="36" t="e">
        <v>#REF!</v>
      </c>
      <c r="E148" s="37"/>
      <c r="F148" s="37"/>
      <c r="G148" s="37"/>
      <c r="H148" s="38"/>
    </row>
    <row r="149" spans="1:8" s="16" customFormat="1" ht="50.1" customHeight="1" x14ac:dyDescent="0.2">
      <c r="A149" s="160" t="s">
        <v>282</v>
      </c>
      <c r="B149" s="161"/>
      <c r="C149" s="202" t="s">
        <v>95</v>
      </c>
      <c r="D149" s="36">
        <v>960</v>
      </c>
      <c r="E149" s="37"/>
      <c r="F149" s="37"/>
      <c r="G149" s="37"/>
      <c r="H149" s="38"/>
    </row>
    <row r="150" spans="1:8" s="16" customFormat="1" ht="66.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6">
        <v>14040</v>
      </c>
      <c r="E150" s="37"/>
      <c r="F150" s="37"/>
      <c r="G150" s="37"/>
      <c r="H150" s="38"/>
    </row>
    <row r="151" spans="1:8" s="16" customFormat="1" ht="50.1" customHeight="1" thickBot="1" x14ac:dyDescent="0.25">
      <c r="A151" s="154" t="s">
        <v>117</v>
      </c>
      <c r="B151" s="204"/>
      <c r="C151" s="202" t="str">
        <f t="shared" si="1"/>
        <v>электронный справочник на основе Справочника организаций "2ГИС.ВОЛОГДА" (версия для ПК)</v>
      </c>
      <c r="D151" s="44">
        <v>1920</v>
      </c>
      <c r="E151" s="45"/>
      <c r="F151" s="45"/>
      <c r="G151" s="45"/>
      <c r="H151" s="46"/>
    </row>
    <row r="152" spans="1:8" s="16" customFormat="1" ht="50.1" customHeight="1" thickBot="1" x14ac:dyDescent="0.25">
      <c r="A152" s="24" t="s">
        <v>118</v>
      </c>
      <c r="B152" s="25"/>
      <c r="C152" s="479"/>
      <c r="D152" s="427"/>
      <c r="E152" s="427"/>
      <c r="F152" s="427"/>
      <c r="G152" s="427"/>
      <c r="H152" s="428"/>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1">
        <v>2004</v>
      </c>
      <c r="E153" s="32"/>
      <c r="F153" s="32"/>
      <c r="G153" s="32"/>
      <c r="H153" s="33"/>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359">
        <v>3000</v>
      </c>
      <c r="E155" s="157"/>
      <c r="F155" s="157"/>
      <c r="G155" s="157"/>
      <c r="H155" s="158"/>
    </row>
    <row r="156" spans="1:8" s="16" customFormat="1" ht="50.1" customHeight="1" x14ac:dyDescent="0.2">
      <c r="A156" s="207" t="s">
        <v>122</v>
      </c>
      <c r="B156" s="208"/>
      <c r="C156" s="209"/>
      <c r="D156" s="359">
        <v>300</v>
      </c>
      <c r="E156" s="157"/>
      <c r="F156" s="157"/>
      <c r="G156" s="157"/>
      <c r="H156" s="158"/>
    </row>
    <row r="157" spans="1:8" s="16" customFormat="1" ht="50.1" customHeight="1" thickBot="1" x14ac:dyDescent="0.25">
      <c r="A157" s="207" t="s">
        <v>123</v>
      </c>
      <c r="B157" s="208"/>
      <c r="C157" s="210"/>
      <c r="D157" s="78">
        <v>1050</v>
      </c>
      <c r="E157" s="79"/>
      <c r="F157" s="79"/>
      <c r="G157" s="79"/>
      <c r="H157" s="80"/>
    </row>
    <row r="158" spans="1:8" s="16" customFormat="1" ht="50.1" customHeight="1" thickBot="1" x14ac:dyDescent="0.25">
      <c r="A158" s="24" t="s">
        <v>124</v>
      </c>
      <c r="B158" s="25"/>
      <c r="C158" s="26"/>
      <c r="D158" s="480"/>
      <c r="E158" s="480"/>
      <c r="F158" s="480"/>
      <c r="G158" s="480"/>
      <c r="H158" s="481"/>
    </row>
    <row r="159" spans="1:8" s="16" customFormat="1" ht="50.1" customHeight="1" x14ac:dyDescent="0.2">
      <c r="A159" s="160" t="s">
        <v>177</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59" s="482">
        <f>F159*1.2</f>
        <v>2520</v>
      </c>
      <c r="E159" s="483">
        <f>F159*1.1</f>
        <v>2310</v>
      </c>
      <c r="F159" s="483">
        <v>2100</v>
      </c>
      <c r="G159" s="483">
        <f>F159*0.75</f>
        <v>1575</v>
      </c>
      <c r="H159" s="484">
        <f>F159*0.5</f>
        <v>1050</v>
      </c>
    </row>
    <row r="160" spans="1:8" s="16" customFormat="1"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"2ГИС.ВОЛОГДА"</v>
      </c>
      <c r="D160" s="36">
        <v>2100</v>
      </c>
      <c r="E160" s="37"/>
      <c r="F160" s="37"/>
      <c r="G160" s="37"/>
      <c r="H160" s="38"/>
    </row>
    <row r="161" spans="1:8" s="16" customFormat="1" ht="50.1" customHeight="1" x14ac:dyDescent="0.2">
      <c r="A161" s="160" t="s">
        <v>127</v>
      </c>
      <c r="B161" s="161"/>
      <c r="C161" s="485"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1" s="36">
        <v>3342</v>
      </c>
      <c r="E161" s="37"/>
      <c r="F161" s="37"/>
      <c r="G161" s="37"/>
      <c r="H161" s="38"/>
    </row>
    <row r="162" spans="1:8" s="16" customFormat="1" ht="50.1" customHeight="1" x14ac:dyDescent="0.2">
      <c r="A162" s="160" t="s">
        <v>178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62" s="212">
        <f>F162*1.2</f>
        <v>3600</v>
      </c>
      <c r="E162" s="213">
        <f>F162*1.1</f>
        <v>3300.0000000000005</v>
      </c>
      <c r="F162" s="213">
        <v>3000</v>
      </c>
      <c r="G162" s="213">
        <f>F162*0.75</f>
        <v>2250</v>
      </c>
      <c r="H162" s="214">
        <f>F162*0.5</f>
        <v>1500</v>
      </c>
    </row>
    <row r="163" spans="1:8" s="16" customFormat="1"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"2ГИС.ВОЛОГДА"</v>
      </c>
      <c r="D163" s="36" t="e">
        <v>#REF!</v>
      </c>
      <c r="E163" s="37"/>
      <c r="F163" s="37"/>
      <c r="G163" s="37"/>
      <c r="H163" s="38"/>
    </row>
    <row r="164" spans="1:8" s="16" customFormat="1" ht="50.1" customHeight="1" x14ac:dyDescent="0.2">
      <c r="A164" s="160" t="s">
        <v>130</v>
      </c>
      <c r="B164" s="161"/>
      <c r="C164" s="485"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4" s="36">
        <v>1.2</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"2ГИС.ВОЛОГДА"</v>
      </c>
      <c r="D165" s="44">
        <v>2100</v>
      </c>
      <c r="E165" s="45"/>
      <c r="F165" s="45"/>
      <c r="G165" s="45"/>
      <c r="H165" s="46"/>
    </row>
    <row r="166" spans="1:8" s="28" customFormat="1" ht="50.1" customHeight="1" thickBot="1" x14ac:dyDescent="0.25">
      <c r="A166" s="24" t="s">
        <v>193</v>
      </c>
      <c r="B166" s="25"/>
      <c r="C166" s="26"/>
      <c r="D166" s="427"/>
      <c r="E166" s="427"/>
      <c r="F166" s="427"/>
      <c r="G166" s="427"/>
      <c r="H166" s="428"/>
    </row>
    <row r="167" spans="1:8" s="23" customFormat="1" ht="30" customHeight="1" thickBot="1" x14ac:dyDescent="0.25">
      <c r="A167" s="42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8" s="31">
        <v>5280</v>
      </c>
      <c r="E168" s="32"/>
      <c r="F168" s="32"/>
      <c r="G168" s="32"/>
      <c r="H168" s="33"/>
    </row>
    <row r="169" spans="1:8" s="16" customFormat="1" ht="83.25" customHeight="1" thickBot="1" x14ac:dyDescent="0.25">
      <c r="A169" s="160" t="s">
        <v>195</v>
      </c>
      <c r="B169" s="161"/>
      <c r="C169" s="209"/>
      <c r="D169" s="36">
        <v>5280</v>
      </c>
      <c r="E169" s="37"/>
      <c r="F169" s="37"/>
      <c r="G169" s="37"/>
      <c r="H169" s="38"/>
    </row>
    <row r="170" spans="1:8" s="16" customFormat="1" ht="24.95" customHeight="1" thickBot="1" x14ac:dyDescent="0.25">
      <c r="A170" s="336"/>
      <c r="B170" s="337"/>
      <c r="C170" s="337"/>
      <c r="D170" s="337"/>
      <c r="E170" s="337"/>
      <c r="F170" s="337"/>
      <c r="G170" s="337"/>
      <c r="H170" s="478"/>
    </row>
    <row r="171" spans="1:8" ht="12.6" customHeight="1" x14ac:dyDescent="0.2"/>
    <row r="172" spans="1:8" s="223" customFormat="1" ht="24.95" customHeight="1" x14ac:dyDescent="0.2">
      <c r="A172" s="220"/>
      <c r="B172" s="221" t="s">
        <v>133</v>
      </c>
      <c r="C172" s="222" t="s">
        <v>283</v>
      </c>
      <c r="D172" s="222"/>
    </row>
    <row r="173" spans="1:8" s="223" customFormat="1" ht="24.95" customHeight="1" x14ac:dyDescent="0.2">
      <c r="A173" s="220"/>
      <c r="C173" s="224" t="s">
        <v>284</v>
      </c>
      <c r="D173" s="224"/>
    </row>
    <row r="174" spans="1:8" s="223" customFormat="1" ht="24.95" customHeight="1" x14ac:dyDescent="0.2">
      <c r="A174" s="220"/>
      <c r="C174" s="222" t="s">
        <v>285</v>
      </c>
      <c r="D174" s="224"/>
    </row>
    <row r="175" spans="1:8" s="217" customFormat="1" ht="12" customHeight="1" x14ac:dyDescent="0.2">
      <c r="A175" s="216"/>
      <c r="C175" s="224"/>
      <c r="D175" s="224"/>
    </row>
    <row r="176" spans="1:8" s="231" customFormat="1" ht="24.95" customHeight="1" x14ac:dyDescent="0.2">
      <c r="A176" s="227"/>
      <c r="B176" s="227"/>
      <c r="C176" s="227"/>
      <c r="D176" s="228"/>
      <c r="E176" s="228"/>
      <c r="F176" s="228"/>
      <c r="G176" s="228"/>
      <c r="H176" s="228"/>
    </row>
    <row r="177" spans="1:8" s="231" customFormat="1" ht="24.95" customHeight="1" x14ac:dyDescent="0.2">
      <c r="A177" s="227" t="str">
        <f>Абакан_юр!A174</f>
        <v>По соглашению сторон в качестве валюты платежа могут выступать украинские гривны, в этом случае курс следующий: 1 руб. = 0,4273 гривен</v>
      </c>
      <c r="B177" s="227"/>
      <c r="C177" s="227"/>
      <c r="D177" s="228"/>
      <c r="E177" s="228"/>
      <c r="F177" s="228"/>
      <c r="G177" s="228"/>
      <c r="H177" s="228"/>
    </row>
    <row r="178" spans="1:8" s="231" customFormat="1" ht="24.95" customHeight="1" x14ac:dyDescent="0.2">
      <c r="A178" s="227" t="str">
        <f>Абакан_юр!A175</f>
        <v>По соглашению сторон в качестве валюты платежа могут выступать дирхамы ОАЭ, в этом случае курс следующий: 1 руб. = 0,0413 дирхам</v>
      </c>
      <c r="B178" s="227"/>
      <c r="C178" s="227"/>
      <c r="D178" s="228"/>
      <c r="E178" s="228"/>
      <c r="F178" s="228"/>
      <c r="G178" s="228"/>
      <c r="H178" s="228"/>
    </row>
    <row r="179" spans="1:8" s="231" customFormat="1" ht="24.95" customHeight="1" x14ac:dyDescent="0.2">
      <c r="A179" s="227" t="str">
        <f>Абакан_юр!A176</f>
        <v>По соглашению сторон в качестве валюты платежа могут выступать доллары США, в этом случае курс следующий: 1 руб. = 0,0113 доллара</v>
      </c>
      <c r="B179" s="227"/>
      <c r="C179" s="227"/>
      <c r="D179" s="228"/>
      <c r="E179" s="228"/>
      <c r="F179" s="228"/>
      <c r="G179" s="228"/>
      <c r="H179" s="228"/>
    </row>
    <row r="180" spans="1:8" s="231" customFormat="1" ht="24.95" customHeight="1" x14ac:dyDescent="0.2">
      <c r="A180" s="227" t="str">
        <f>Абакан_юр!A177</f>
        <v>По соглашению сторон в качестве валюты платежа могут выступать евро, в этом случае курс следующий: 1 руб. = 0,0105 евро</v>
      </c>
      <c r="B180" s="227"/>
      <c r="C180" s="227"/>
      <c r="D180" s="228"/>
      <c r="E180" s="228"/>
      <c r="F180" s="228"/>
      <c r="G180" s="228"/>
      <c r="H180" s="228"/>
    </row>
    <row r="181" spans="1:8" s="231" customFormat="1" ht="24.95" customHeight="1" x14ac:dyDescent="0.2">
      <c r="A181" s="227" t="str">
        <f>Абакан_юр!A178</f>
        <v>По соглашению сторон в качестве валюты платежа могут выступать чешские кроны, в этом случае курс следующий: 1 руб. = 0,2661 крона</v>
      </c>
      <c r="B181" s="227"/>
      <c r="C181" s="227"/>
      <c r="D181" s="228"/>
      <c r="E181" s="228"/>
      <c r="F181" s="228"/>
      <c r="G181" s="228"/>
      <c r="H181" s="228"/>
    </row>
    <row r="182" spans="1:8" s="231" customFormat="1" ht="26.25" customHeight="1" x14ac:dyDescent="0.2">
      <c r="A182" s="227" t="str">
        <f>Абакан_юр!A179</f>
        <v>По соглашению сторон в качестве валюты платежа могут выступать киргизские сомы, в этом случае курс следующий: 1 руб. = 1,0065 сом</v>
      </c>
      <c r="B182" s="227"/>
      <c r="C182" s="227"/>
      <c r="D182" s="228"/>
      <c r="E182" s="228"/>
      <c r="F182" s="228"/>
      <c r="G182" s="228"/>
      <c r="H182" s="228"/>
    </row>
    <row r="183" spans="1:8" s="238" customFormat="1" ht="12.6" customHeight="1" x14ac:dyDescent="0.2">
      <c r="A183"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3" s="227"/>
      <c r="C183" s="227"/>
      <c r="D183" s="235"/>
      <c r="E183" s="235"/>
      <c r="F183" s="235"/>
      <c r="G183" s="235"/>
      <c r="H183" s="235"/>
    </row>
    <row r="184" spans="1:8" ht="24.95" customHeight="1" x14ac:dyDescent="0.2">
      <c r="A184" s="239" t="s">
        <v>145</v>
      </c>
      <c r="B184" s="239"/>
      <c r="C184" s="239"/>
      <c r="D184" s="239"/>
      <c r="E184" s="219"/>
      <c r="F184" s="219"/>
      <c r="G184" s="219"/>
      <c r="H184" s="219"/>
    </row>
    <row r="185" spans="1:8" s="238" customFormat="1" ht="12" customHeight="1" x14ac:dyDescent="0.2">
      <c r="A185" s="233"/>
      <c r="B185" s="233"/>
      <c r="C185" s="234"/>
      <c r="D185" s="235"/>
      <c r="E185" s="235"/>
      <c r="F185" s="235"/>
      <c r="G185" s="235"/>
      <c r="H185" s="235"/>
    </row>
    <row r="186" spans="1:8" s="242" customFormat="1" ht="50.1" customHeight="1" thickBot="1" x14ac:dyDescent="0.25">
      <c r="A186" s="240" t="s">
        <v>146</v>
      </c>
      <c r="B186" s="240"/>
      <c r="C186" s="240"/>
      <c r="D186" s="240"/>
    </row>
    <row r="187" spans="1:8" s="247" customFormat="1" ht="50.1" customHeight="1" thickBot="1" x14ac:dyDescent="0.25">
      <c r="A187" s="243" t="s">
        <v>147</v>
      </c>
      <c r="B187" s="244"/>
      <c r="C187" s="244"/>
      <c r="D187" s="245"/>
    </row>
    <row r="188" spans="1:8" ht="60" customHeight="1" thickBot="1" x14ac:dyDescent="0.25">
      <c r="A188" s="248" t="s">
        <v>148</v>
      </c>
      <c r="B188" s="249"/>
      <c r="C188" s="250" t="s">
        <v>149</v>
      </c>
      <c r="D188" s="486" t="s">
        <v>150</v>
      </c>
      <c r="E188" s="219"/>
      <c r="F188" s="219"/>
      <c r="G188" s="219"/>
      <c r="H188" s="219"/>
    </row>
    <row r="189" spans="1:8" ht="99.95" customHeight="1" x14ac:dyDescent="0.2">
      <c r="A189" s="253" t="s">
        <v>151</v>
      </c>
      <c r="B189" s="254"/>
      <c r="C189" s="255" t="s">
        <v>152</v>
      </c>
      <c r="D189" s="381" t="s">
        <v>153</v>
      </c>
      <c r="E189" s="219"/>
      <c r="F189" s="219"/>
      <c r="G189" s="219"/>
      <c r="H189" s="219"/>
    </row>
    <row r="190" spans="1:8" ht="75" customHeight="1" x14ac:dyDescent="0.2">
      <c r="A190" s="258" t="s">
        <v>154</v>
      </c>
      <c r="B190" s="259"/>
      <c r="C190" s="260" t="s">
        <v>155</v>
      </c>
      <c r="D190" s="383" t="s">
        <v>156</v>
      </c>
      <c r="E190" s="219"/>
      <c r="F190" s="219"/>
      <c r="G190" s="219"/>
      <c r="H190" s="219"/>
    </row>
    <row r="191" spans="1:8" ht="147.75" customHeight="1" x14ac:dyDescent="0.2">
      <c r="A191" s="258" t="s">
        <v>157</v>
      </c>
      <c r="B191" s="259"/>
      <c r="C191" s="260" t="s">
        <v>158</v>
      </c>
      <c r="D191" s="383" t="s">
        <v>156</v>
      </c>
      <c r="E191" s="219"/>
      <c r="F191" s="219"/>
      <c r="G191" s="219"/>
      <c r="H191" s="219"/>
    </row>
    <row r="192" spans="1:8" s="217" customFormat="1" ht="125.25" customHeight="1" x14ac:dyDescent="0.2">
      <c r="A192" s="258" t="s">
        <v>160</v>
      </c>
      <c r="B192" s="259"/>
      <c r="C192" s="409" t="s">
        <v>161</v>
      </c>
      <c r="D192" s="487" t="s">
        <v>156</v>
      </c>
      <c r="E192" s="219"/>
      <c r="F192" s="219"/>
      <c r="G192" s="219"/>
      <c r="H192" s="219"/>
    </row>
    <row r="193" spans="1:8" s="238" customFormat="1" ht="222.75" customHeight="1" thickBot="1" x14ac:dyDescent="0.25">
      <c r="A193" s="411" t="s">
        <v>162</v>
      </c>
      <c r="B193" s="412"/>
      <c r="C193" s="406" t="s">
        <v>163</v>
      </c>
      <c r="D193" s="488" t="s">
        <v>156</v>
      </c>
      <c r="E193" s="219"/>
      <c r="F193" s="219"/>
      <c r="G193" s="219"/>
      <c r="H193" s="219"/>
    </row>
    <row r="194" spans="1:8" ht="24.95" customHeight="1" x14ac:dyDescent="0.2">
      <c r="A194" s="264" t="s">
        <v>164</v>
      </c>
      <c r="B194" s="264"/>
      <c r="C194" s="264"/>
      <c r="D194" s="264"/>
      <c r="E194" s="219"/>
      <c r="F194" s="219"/>
      <c r="G194" s="219"/>
      <c r="H194" s="219"/>
    </row>
    <row r="195" spans="1:8" ht="24.95" customHeight="1" x14ac:dyDescent="0.2">
      <c r="A195" s="264" t="s">
        <v>165</v>
      </c>
      <c r="B195" s="264"/>
      <c r="C195" s="264"/>
      <c r="D195" s="264"/>
      <c r="E195" s="219"/>
      <c r="F195" s="219"/>
      <c r="G195" s="219"/>
      <c r="H195" s="219"/>
    </row>
    <row r="196" spans="1:8" ht="210.75" customHeight="1" x14ac:dyDescent="0.2">
      <c r="A19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84"/>
      <c r="C196" s="384"/>
      <c r="D196" s="384"/>
      <c r="E196" s="219"/>
      <c r="F196" s="219"/>
      <c r="G196" s="219"/>
      <c r="H196" s="219"/>
    </row>
    <row r="197" spans="1:8" s="16" customFormat="1" ht="99.75" customHeight="1" x14ac:dyDescent="0.2">
      <c r="A197" s="239" t="s">
        <v>167</v>
      </c>
      <c r="B197" s="239"/>
      <c r="C197" s="239"/>
      <c r="D197" s="239"/>
    </row>
    <row r="198" spans="1:8" ht="50.1" customHeight="1" x14ac:dyDescent="0.2">
      <c r="A198" s="264" t="s">
        <v>168</v>
      </c>
      <c r="B198" s="264"/>
      <c r="C198" s="264"/>
      <c r="D198" s="264"/>
      <c r="E198" s="219"/>
      <c r="F198" s="219"/>
      <c r="G198" s="219"/>
      <c r="H198" s="219"/>
    </row>
    <row r="199" spans="1:8" s="266" customFormat="1" ht="132" customHeight="1" x14ac:dyDescent="0.2">
      <c r="A199" s="239" t="s">
        <v>169</v>
      </c>
      <c r="B199" s="239"/>
      <c r="C199" s="239"/>
      <c r="D199" s="239"/>
      <c r="E199" s="239"/>
      <c r="F199" s="239"/>
      <c r="G199" s="239"/>
      <c r="H199" s="239"/>
    </row>
  </sheetData>
  <sheetProtection selectLockedCells="1" selectUnlockedCells="1"/>
  <mergeCells count="311">
    <mergeCell ref="A196:D196"/>
    <mergeCell ref="A197:D197"/>
    <mergeCell ref="A198:D198"/>
    <mergeCell ref="A199:E199"/>
    <mergeCell ref="F199:H199"/>
    <mergeCell ref="A190:B190"/>
    <mergeCell ref="A191:B191"/>
    <mergeCell ref="A192:B192"/>
    <mergeCell ref="A193:B193"/>
    <mergeCell ref="A194:D194"/>
    <mergeCell ref="A195:D195"/>
    <mergeCell ref="A183:C183"/>
    <mergeCell ref="A184:D184"/>
    <mergeCell ref="A186:D186"/>
    <mergeCell ref="A187:D187"/>
    <mergeCell ref="A188:B188"/>
    <mergeCell ref="A189:B189"/>
    <mergeCell ref="A177:C177"/>
    <mergeCell ref="A178:C178"/>
    <mergeCell ref="A179:C179"/>
    <mergeCell ref="A180:C180"/>
    <mergeCell ref="A181:C181"/>
    <mergeCell ref="A182:C182"/>
    <mergeCell ref="A170:H170"/>
    <mergeCell ref="C172:D172"/>
    <mergeCell ref="C173:D173"/>
    <mergeCell ref="C174:D174"/>
    <mergeCell ref="C175:D175"/>
    <mergeCell ref="A176:C176"/>
    <mergeCell ref="A166:B166"/>
    <mergeCell ref="D166:H166"/>
    <mergeCell ref="A167:C167"/>
    <mergeCell ref="D167:H167"/>
    <mergeCell ref="A168:B168"/>
    <mergeCell ref="C168:C169"/>
    <mergeCell ref="D168:H168"/>
    <mergeCell ref="A169:B169"/>
    <mergeCell ref="D169:H169"/>
    <mergeCell ref="A162:B162"/>
    <mergeCell ref="A163:B163"/>
    <mergeCell ref="D163:H163"/>
    <mergeCell ref="A164:B164"/>
    <mergeCell ref="D164:H164"/>
    <mergeCell ref="A165:B165"/>
    <mergeCell ref="D165:H165"/>
    <mergeCell ref="D157:H157"/>
    <mergeCell ref="A158:B158"/>
    <mergeCell ref="A159:B159"/>
    <mergeCell ref="A160:B160"/>
    <mergeCell ref="D160:H160"/>
    <mergeCell ref="A161:B161"/>
    <mergeCell ref="D161:H161"/>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30" zoomScaleNormal="60" zoomScaleSheetLayoutView="30" workbookViewId="0">
      <pane ySplit="4" topLeftCell="A47"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286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7020</v>
      </c>
      <c r="E7" s="32">
        <f>F7*1.1</f>
        <v>6435.0000000000009</v>
      </c>
      <c r="F7" s="32">
        <v>5850</v>
      </c>
      <c r="G7" s="32">
        <f>F7*0.75</f>
        <v>4387.5</v>
      </c>
      <c r="H7" s="33">
        <f>F7*0.5</f>
        <v>2925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8359.1999999999989</v>
      </c>
      <c r="E12" s="32">
        <f>F12*1.1</f>
        <v>7662.6</v>
      </c>
      <c r="F12" s="32">
        <v>6966</v>
      </c>
      <c r="G12" s="32">
        <f>F12*0.75</f>
        <v>5224.5</v>
      </c>
      <c r="H12" s="33">
        <f>F12*0.5</f>
        <v>3483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389">
        <v>420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9835.1999999999989</v>
      </c>
      <c r="E27" s="32">
        <f>F27*1.1</f>
        <v>9015.6</v>
      </c>
      <c r="F27" s="32">
        <v>8196</v>
      </c>
      <c r="G27" s="32">
        <f>F27*0.75</f>
        <v>6147</v>
      </c>
      <c r="H27" s="33">
        <f>F27*0.5</f>
        <v>4098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11707.199999999999</v>
      </c>
      <c r="E32" s="32">
        <f>F32*1.1</f>
        <v>10731.6</v>
      </c>
      <c r="F32" s="32">
        <v>9756</v>
      </c>
      <c r="G32" s="32">
        <f>F32*0.75</f>
        <v>7317</v>
      </c>
      <c r="H32" s="33">
        <f>F32*0.5</f>
        <v>4878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1">
        <f>F48*1.2</f>
        <v>8424</v>
      </c>
      <c r="E48" s="32">
        <f>F48*1.1</f>
        <v>7722.0000000000009</v>
      </c>
      <c r="F48" s="32">
        <v>7020</v>
      </c>
      <c r="G48" s="32">
        <f>F48*0.75</f>
        <v>5265</v>
      </c>
      <c r="H48" s="33">
        <f>F48*0.5</f>
        <v>3510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54">
        <f>F54*1.2</f>
        <v>10036.799999999999</v>
      </c>
      <c r="E54" s="32">
        <f>F54*1.1</f>
        <v>9200.4000000000015</v>
      </c>
      <c r="F54" s="32">
        <v>8364</v>
      </c>
      <c r="G54" s="32">
        <f>F54*0.75</f>
        <v>6273</v>
      </c>
      <c r="H54" s="33">
        <f>F54*0.5</f>
        <v>4182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389">
        <v>420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1749 до 34980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144">
        <v>1749</v>
      </c>
      <c r="E65" s="145"/>
      <c r="F65" s="145"/>
      <c r="G65" s="145"/>
      <c r="H65" s="146"/>
    </row>
    <row r="66" spans="1:8" ht="37.5" customHeight="1" outlineLevel="1" x14ac:dyDescent="0.2">
      <c r="A66" s="147" t="s">
        <v>40</v>
      </c>
      <c r="B66" s="148"/>
      <c r="C66" s="143"/>
      <c r="D66" s="36">
        <v>3498</v>
      </c>
      <c r="E66" s="37"/>
      <c r="F66" s="37"/>
      <c r="G66" s="37"/>
      <c r="H66" s="38"/>
    </row>
    <row r="67" spans="1:8" ht="37.5" customHeight="1" outlineLevel="1" x14ac:dyDescent="0.2">
      <c r="A67" s="147" t="s">
        <v>41</v>
      </c>
      <c r="B67" s="148"/>
      <c r="C67" s="143"/>
      <c r="D67" s="36">
        <v>5247</v>
      </c>
      <c r="E67" s="37"/>
      <c r="F67" s="37"/>
      <c r="G67" s="37"/>
      <c r="H67" s="38"/>
    </row>
    <row r="68" spans="1:8" ht="37.5" customHeight="1" outlineLevel="1" x14ac:dyDescent="0.2">
      <c r="A68" s="147" t="s">
        <v>42</v>
      </c>
      <c r="B68" s="148"/>
      <c r="C68" s="143"/>
      <c r="D68" s="36">
        <v>6996</v>
      </c>
      <c r="E68" s="37"/>
      <c r="F68" s="37"/>
      <c r="G68" s="37"/>
      <c r="H68" s="38"/>
    </row>
    <row r="69" spans="1:8" ht="37.5" customHeight="1" outlineLevel="1" x14ac:dyDescent="0.2">
      <c r="A69" s="147" t="s">
        <v>43</v>
      </c>
      <c r="B69" s="148"/>
      <c r="C69" s="143"/>
      <c r="D69" s="36">
        <v>8745</v>
      </c>
      <c r="E69" s="37"/>
      <c r="F69" s="37"/>
      <c r="G69" s="37"/>
      <c r="H69" s="38"/>
    </row>
    <row r="70" spans="1:8" ht="37.5" customHeight="1" outlineLevel="1" x14ac:dyDescent="0.2">
      <c r="A70" s="147" t="s">
        <v>44</v>
      </c>
      <c r="B70" s="148"/>
      <c r="C70" s="143"/>
      <c r="D70" s="36">
        <v>10494</v>
      </c>
      <c r="E70" s="37"/>
      <c r="F70" s="37"/>
      <c r="G70" s="37"/>
      <c r="H70" s="38"/>
    </row>
    <row r="71" spans="1:8" ht="37.5" customHeight="1" outlineLevel="1" x14ac:dyDescent="0.2">
      <c r="A71" s="147" t="s">
        <v>45</v>
      </c>
      <c r="B71" s="148"/>
      <c r="C71" s="143"/>
      <c r="D71" s="36">
        <v>12243</v>
      </c>
      <c r="E71" s="37"/>
      <c r="F71" s="37"/>
      <c r="G71" s="37"/>
      <c r="H71" s="38"/>
    </row>
    <row r="72" spans="1:8" ht="37.5" customHeight="1" outlineLevel="1" x14ac:dyDescent="0.2">
      <c r="A72" s="147" t="s">
        <v>46</v>
      </c>
      <c r="B72" s="148"/>
      <c r="C72" s="143"/>
      <c r="D72" s="36">
        <v>13992</v>
      </c>
      <c r="E72" s="37"/>
      <c r="F72" s="37"/>
      <c r="G72" s="37"/>
      <c r="H72" s="38"/>
    </row>
    <row r="73" spans="1:8" ht="37.5" customHeight="1" outlineLevel="1" x14ac:dyDescent="0.2">
      <c r="A73" s="147" t="s">
        <v>47</v>
      </c>
      <c r="B73" s="148"/>
      <c r="C73" s="143"/>
      <c r="D73" s="36">
        <v>15741</v>
      </c>
      <c r="E73" s="37"/>
      <c r="F73" s="37"/>
      <c r="G73" s="37"/>
      <c r="H73" s="38"/>
    </row>
    <row r="74" spans="1:8" ht="37.5" customHeight="1" outlineLevel="1" x14ac:dyDescent="0.2">
      <c r="A74" s="147" t="s">
        <v>48</v>
      </c>
      <c r="B74" s="148"/>
      <c r="C74" s="143"/>
      <c r="D74" s="36">
        <v>17490</v>
      </c>
      <c r="E74" s="37"/>
      <c r="F74" s="37"/>
      <c r="G74" s="37"/>
      <c r="H74" s="38"/>
    </row>
    <row r="75" spans="1:8" ht="37.5" customHeight="1" outlineLevel="1" x14ac:dyDescent="0.2">
      <c r="A75" s="147" t="s">
        <v>49</v>
      </c>
      <c r="B75" s="148"/>
      <c r="C75" s="143"/>
      <c r="D75" s="36">
        <v>19239</v>
      </c>
      <c r="E75" s="37"/>
      <c r="F75" s="37"/>
      <c r="G75" s="37"/>
      <c r="H75" s="38"/>
    </row>
    <row r="76" spans="1:8" ht="37.5" customHeight="1" outlineLevel="1" x14ac:dyDescent="0.2">
      <c r="A76" s="147" t="s">
        <v>50</v>
      </c>
      <c r="B76" s="148"/>
      <c r="C76" s="143"/>
      <c r="D76" s="36">
        <v>20988</v>
      </c>
      <c r="E76" s="37"/>
      <c r="F76" s="37"/>
      <c r="G76" s="37"/>
      <c r="H76" s="38"/>
    </row>
    <row r="77" spans="1:8" ht="37.5" customHeight="1" outlineLevel="1" x14ac:dyDescent="0.2">
      <c r="A77" s="147" t="s">
        <v>51</v>
      </c>
      <c r="B77" s="148"/>
      <c r="C77" s="143"/>
      <c r="D77" s="36">
        <v>22737</v>
      </c>
      <c r="E77" s="37"/>
      <c r="F77" s="37"/>
      <c r="G77" s="37"/>
      <c r="H77" s="38"/>
    </row>
    <row r="78" spans="1:8" ht="37.5" customHeight="1" outlineLevel="1" x14ac:dyDescent="0.2">
      <c r="A78" s="147" t="s">
        <v>52</v>
      </c>
      <c r="B78" s="148"/>
      <c r="C78" s="143"/>
      <c r="D78" s="36">
        <v>24486</v>
      </c>
      <c r="E78" s="37"/>
      <c r="F78" s="37"/>
      <c r="G78" s="37"/>
      <c r="H78" s="38"/>
    </row>
    <row r="79" spans="1:8" ht="37.5" customHeight="1" outlineLevel="1" x14ac:dyDescent="0.2">
      <c r="A79" s="147" t="s">
        <v>53</v>
      </c>
      <c r="B79" s="148"/>
      <c r="C79" s="143"/>
      <c r="D79" s="36">
        <v>26235</v>
      </c>
      <c r="E79" s="37"/>
      <c r="F79" s="37"/>
      <c r="G79" s="37"/>
      <c r="H79" s="38"/>
    </row>
    <row r="80" spans="1:8" ht="37.5" customHeight="1" outlineLevel="1" x14ac:dyDescent="0.2">
      <c r="A80" s="147" t="s">
        <v>54</v>
      </c>
      <c r="B80" s="148"/>
      <c r="C80" s="143"/>
      <c r="D80" s="36">
        <v>27984</v>
      </c>
      <c r="E80" s="37"/>
      <c r="F80" s="37"/>
      <c r="G80" s="37"/>
      <c r="H80" s="38"/>
    </row>
    <row r="81" spans="1:8" ht="37.5" customHeight="1" outlineLevel="1" x14ac:dyDescent="0.2">
      <c r="A81" s="147" t="s">
        <v>55</v>
      </c>
      <c r="B81" s="148"/>
      <c r="C81" s="143"/>
      <c r="D81" s="36">
        <v>29733</v>
      </c>
      <c r="E81" s="37"/>
      <c r="F81" s="37"/>
      <c r="G81" s="37"/>
      <c r="H81" s="38"/>
    </row>
    <row r="82" spans="1:8" ht="37.5" customHeight="1" outlineLevel="1" x14ac:dyDescent="0.2">
      <c r="A82" s="147" t="s">
        <v>56</v>
      </c>
      <c r="B82" s="148"/>
      <c r="C82" s="143"/>
      <c r="D82" s="36">
        <v>31482</v>
      </c>
      <c r="E82" s="37"/>
      <c r="F82" s="37"/>
      <c r="G82" s="37"/>
      <c r="H82" s="38"/>
    </row>
    <row r="83" spans="1:8" ht="37.5" customHeight="1" outlineLevel="1" x14ac:dyDescent="0.2">
      <c r="A83" s="147" t="s">
        <v>57</v>
      </c>
      <c r="B83" s="148"/>
      <c r="C83" s="143"/>
      <c r="D83" s="36">
        <v>33231</v>
      </c>
      <c r="E83" s="37"/>
      <c r="F83" s="37"/>
      <c r="G83" s="37"/>
      <c r="H83" s="38"/>
    </row>
    <row r="84" spans="1:8" ht="37.5" customHeight="1" outlineLevel="1" thickBot="1" x14ac:dyDescent="0.25">
      <c r="A84" s="147" t="s">
        <v>58</v>
      </c>
      <c r="B84" s="148"/>
      <c r="C84" s="143"/>
      <c r="D84" s="36">
        <v>34980</v>
      </c>
      <c r="E84" s="37"/>
      <c r="F84" s="37"/>
      <c r="G84" s="37"/>
      <c r="H84" s="38"/>
    </row>
    <row r="85" spans="1:8" ht="50.1" customHeight="1" thickBot="1" x14ac:dyDescent="0.25">
      <c r="A85" s="136" t="s">
        <v>59</v>
      </c>
      <c r="B85" s="137"/>
      <c r="C85" s="137"/>
      <c r="D85" s="138" t="str">
        <f>"от "&amp;MIN(D86:D95)&amp;" до "&amp;MAX(D86:D95)</f>
        <v>от 264 до 8244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86" s="152">
        <v>912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87" s="157">
        <v>522</v>
      </c>
      <c r="E87" s="157"/>
      <c r="F87" s="157"/>
      <c r="G87" s="157"/>
      <c r="H87" s="158"/>
    </row>
    <row r="88" spans="1:8" ht="37.5" customHeight="1" x14ac:dyDescent="0.2">
      <c r="A88" s="154" t="s">
        <v>62</v>
      </c>
      <c r="B88" s="155"/>
      <c r="C88" s="159"/>
      <c r="D88" s="157">
        <v>8244</v>
      </c>
      <c r="E88" s="157"/>
      <c r="F88" s="157"/>
      <c r="G88" s="157"/>
      <c r="H88" s="158"/>
    </row>
    <row r="89" spans="1:8" ht="37.5" customHeight="1" x14ac:dyDescent="0.2">
      <c r="A89" s="154" t="s">
        <v>63</v>
      </c>
      <c r="B89" s="155"/>
      <c r="C89" s="159"/>
      <c r="D89" s="157">
        <v>1626</v>
      </c>
      <c r="E89" s="157"/>
      <c r="F89" s="157"/>
      <c r="G89" s="157"/>
      <c r="H89" s="158"/>
    </row>
    <row r="90" spans="1:8" ht="37.5" customHeight="1" x14ac:dyDescent="0.2">
      <c r="A90" s="160" t="s">
        <v>64</v>
      </c>
      <c r="B90" s="161"/>
      <c r="C90" s="159"/>
      <c r="D90" s="157">
        <v>4938</v>
      </c>
      <c r="E90" s="157"/>
      <c r="F90" s="157"/>
      <c r="G90" s="157"/>
      <c r="H90" s="158"/>
    </row>
    <row r="91" spans="1:8" ht="37.5" customHeight="1" x14ac:dyDescent="0.2">
      <c r="A91" s="154" t="s">
        <v>65</v>
      </c>
      <c r="B91" s="155"/>
      <c r="C91" s="159"/>
      <c r="D91" s="157">
        <v>264</v>
      </c>
      <c r="E91" s="157"/>
      <c r="F91" s="157"/>
      <c r="G91" s="157"/>
      <c r="H91" s="158"/>
    </row>
    <row r="92" spans="1:8" ht="37.5" customHeight="1" x14ac:dyDescent="0.2">
      <c r="A92" s="154" t="s">
        <v>66</v>
      </c>
      <c r="B92" s="155"/>
      <c r="C92" s="159"/>
      <c r="D92" s="157">
        <v>264</v>
      </c>
      <c r="E92" s="157"/>
      <c r="F92" s="157"/>
      <c r="G92" s="157"/>
      <c r="H92" s="158"/>
    </row>
    <row r="93" spans="1:8" ht="37.5" customHeight="1" x14ac:dyDescent="0.2">
      <c r="A93" s="154" t="s">
        <v>67</v>
      </c>
      <c r="B93" s="155"/>
      <c r="C93" s="159"/>
      <c r="D93" s="157">
        <v>528</v>
      </c>
      <c r="E93" s="157"/>
      <c r="F93" s="157"/>
      <c r="G93" s="157"/>
      <c r="H93" s="158"/>
    </row>
    <row r="94" spans="1:8" ht="37.5" customHeight="1" x14ac:dyDescent="0.2">
      <c r="A94" s="154" t="s">
        <v>68</v>
      </c>
      <c r="B94" s="155"/>
      <c r="C94" s="159"/>
      <c r="D94" s="157">
        <v>792</v>
      </c>
      <c r="E94" s="157"/>
      <c r="F94" s="157"/>
      <c r="G94" s="157"/>
      <c r="H94" s="158"/>
    </row>
    <row r="95" spans="1:8" ht="37.5" customHeight="1" thickBot="1" x14ac:dyDescent="0.25">
      <c r="A95" s="162" t="s">
        <v>69</v>
      </c>
      <c r="B95" s="163"/>
      <c r="C95" s="164"/>
      <c r="D95" s="165">
        <v>5388</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555 до 14151</v>
      </c>
      <c r="E97" s="173"/>
      <c r="F97" s="173"/>
      <c r="G97" s="173"/>
      <c r="H97" s="174"/>
    </row>
    <row r="98" spans="1:8" ht="21.75" thickBot="1" x14ac:dyDescent="0.25">
      <c r="A98" s="175"/>
      <c r="B98" s="176"/>
      <c r="C98" s="130"/>
      <c r="D98" s="177"/>
      <c r="E98" s="177"/>
      <c r="F98" s="177"/>
      <c r="G98" s="177"/>
      <c r="H98" s="178"/>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99" s="182">
        <v>4080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1020</v>
      </c>
      <c r="E101" s="157"/>
      <c r="F101" s="157"/>
      <c r="G101" s="157"/>
      <c r="H101" s="158"/>
    </row>
    <row r="102" spans="1:8" ht="57" customHeight="1" x14ac:dyDescent="0.2">
      <c r="A102" s="190" t="s">
        <v>77</v>
      </c>
      <c r="B102" s="191"/>
      <c r="C102" s="186"/>
      <c r="D102" s="157">
        <f>D99/5</f>
        <v>816</v>
      </c>
      <c r="E102" s="157"/>
      <c r="F102" s="157"/>
      <c r="G102" s="157"/>
      <c r="H102" s="158"/>
    </row>
    <row r="103" spans="1:8" ht="57" customHeight="1" x14ac:dyDescent="0.2">
      <c r="A103" s="190" t="s">
        <v>78</v>
      </c>
      <c r="B103" s="191"/>
      <c r="C103" s="186"/>
      <c r="D103" s="157">
        <f>D99/6</f>
        <v>680</v>
      </c>
      <c r="E103" s="157"/>
      <c r="F103" s="157"/>
      <c r="G103" s="157"/>
      <c r="H103" s="158"/>
    </row>
    <row r="104" spans="1:8" ht="57" customHeight="1" x14ac:dyDescent="0.2">
      <c r="A104" s="190" t="s">
        <v>79</v>
      </c>
      <c r="B104" s="191"/>
      <c r="C104" s="186"/>
      <c r="D104" s="157">
        <f>D99/7</f>
        <v>582.85714285714289</v>
      </c>
      <c r="E104" s="157"/>
      <c r="F104" s="157"/>
      <c r="G104" s="157"/>
      <c r="H104" s="158"/>
    </row>
    <row r="105" spans="1:8" ht="57" customHeight="1" x14ac:dyDescent="0.2">
      <c r="A105" s="190" t="s">
        <v>80</v>
      </c>
      <c r="B105" s="191"/>
      <c r="C105" s="186"/>
      <c r="D105" s="157">
        <f>D99/8</f>
        <v>510</v>
      </c>
      <c r="E105" s="157"/>
      <c r="F105" s="157"/>
      <c r="G105" s="157"/>
      <c r="H105" s="158"/>
    </row>
    <row r="106" spans="1:8" ht="57" customHeight="1" x14ac:dyDescent="0.2">
      <c r="A106" s="190" t="s">
        <v>81</v>
      </c>
      <c r="B106" s="191"/>
      <c r="C106" s="186"/>
      <c r="D106" s="157">
        <f>D99/9</f>
        <v>453.33333333333331</v>
      </c>
      <c r="E106" s="157"/>
      <c r="F106" s="157"/>
      <c r="G106" s="157"/>
      <c r="H106" s="158"/>
    </row>
    <row r="107" spans="1:8" ht="57" customHeight="1" x14ac:dyDescent="0.2">
      <c r="A107" s="190" t="s">
        <v>82</v>
      </c>
      <c r="B107" s="191"/>
      <c r="C107" s="186"/>
      <c r="D107" s="157">
        <f>D99/10</f>
        <v>408</v>
      </c>
      <c r="E107" s="157"/>
      <c r="F107" s="157"/>
      <c r="G107" s="157"/>
      <c r="H107" s="158"/>
    </row>
    <row r="108" spans="1:8" ht="57" customHeight="1" thickBot="1" x14ac:dyDescent="0.25">
      <c r="A108" s="179" t="s">
        <v>83</v>
      </c>
      <c r="B108" s="180"/>
      <c r="C108" s="186"/>
      <c r="D108" s="182">
        <v>6120</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1530</v>
      </c>
      <c r="E110" s="157"/>
      <c r="F110" s="157"/>
      <c r="G110" s="157"/>
      <c r="H110" s="158"/>
    </row>
    <row r="111" spans="1:8" ht="57" customHeight="1" x14ac:dyDescent="0.2">
      <c r="A111" s="190" t="s">
        <v>77</v>
      </c>
      <c r="B111" s="191"/>
      <c r="C111" s="186"/>
      <c r="D111" s="157">
        <v>1224</v>
      </c>
      <c r="E111" s="157"/>
      <c r="F111" s="157"/>
      <c r="G111" s="157"/>
      <c r="H111" s="158"/>
    </row>
    <row r="112" spans="1:8" ht="57" customHeight="1" x14ac:dyDescent="0.2">
      <c r="A112" s="190" t="s">
        <v>78</v>
      </c>
      <c r="B112" s="191"/>
      <c r="C112" s="186"/>
      <c r="D112" s="157">
        <v>1020</v>
      </c>
      <c r="E112" s="157"/>
      <c r="F112" s="157"/>
      <c r="G112" s="157"/>
      <c r="H112" s="158"/>
    </row>
    <row r="113" spans="1:8" ht="57" customHeight="1" x14ac:dyDescent="0.2">
      <c r="A113" s="190" t="s">
        <v>79</v>
      </c>
      <c r="B113" s="191"/>
      <c r="C113" s="186"/>
      <c r="D113" s="157">
        <v>874.28571428571422</v>
      </c>
      <c r="E113" s="157"/>
      <c r="F113" s="157"/>
      <c r="G113" s="157"/>
      <c r="H113" s="158"/>
    </row>
    <row r="114" spans="1:8" ht="57" customHeight="1" x14ac:dyDescent="0.2">
      <c r="A114" s="190" t="s">
        <v>80</v>
      </c>
      <c r="B114" s="191"/>
      <c r="C114" s="186"/>
      <c r="D114" s="157">
        <v>765</v>
      </c>
      <c r="E114" s="157"/>
      <c r="F114" s="157"/>
      <c r="G114" s="157"/>
      <c r="H114" s="158"/>
    </row>
    <row r="115" spans="1:8" ht="57" customHeight="1" x14ac:dyDescent="0.2">
      <c r="A115" s="190" t="s">
        <v>81</v>
      </c>
      <c r="B115" s="191"/>
      <c r="C115" s="186"/>
      <c r="D115" s="157">
        <v>679.99999999999989</v>
      </c>
      <c r="E115" s="157"/>
      <c r="F115" s="157"/>
      <c r="G115" s="157"/>
      <c r="H115" s="158"/>
    </row>
    <row r="116" spans="1:8" ht="57" customHeight="1" thickBot="1" x14ac:dyDescent="0.25">
      <c r="A116" s="190" t="s">
        <v>82</v>
      </c>
      <c r="B116" s="191"/>
      <c r="C116" s="194"/>
      <c r="D116" s="157">
        <v>612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17" s="44">
        <v>15000</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"2ГИС.ВОРОНЕЖ"</v>
      </c>
      <c r="D119" s="31">
        <v>10128</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0" s="121">
        <v>7986</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1" s="36">
        <v>10971</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"2ГИС.ВОРОНЕЖ"</v>
      </c>
      <c r="D122" s="36">
        <v>9612</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"2ГИС.ВОРОНЕЖ"</v>
      </c>
      <c r="D123" s="36">
        <v>11534.4</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4" s="36">
        <v>7986</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5" s="36">
        <v>8244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26" s="36">
        <v>13761</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27" s="36">
        <v>11595</v>
      </c>
      <c r="E127" s="37"/>
      <c r="F127" s="37"/>
      <c r="G127" s="37"/>
      <c r="H127" s="38"/>
    </row>
    <row r="128" spans="1:8" ht="50.1" customHeight="1" x14ac:dyDescent="0.2">
      <c r="A128" s="160" t="s">
        <v>94</v>
      </c>
      <c r="B128" s="161"/>
      <c r="C128" s="202" t="s">
        <v>95</v>
      </c>
      <c r="D128" s="36">
        <v>555</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29" s="36">
        <v>2859</v>
      </c>
      <c r="E129" s="37"/>
      <c r="F129" s="37"/>
      <c r="G129" s="37"/>
      <c r="H129" s="38"/>
    </row>
    <row r="130" spans="1:8" ht="72"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0" s="36">
        <v>2286</v>
      </c>
      <c r="E130" s="37"/>
      <c r="F130" s="37"/>
      <c r="G130" s="37"/>
      <c r="H130" s="38"/>
    </row>
    <row r="131" spans="1:8" ht="72" customHeight="1" x14ac:dyDescent="0.2">
      <c r="A131" s="160" t="s">
        <v>98</v>
      </c>
      <c r="B131" s="161"/>
      <c r="C131"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1" s="36">
        <v>2469</v>
      </c>
      <c r="E131" s="37"/>
      <c r="F131" s="37"/>
      <c r="G131" s="37"/>
      <c r="H131" s="38"/>
    </row>
    <row r="132" spans="1:8" ht="72" customHeight="1" x14ac:dyDescent="0.2">
      <c r="A132" s="160" t="s">
        <v>99</v>
      </c>
      <c r="B132" s="161"/>
      <c r="C132"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2" s="36">
        <v>1140</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3" s="36">
        <v>14151</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4" s="36">
        <v>7500</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6">
        <v>7143</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36" s="36">
        <v>912</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37" s="3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38" s="36">
        <v>8268</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39" s="36">
        <v>4950</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0" s="36">
        <v>8700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"2ГИС.ВОРОНЕЖ"</v>
      </c>
      <c r="D141" s="36">
        <v>14280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2" s="36">
        <v>11280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"2ГИС.ВОРОНЕЖ" (версия для ПК)</v>
      </c>
      <c r="D143" s="36">
        <v>15360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"2ГИС.ВОРОНЕЖ"</v>
      </c>
      <c r="D144" s="36">
        <v>13560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"2ГИС.ВОРОНЕЖ"</v>
      </c>
      <c r="D145" s="36">
        <v>16272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"2ГИС.ВОРОНЕЖ" (версия для ПК)</v>
      </c>
      <c r="D146" s="36">
        <v>11280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"2ГИС.ВОРОНЕЖ" (версия для ПК)</v>
      </c>
      <c r="D147" s="36">
        <v>11640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"2ГИС.ВОРОНЕЖ" (версия для ПК)</v>
      </c>
      <c r="D148" s="36">
        <v>19320</v>
      </c>
      <c r="E148" s="37"/>
      <c r="F148" s="37"/>
      <c r="G148" s="37"/>
      <c r="H148" s="38"/>
    </row>
    <row r="149" spans="1:8" ht="50.1" customHeight="1" x14ac:dyDescent="0.2">
      <c r="A149" s="160" t="s">
        <v>115</v>
      </c>
      <c r="B149" s="161"/>
      <c r="C149" s="202" t="s">
        <v>95</v>
      </c>
      <c r="D149" s="36">
        <v>840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50" s="36">
        <v>19920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"2ГИС.ВОРОНЕЖ" (версия для ПК)</v>
      </c>
      <c r="D151" s="44">
        <v>10080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53" s="31">
        <v>5256</v>
      </c>
      <c r="E153" s="32"/>
      <c r="F153" s="32"/>
      <c r="G153" s="32"/>
      <c r="H153" s="33"/>
    </row>
    <row r="154" spans="1:8" s="16" customFormat="1" ht="50.1" customHeight="1" x14ac:dyDescent="0.2">
      <c r="A154" s="160" t="s">
        <v>120</v>
      </c>
      <c r="B154" s="161"/>
      <c r="C154" s="209"/>
      <c r="D154" s="36">
        <v>3504</v>
      </c>
      <c r="E154" s="37"/>
      <c r="F154" s="37"/>
      <c r="G154" s="37"/>
      <c r="H154" s="38"/>
    </row>
    <row r="155" spans="1:8" s="16" customFormat="1" ht="50.1" customHeight="1" x14ac:dyDescent="0.2">
      <c r="A155" s="207" t="s">
        <v>121</v>
      </c>
      <c r="B155" s="208"/>
      <c r="C155" s="209"/>
      <c r="D155" s="359">
        <v>1500</v>
      </c>
      <c r="E155" s="157"/>
      <c r="F155" s="157"/>
      <c r="G155" s="157"/>
      <c r="H155" s="158"/>
    </row>
    <row r="156" spans="1:8" s="16" customFormat="1" ht="50.1" customHeight="1" x14ac:dyDescent="0.2">
      <c r="A156" s="207" t="s">
        <v>122</v>
      </c>
      <c r="B156" s="208"/>
      <c r="C156" s="209"/>
      <c r="D156" s="359">
        <v>150</v>
      </c>
      <c r="E156" s="157"/>
      <c r="F156" s="157"/>
      <c r="G156" s="157"/>
      <c r="H156" s="158"/>
    </row>
    <row r="157" spans="1:8" s="16" customFormat="1" ht="50.1" customHeight="1" thickBot="1" x14ac:dyDescent="0.25">
      <c r="A157" s="207" t="s">
        <v>123</v>
      </c>
      <c r="B157" s="208"/>
      <c r="C157" s="210"/>
      <c r="D157" s="78">
        <v>510</v>
      </c>
      <c r="E157" s="79"/>
      <c r="F157" s="79"/>
      <c r="G157" s="79"/>
      <c r="H157" s="80"/>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59" s="212">
        <f>F159*1.2</f>
        <v>4910.3999999999996</v>
      </c>
      <c r="E159" s="213">
        <f>F159*1.1</f>
        <v>4501.2000000000007</v>
      </c>
      <c r="F159" s="213">
        <v>4092</v>
      </c>
      <c r="G159" s="213">
        <f>F159*0.75</f>
        <v>3069</v>
      </c>
      <c r="H159" s="214">
        <f>F159*0.5</f>
        <v>2046</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"2ГИС.ВОРОНЕЖ"</v>
      </c>
      <c r="D160" s="36">
        <v>2079</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61" s="36">
        <v>4158</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62" s="212">
        <f>F162*1.2</f>
        <v>6912</v>
      </c>
      <c r="E162" s="213">
        <f>F162*1.1</f>
        <v>6336.0000000000009</v>
      </c>
      <c r="F162" s="213">
        <v>5760</v>
      </c>
      <c r="G162" s="213">
        <f>F162*0.75</f>
        <v>4320</v>
      </c>
      <c r="H162" s="214">
        <f>F162*0.5</f>
        <v>2880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"2ГИС.ВОРОНЕЖ"</v>
      </c>
      <c r="D163" s="36">
        <v>3000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64" s="36">
        <v>5880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"2ГИС.ВОРОНЕЖ"</v>
      </c>
      <c r="D165" s="36">
        <v>2079</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42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8" s="31">
        <v>8550</v>
      </c>
      <c r="E168" s="32"/>
      <c r="F168" s="32"/>
      <c r="G168" s="32"/>
      <c r="H168" s="33"/>
    </row>
    <row r="169" spans="1:8" s="16" customFormat="1" ht="83.25" customHeight="1" thickBot="1" x14ac:dyDescent="0.25">
      <c r="A169" s="160" t="s">
        <v>195</v>
      </c>
      <c r="B169" s="161"/>
      <c r="C169" s="209"/>
      <c r="D169" s="36">
        <v>8550</v>
      </c>
      <c r="E169" s="37"/>
      <c r="F169" s="37"/>
      <c r="G169" s="37"/>
      <c r="H169" s="38"/>
    </row>
    <row r="170" spans="1:8" ht="21.75" thickBot="1" x14ac:dyDescent="0.25">
      <c r="A170" s="336"/>
      <c r="B170" s="337"/>
      <c r="C170" s="125"/>
      <c r="D170" s="399"/>
      <c r="E170" s="399"/>
      <c r="F170" s="399"/>
      <c r="G170" s="399"/>
      <c r="H170" s="400"/>
    </row>
    <row r="172" spans="1:8" ht="21" x14ac:dyDescent="0.2">
      <c r="A172" s="220"/>
      <c r="B172" s="221" t="s">
        <v>133</v>
      </c>
      <c r="C172" s="222" t="s">
        <v>287</v>
      </c>
      <c r="D172" s="222"/>
      <c r="E172" s="223"/>
      <c r="F172" s="223"/>
      <c r="G172" s="223"/>
      <c r="H172" s="223"/>
    </row>
    <row r="173" spans="1:8" ht="21" x14ac:dyDescent="0.2">
      <c r="A173" s="220"/>
      <c r="B173" s="223"/>
      <c r="C173" s="373" t="s">
        <v>288</v>
      </c>
      <c r="D173" s="224"/>
      <c r="E173" s="223"/>
      <c r="F173" s="223"/>
      <c r="G173" s="223"/>
      <c r="H173" s="223"/>
    </row>
    <row r="174" spans="1:8" ht="21" x14ac:dyDescent="0.2">
      <c r="A174" s="220"/>
      <c r="B174" s="223"/>
      <c r="C174" s="373" t="s">
        <v>289</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4"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3.75" customHeight="1" thickBot="1" x14ac:dyDescent="0.25">
      <c r="A189" s="248" t="s">
        <v>148</v>
      </c>
      <c r="B189" s="249"/>
      <c r="C189" s="250" t="s">
        <v>149</v>
      </c>
      <c r="D189" s="249" t="s">
        <v>150</v>
      </c>
      <c r="E189" s="251"/>
      <c r="F189" s="252"/>
      <c r="G189" s="252"/>
      <c r="H189" s="252"/>
    </row>
    <row r="190" spans="1:8" ht="84" x14ac:dyDescent="0.2">
      <c r="A190" s="253" t="s">
        <v>151</v>
      </c>
      <c r="B190" s="254"/>
      <c r="C190" s="255" t="s">
        <v>152</v>
      </c>
      <c r="D190" s="256" t="s">
        <v>153</v>
      </c>
      <c r="E190" s="257"/>
      <c r="F190" s="252"/>
      <c r="G190" s="252"/>
      <c r="H190" s="252"/>
    </row>
    <row r="191" spans="1:8" ht="72" customHeight="1" x14ac:dyDescent="0.2">
      <c r="A191" s="258" t="s">
        <v>154</v>
      </c>
      <c r="B191" s="259"/>
      <c r="C191" s="260" t="s">
        <v>155</v>
      </c>
      <c r="D191" s="261" t="s">
        <v>156</v>
      </c>
      <c r="E191" s="262"/>
      <c r="F191" s="252"/>
      <c r="G191" s="252"/>
      <c r="H191" s="252"/>
    </row>
    <row r="192" spans="1:8" ht="176.25" customHeight="1" thickBot="1" x14ac:dyDescent="0.25">
      <c r="A192" s="404" t="s">
        <v>157</v>
      </c>
      <c r="B192" s="405"/>
      <c r="C192" s="406" t="s">
        <v>158</v>
      </c>
      <c r="D192" s="407" t="s">
        <v>156</v>
      </c>
      <c r="E192" s="408"/>
      <c r="F192" s="252"/>
      <c r="G192" s="252"/>
      <c r="H192" s="252"/>
    </row>
    <row r="193" spans="1:8" s="217" customFormat="1" ht="125.25" customHeight="1" x14ac:dyDescent="0.2">
      <c r="A193" s="258" t="s">
        <v>160</v>
      </c>
      <c r="B193" s="259"/>
      <c r="C193" s="409" t="s">
        <v>161</v>
      </c>
      <c r="D193" s="259" t="s">
        <v>156</v>
      </c>
      <c r="E193" s="410"/>
      <c r="F193" s="246"/>
      <c r="G193" s="246"/>
      <c r="H193" s="246"/>
    </row>
    <row r="194" spans="1:8" s="238" customFormat="1" ht="222.75" customHeight="1" thickBot="1" x14ac:dyDescent="0.25">
      <c r="A194" s="411" t="s">
        <v>162</v>
      </c>
      <c r="B194" s="412"/>
      <c r="C194" s="406" t="s">
        <v>163</v>
      </c>
      <c r="D194" s="413" t="s">
        <v>156</v>
      </c>
      <c r="E194" s="414"/>
      <c r="F194" s="236"/>
      <c r="G194" s="237"/>
      <c r="H194" s="237"/>
    </row>
    <row r="195" spans="1:8" ht="23.25" x14ac:dyDescent="0.2">
      <c r="A195" s="264" t="s">
        <v>164</v>
      </c>
      <c r="B195" s="264"/>
      <c r="C195" s="264"/>
      <c r="D195" s="264"/>
      <c r="E195" s="264"/>
      <c r="F195" s="264"/>
      <c r="G195" s="264"/>
      <c r="H195" s="264"/>
    </row>
    <row r="196" spans="1:8" ht="23.25" x14ac:dyDescent="0.2">
      <c r="A196" s="264" t="s">
        <v>165</v>
      </c>
      <c r="B196" s="264"/>
      <c r="C196" s="264"/>
      <c r="D196" s="264"/>
      <c r="E196" s="264"/>
      <c r="F196" s="264"/>
      <c r="G196" s="264"/>
      <c r="H196" s="264"/>
    </row>
    <row r="197" spans="1:8" ht="182.2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66.75"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0" spans="1:8" s="266" customFormat="1" ht="114.75" customHeight="1" x14ac:dyDescent="0.2">
      <c r="A200" s="239" t="s">
        <v>169</v>
      </c>
      <c r="B200" s="239"/>
      <c r="C200" s="239"/>
      <c r="D200" s="239"/>
      <c r="E200" s="239"/>
      <c r="F200" s="239"/>
      <c r="G200" s="239"/>
      <c r="H200" s="239"/>
    </row>
  </sheetData>
  <sheetProtection selectLockedCells="1" selectUnlockedCells="1"/>
  <mergeCells count="32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30" zoomScaleNormal="60" zoomScaleSheetLayoutView="30" workbookViewId="0">
      <pane ySplit="4" topLeftCell="A47"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290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389">
        <v>372</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528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1">
        <f>F48*1.2</f>
        <v>4809.5999999999995</v>
      </c>
      <c r="E48" s="32">
        <f>F48*1.1</f>
        <v>4408.8</v>
      </c>
      <c r="F48" s="32">
        <v>4008</v>
      </c>
      <c r="G48" s="32">
        <f>F48*0.75</f>
        <v>3006</v>
      </c>
      <c r="H48" s="33">
        <f>F48*0.5</f>
        <v>2004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54">
        <f>F54*1.2</f>
        <v>5688</v>
      </c>
      <c r="E54" s="32">
        <f>F54*1.1</f>
        <v>5214</v>
      </c>
      <c r="F54" s="32">
        <v>4740</v>
      </c>
      <c r="G54" s="32">
        <f>F54*0.75</f>
        <v>3555</v>
      </c>
      <c r="H54" s="33">
        <f>F54*0.5</f>
        <v>2370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389">
        <v>372</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876 до 17520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144">
        <v>876</v>
      </c>
      <c r="E65" s="145"/>
      <c r="F65" s="145"/>
      <c r="G65" s="145"/>
      <c r="H65" s="146"/>
    </row>
    <row r="66" spans="1:8" ht="37.5" customHeight="1" outlineLevel="1" x14ac:dyDescent="0.2">
      <c r="A66" s="147" t="s">
        <v>40</v>
      </c>
      <c r="B66" s="148"/>
      <c r="C66" s="143"/>
      <c r="D66" s="36">
        <v>1752</v>
      </c>
      <c r="E66" s="37"/>
      <c r="F66" s="37"/>
      <c r="G66" s="37"/>
      <c r="H66" s="38"/>
    </row>
    <row r="67" spans="1:8" ht="37.5" customHeight="1" outlineLevel="1" x14ac:dyDescent="0.2">
      <c r="A67" s="147" t="s">
        <v>41</v>
      </c>
      <c r="B67" s="148"/>
      <c r="C67" s="143"/>
      <c r="D67" s="36">
        <v>2628</v>
      </c>
      <c r="E67" s="37"/>
      <c r="F67" s="37"/>
      <c r="G67" s="37"/>
      <c r="H67" s="38"/>
    </row>
    <row r="68" spans="1:8" ht="37.5" customHeight="1" outlineLevel="1" x14ac:dyDescent="0.2">
      <c r="A68" s="147" t="s">
        <v>42</v>
      </c>
      <c r="B68" s="148"/>
      <c r="C68" s="143"/>
      <c r="D68" s="36">
        <v>3504</v>
      </c>
      <c r="E68" s="37"/>
      <c r="F68" s="37"/>
      <c r="G68" s="37"/>
      <c r="H68" s="38"/>
    </row>
    <row r="69" spans="1:8" ht="37.5" customHeight="1" outlineLevel="1" x14ac:dyDescent="0.2">
      <c r="A69" s="147" t="s">
        <v>43</v>
      </c>
      <c r="B69" s="148"/>
      <c r="C69" s="143"/>
      <c r="D69" s="36">
        <v>4380</v>
      </c>
      <c r="E69" s="37"/>
      <c r="F69" s="37"/>
      <c r="G69" s="37"/>
      <c r="H69" s="38"/>
    </row>
    <row r="70" spans="1:8" ht="37.5" customHeight="1" outlineLevel="1" x14ac:dyDescent="0.2">
      <c r="A70" s="147" t="s">
        <v>44</v>
      </c>
      <c r="B70" s="148"/>
      <c r="C70" s="143"/>
      <c r="D70" s="36">
        <v>5256</v>
      </c>
      <c r="E70" s="37"/>
      <c r="F70" s="37"/>
      <c r="G70" s="37"/>
      <c r="H70" s="38"/>
    </row>
    <row r="71" spans="1:8" ht="37.5" customHeight="1" outlineLevel="1" x14ac:dyDescent="0.2">
      <c r="A71" s="147" t="s">
        <v>45</v>
      </c>
      <c r="B71" s="148"/>
      <c r="C71" s="143"/>
      <c r="D71" s="36">
        <v>6132</v>
      </c>
      <c r="E71" s="37"/>
      <c r="F71" s="37"/>
      <c r="G71" s="37"/>
      <c r="H71" s="38"/>
    </row>
    <row r="72" spans="1:8" ht="37.5" customHeight="1" outlineLevel="1" x14ac:dyDescent="0.2">
      <c r="A72" s="147" t="s">
        <v>46</v>
      </c>
      <c r="B72" s="148"/>
      <c r="C72" s="143"/>
      <c r="D72" s="36">
        <v>7008</v>
      </c>
      <c r="E72" s="37"/>
      <c r="F72" s="37"/>
      <c r="G72" s="37"/>
      <c r="H72" s="38"/>
    </row>
    <row r="73" spans="1:8" ht="37.5" customHeight="1" outlineLevel="1" x14ac:dyDescent="0.2">
      <c r="A73" s="147" t="s">
        <v>47</v>
      </c>
      <c r="B73" s="148"/>
      <c r="C73" s="143"/>
      <c r="D73" s="36">
        <v>7884</v>
      </c>
      <c r="E73" s="37"/>
      <c r="F73" s="37"/>
      <c r="G73" s="37"/>
      <c r="H73" s="38"/>
    </row>
    <row r="74" spans="1:8" ht="37.5" customHeight="1" outlineLevel="1" x14ac:dyDescent="0.2">
      <c r="A74" s="147" t="s">
        <v>48</v>
      </c>
      <c r="B74" s="148"/>
      <c r="C74" s="143"/>
      <c r="D74" s="36">
        <v>8760</v>
      </c>
      <c r="E74" s="37"/>
      <c r="F74" s="37"/>
      <c r="G74" s="37"/>
      <c r="H74" s="38"/>
    </row>
    <row r="75" spans="1:8" ht="37.5" customHeight="1" outlineLevel="1" x14ac:dyDescent="0.2">
      <c r="A75" s="147" t="s">
        <v>49</v>
      </c>
      <c r="B75" s="148"/>
      <c r="C75" s="143"/>
      <c r="D75" s="36">
        <v>9636</v>
      </c>
      <c r="E75" s="37"/>
      <c r="F75" s="37"/>
      <c r="G75" s="37"/>
      <c r="H75" s="38"/>
    </row>
    <row r="76" spans="1:8" ht="37.5" customHeight="1" outlineLevel="1" x14ac:dyDescent="0.2">
      <c r="A76" s="147" t="s">
        <v>50</v>
      </c>
      <c r="B76" s="148"/>
      <c r="C76" s="143"/>
      <c r="D76" s="36">
        <v>10512</v>
      </c>
      <c r="E76" s="37"/>
      <c r="F76" s="37"/>
      <c r="G76" s="37"/>
      <c r="H76" s="38"/>
    </row>
    <row r="77" spans="1:8" ht="37.5" customHeight="1" outlineLevel="1" x14ac:dyDescent="0.2">
      <c r="A77" s="147" t="s">
        <v>51</v>
      </c>
      <c r="B77" s="148"/>
      <c r="C77" s="143"/>
      <c r="D77" s="36">
        <v>11388</v>
      </c>
      <c r="E77" s="37"/>
      <c r="F77" s="37"/>
      <c r="G77" s="37"/>
      <c r="H77" s="38"/>
    </row>
    <row r="78" spans="1:8" ht="37.5" customHeight="1" outlineLevel="1" x14ac:dyDescent="0.2">
      <c r="A78" s="147" t="s">
        <v>52</v>
      </c>
      <c r="B78" s="148"/>
      <c r="C78" s="143"/>
      <c r="D78" s="36">
        <v>12264</v>
      </c>
      <c r="E78" s="37"/>
      <c r="F78" s="37"/>
      <c r="G78" s="37"/>
      <c r="H78" s="38"/>
    </row>
    <row r="79" spans="1:8" ht="37.5" customHeight="1" outlineLevel="1" x14ac:dyDescent="0.2">
      <c r="A79" s="147" t="s">
        <v>53</v>
      </c>
      <c r="B79" s="148"/>
      <c r="C79" s="143"/>
      <c r="D79" s="36">
        <v>13140</v>
      </c>
      <c r="E79" s="37"/>
      <c r="F79" s="37"/>
      <c r="G79" s="37"/>
      <c r="H79" s="38"/>
    </row>
    <row r="80" spans="1:8" ht="37.5" customHeight="1" outlineLevel="1" x14ac:dyDescent="0.2">
      <c r="A80" s="147" t="s">
        <v>54</v>
      </c>
      <c r="B80" s="148"/>
      <c r="C80" s="143"/>
      <c r="D80" s="36">
        <v>14016</v>
      </c>
      <c r="E80" s="37"/>
      <c r="F80" s="37"/>
      <c r="G80" s="37"/>
      <c r="H80" s="38"/>
    </row>
    <row r="81" spans="1:8" ht="37.5" customHeight="1" outlineLevel="1" x14ac:dyDescent="0.2">
      <c r="A81" s="147" t="s">
        <v>55</v>
      </c>
      <c r="B81" s="148"/>
      <c r="C81" s="143"/>
      <c r="D81" s="36">
        <v>14892</v>
      </c>
      <c r="E81" s="37"/>
      <c r="F81" s="37"/>
      <c r="G81" s="37"/>
      <c r="H81" s="38"/>
    </row>
    <row r="82" spans="1:8" ht="37.5" customHeight="1" outlineLevel="1" x14ac:dyDescent="0.2">
      <c r="A82" s="147" t="s">
        <v>56</v>
      </c>
      <c r="B82" s="148"/>
      <c r="C82" s="143"/>
      <c r="D82" s="36">
        <v>15768</v>
      </c>
      <c r="E82" s="37"/>
      <c r="F82" s="37"/>
      <c r="G82" s="37"/>
      <c r="H82" s="38"/>
    </row>
    <row r="83" spans="1:8" ht="37.5" customHeight="1" outlineLevel="1" x14ac:dyDescent="0.2">
      <c r="A83" s="147" t="s">
        <v>57</v>
      </c>
      <c r="B83" s="148"/>
      <c r="C83" s="143"/>
      <c r="D83" s="36">
        <v>16644</v>
      </c>
      <c r="E83" s="37"/>
      <c r="F83" s="37"/>
      <c r="G83" s="37"/>
      <c r="H83" s="38"/>
    </row>
    <row r="84" spans="1:8" ht="37.5" customHeight="1" outlineLevel="1" thickBot="1" x14ac:dyDescent="0.25">
      <c r="A84" s="147" t="s">
        <v>58</v>
      </c>
      <c r="B84" s="148"/>
      <c r="C84" s="143"/>
      <c r="D84" s="36">
        <v>17520</v>
      </c>
      <c r="E84" s="37"/>
      <c r="F84" s="37"/>
      <c r="G84" s="37"/>
      <c r="H84" s="38"/>
    </row>
    <row r="85" spans="1:8" ht="50.1" customHeight="1" thickBot="1" x14ac:dyDescent="0.25">
      <c r="A85" s="136" t="s">
        <v>59</v>
      </c>
      <c r="B85" s="137"/>
      <c r="C85" s="137"/>
      <c r="D85" s="138" t="str">
        <f>"от "&amp;MIN(D86:D95)&amp;" до "&amp;MAX(D86:D95)</f>
        <v>от 240 до 7500</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152">
        <v>612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157">
        <v>480</v>
      </c>
      <c r="E87" s="157"/>
      <c r="F87" s="157"/>
      <c r="G87" s="157"/>
      <c r="H87" s="158"/>
    </row>
    <row r="88" spans="1:8" ht="37.5" customHeight="1" x14ac:dyDescent="0.2">
      <c r="A88" s="154" t="s">
        <v>62</v>
      </c>
      <c r="B88" s="155"/>
      <c r="C88" s="159"/>
      <c r="D88" s="157">
        <v>7500</v>
      </c>
      <c r="E88" s="157"/>
      <c r="F88" s="157"/>
      <c r="G88" s="157"/>
      <c r="H88" s="158"/>
    </row>
    <row r="89" spans="1:8" ht="37.5" customHeight="1" x14ac:dyDescent="0.2">
      <c r="A89" s="154" t="s">
        <v>63</v>
      </c>
      <c r="B89" s="155"/>
      <c r="C89" s="159"/>
      <c r="D89" s="157">
        <v>1476</v>
      </c>
      <c r="E89" s="157"/>
      <c r="F89" s="157"/>
      <c r="G89" s="157"/>
      <c r="H89" s="158"/>
    </row>
    <row r="90" spans="1:8" ht="37.5" customHeight="1" x14ac:dyDescent="0.2">
      <c r="A90" s="160" t="s">
        <v>64</v>
      </c>
      <c r="B90" s="161"/>
      <c r="C90" s="159"/>
      <c r="D90" s="157">
        <v>4488</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4896</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12516</v>
      </c>
      <c r="E97" s="173"/>
      <c r="F97" s="173"/>
      <c r="G97" s="173"/>
      <c r="H97" s="174"/>
    </row>
    <row r="98" spans="1:8" ht="21.75" thickBot="1" x14ac:dyDescent="0.25">
      <c r="A98" s="175"/>
      <c r="B98" s="176"/>
      <c r="C98" s="130"/>
      <c r="D98" s="177"/>
      <c r="E98" s="177"/>
      <c r="F98" s="177"/>
      <c r="G98" s="177"/>
      <c r="H98" s="178"/>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182">
        <v>2460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615</v>
      </c>
      <c r="E101" s="157"/>
      <c r="F101" s="157"/>
      <c r="G101" s="157"/>
      <c r="H101" s="158"/>
    </row>
    <row r="102" spans="1:8" ht="57" customHeight="1" x14ac:dyDescent="0.2">
      <c r="A102" s="190" t="s">
        <v>77</v>
      </c>
      <c r="B102" s="191"/>
      <c r="C102" s="186"/>
      <c r="D102" s="157">
        <f>D99/5</f>
        <v>492</v>
      </c>
      <c r="E102" s="157"/>
      <c r="F102" s="157"/>
      <c r="G102" s="157"/>
      <c r="H102" s="158"/>
    </row>
    <row r="103" spans="1:8" ht="57" customHeight="1" x14ac:dyDescent="0.2">
      <c r="A103" s="190" t="s">
        <v>78</v>
      </c>
      <c r="B103" s="191"/>
      <c r="C103" s="186"/>
      <c r="D103" s="157">
        <f>D99/6</f>
        <v>410</v>
      </c>
      <c r="E103" s="157"/>
      <c r="F103" s="157"/>
      <c r="G103" s="157"/>
      <c r="H103" s="158"/>
    </row>
    <row r="104" spans="1:8" ht="57" customHeight="1" x14ac:dyDescent="0.2">
      <c r="A104" s="190" t="s">
        <v>79</v>
      </c>
      <c r="B104" s="191"/>
      <c r="C104" s="186"/>
      <c r="D104" s="157">
        <f>D99/7</f>
        <v>351.42857142857144</v>
      </c>
      <c r="E104" s="157"/>
      <c r="F104" s="157"/>
      <c r="G104" s="157"/>
      <c r="H104" s="158"/>
    </row>
    <row r="105" spans="1:8" ht="57" customHeight="1" x14ac:dyDescent="0.2">
      <c r="A105" s="190" t="s">
        <v>80</v>
      </c>
      <c r="B105" s="191"/>
      <c r="C105" s="186"/>
      <c r="D105" s="157">
        <f>D99/8</f>
        <v>307.5</v>
      </c>
      <c r="E105" s="157"/>
      <c r="F105" s="157"/>
      <c r="G105" s="157"/>
      <c r="H105" s="158"/>
    </row>
    <row r="106" spans="1:8" ht="57" customHeight="1" x14ac:dyDescent="0.2">
      <c r="A106" s="190" t="s">
        <v>81</v>
      </c>
      <c r="B106" s="191"/>
      <c r="C106" s="186"/>
      <c r="D106" s="157">
        <f>D99/9</f>
        <v>273.33333333333331</v>
      </c>
      <c r="E106" s="157"/>
      <c r="F106" s="157"/>
      <c r="G106" s="157"/>
      <c r="H106" s="158"/>
    </row>
    <row r="107" spans="1:8" ht="57" customHeight="1" x14ac:dyDescent="0.2">
      <c r="A107" s="190" t="s">
        <v>82</v>
      </c>
      <c r="B107" s="191"/>
      <c r="C107" s="186"/>
      <c r="D107" s="157">
        <f>D99/10</f>
        <v>246</v>
      </c>
      <c r="E107" s="157"/>
      <c r="F107" s="157"/>
      <c r="G107" s="157"/>
      <c r="H107" s="158"/>
    </row>
    <row r="108" spans="1:8" ht="57" customHeight="1" thickBot="1" x14ac:dyDescent="0.25">
      <c r="A108" s="179" t="s">
        <v>83</v>
      </c>
      <c r="B108" s="180"/>
      <c r="C108" s="186"/>
      <c r="D108" s="182">
        <v>3696</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924</v>
      </c>
      <c r="E110" s="157"/>
      <c r="F110" s="157"/>
      <c r="G110" s="157"/>
      <c r="H110" s="158"/>
    </row>
    <row r="111" spans="1:8" ht="57" customHeight="1" x14ac:dyDescent="0.2">
      <c r="A111" s="190" t="s">
        <v>77</v>
      </c>
      <c r="B111" s="191"/>
      <c r="C111" s="186"/>
      <c r="D111" s="157">
        <v>739.19999999999993</v>
      </c>
      <c r="E111" s="157"/>
      <c r="F111" s="157"/>
      <c r="G111" s="157"/>
      <c r="H111" s="158"/>
    </row>
    <row r="112" spans="1:8" ht="57" customHeight="1" x14ac:dyDescent="0.2">
      <c r="A112" s="190" t="s">
        <v>78</v>
      </c>
      <c r="B112" s="191"/>
      <c r="C112" s="186"/>
      <c r="D112" s="157">
        <v>616</v>
      </c>
      <c r="E112" s="157"/>
      <c r="F112" s="157"/>
      <c r="G112" s="157"/>
      <c r="H112" s="158"/>
    </row>
    <row r="113" spans="1:8" ht="57" customHeight="1" x14ac:dyDescent="0.2">
      <c r="A113" s="190" t="s">
        <v>79</v>
      </c>
      <c r="B113" s="191"/>
      <c r="C113" s="186"/>
      <c r="D113" s="157">
        <v>528</v>
      </c>
      <c r="E113" s="157"/>
      <c r="F113" s="157"/>
      <c r="G113" s="157"/>
      <c r="H113" s="158"/>
    </row>
    <row r="114" spans="1:8" ht="57" customHeight="1" x14ac:dyDescent="0.2">
      <c r="A114" s="190" t="s">
        <v>80</v>
      </c>
      <c r="B114" s="191"/>
      <c r="C114" s="186"/>
      <c r="D114" s="157">
        <v>462</v>
      </c>
      <c r="E114" s="157"/>
      <c r="F114" s="157"/>
      <c r="G114" s="157"/>
      <c r="H114" s="158"/>
    </row>
    <row r="115" spans="1:8" ht="57" customHeight="1" x14ac:dyDescent="0.2">
      <c r="A115" s="190" t="s">
        <v>81</v>
      </c>
      <c r="B115" s="191"/>
      <c r="C115" s="186"/>
      <c r="D115" s="157">
        <v>410.66666666666669</v>
      </c>
      <c r="E115" s="157"/>
      <c r="F115" s="157"/>
      <c r="G115" s="157"/>
      <c r="H115" s="158"/>
    </row>
    <row r="116" spans="1:8" ht="57" customHeight="1" thickBot="1" x14ac:dyDescent="0.25">
      <c r="A116" s="190" t="s">
        <v>82</v>
      </c>
      <c r="B116" s="191"/>
      <c r="C116" s="194"/>
      <c r="D116" s="157">
        <v>369.59999999999997</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7">
        <v>5004</v>
      </c>
      <c r="E117" s="37"/>
      <c r="F117" s="37"/>
      <c r="G117" s="37"/>
      <c r="H117" s="37"/>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"2ГИС.ГРОЗНЫЙ"</v>
      </c>
      <c r="D119" s="31">
        <v>4644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121">
        <v>7260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6">
        <v>9972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"2ГИС.ГРОЗНЫЙ"</v>
      </c>
      <c r="D122" s="36">
        <v>5820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"2ГИС.ГРОЗНЫЙ"</v>
      </c>
      <c r="D123" s="36">
        <v>6984</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6">
        <v>7260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6">
        <v>7500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6">
        <v>12516</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6">
        <v>2250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6">
        <v>2604</v>
      </c>
      <c r="E129" s="37"/>
      <c r="F129" s="37"/>
      <c r="G129" s="37"/>
      <c r="H129" s="38"/>
    </row>
    <row r="130" spans="1:8" ht="72"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6">
        <v>2082</v>
      </c>
      <c r="E130" s="37"/>
      <c r="F130" s="37"/>
      <c r="G130" s="37"/>
      <c r="H130" s="38"/>
    </row>
    <row r="131" spans="1:8" ht="72" customHeight="1" x14ac:dyDescent="0.2">
      <c r="A131" s="160" t="s">
        <v>98</v>
      </c>
      <c r="B131" s="161"/>
      <c r="C131"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6">
        <v>2244</v>
      </c>
      <c r="E131" s="37"/>
      <c r="F131" s="37"/>
      <c r="G131" s="37"/>
      <c r="H131" s="38"/>
    </row>
    <row r="132" spans="1:8" ht="72" customHeight="1" x14ac:dyDescent="0.2">
      <c r="A132" s="160" t="s">
        <v>99</v>
      </c>
      <c r="B132" s="161"/>
      <c r="C132"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6">
        <v>1044</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6">
        <v>5520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6">
        <v>2004</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6">
        <v>6492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6">
        <v>612</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7" s="3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8" s="36">
        <v>525</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6">
        <v>1005</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"2ГИС.ГРОЗНЫЙ"</v>
      </c>
      <c r="D141" s="36">
        <v>6600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6">
        <v>10200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"2ГИС.ГРОЗНЫЙ" (версия для ПК)</v>
      </c>
      <c r="D143" s="36">
        <v>14040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"2ГИС.ГРОЗНЫЙ"</v>
      </c>
      <c r="D144" s="36">
        <v>8160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"2ГИС.ГРОЗНЫЙ"</v>
      </c>
      <c r="D145" s="36">
        <v>9792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"2ГИС.ГРОЗНЫЙ" (версия для ПК)</v>
      </c>
      <c r="D146" s="36">
        <v>10200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"2ГИС.ГРОЗНЫЙ" (версия для ПК)</v>
      </c>
      <c r="D147" s="36">
        <v>10560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"2ГИС.ГРОЗНЫЙ" (версия для ПК)</v>
      </c>
      <c r="D148" s="36">
        <v>17640</v>
      </c>
      <c r="E148" s="37"/>
      <c r="F148" s="37"/>
      <c r="G148" s="37"/>
      <c r="H148" s="38"/>
    </row>
    <row r="149" spans="1:8" ht="50.1" customHeight="1" x14ac:dyDescent="0.2">
      <c r="A149" s="160" t="s">
        <v>115</v>
      </c>
      <c r="B149" s="161"/>
      <c r="C149" s="202" t="s">
        <v>95</v>
      </c>
      <c r="D149" s="36">
        <v>720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6">
        <v>7800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"2ГИС.ГРОЗНЫЙ" (версия для ПК)</v>
      </c>
      <c r="D151" s="44">
        <v>9120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6">
        <v>3000</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59" s="212">
        <f>F159*1.2</f>
        <v>2980.7999999999997</v>
      </c>
      <c r="E159" s="213">
        <f>F159*1.1</f>
        <v>2732.4</v>
      </c>
      <c r="F159" s="213">
        <v>2484</v>
      </c>
      <c r="G159" s="213">
        <f>F159*0.75</f>
        <v>1863</v>
      </c>
      <c r="H159" s="214">
        <f>F159*0.5</f>
        <v>1242</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"2ГИС.ГРОЗНЫЙ"</v>
      </c>
      <c r="D160" s="36">
        <v>1896</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1" s="36">
        <v>3780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62" s="212">
        <f>F162*1.2</f>
        <v>4176</v>
      </c>
      <c r="E162" s="213">
        <f>F162*1.1</f>
        <v>3828.0000000000005</v>
      </c>
      <c r="F162" s="213">
        <v>3480</v>
      </c>
      <c r="G162" s="213">
        <f>F162*0.75</f>
        <v>2610</v>
      </c>
      <c r="H162" s="214">
        <f>F162*0.5</f>
        <v>1740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"2ГИС.ГРОЗНЫЙ"</v>
      </c>
      <c r="D163" s="36">
        <v>2760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4" s="36">
        <v>5400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"2ГИС.ГРОЗНЫЙ"</v>
      </c>
      <c r="D165" s="36">
        <v>945</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42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8" s="31">
        <v>4350</v>
      </c>
      <c r="E168" s="32"/>
      <c r="F168" s="32"/>
      <c r="G168" s="32"/>
      <c r="H168" s="33"/>
    </row>
    <row r="169" spans="1:8" s="16" customFormat="1" ht="83.25" customHeight="1" thickBot="1" x14ac:dyDescent="0.25">
      <c r="A169" s="160" t="s">
        <v>195</v>
      </c>
      <c r="B169" s="161"/>
      <c r="C169" s="209"/>
      <c r="D169" s="36">
        <v>4350</v>
      </c>
      <c r="E169" s="37"/>
      <c r="F169" s="37"/>
      <c r="G169" s="37"/>
      <c r="H169" s="38"/>
    </row>
    <row r="170" spans="1:8" ht="21.75" thickBot="1" x14ac:dyDescent="0.25">
      <c r="A170" s="336"/>
      <c r="B170" s="337"/>
      <c r="C170" s="130"/>
      <c r="D170" s="399"/>
      <c r="E170" s="399"/>
      <c r="F170" s="399"/>
      <c r="G170" s="399"/>
      <c r="H170" s="400"/>
    </row>
    <row r="172" spans="1:8" ht="21" x14ac:dyDescent="0.2">
      <c r="A172" s="220"/>
      <c r="B172" s="221" t="s">
        <v>133</v>
      </c>
      <c r="C172" s="222" t="s">
        <v>291</v>
      </c>
      <c r="D172" s="222"/>
      <c r="E172" s="223"/>
      <c r="F172" s="223"/>
      <c r="G172" s="223"/>
      <c r="H172" s="223"/>
    </row>
    <row r="173" spans="1:8" ht="21" x14ac:dyDescent="0.2">
      <c r="A173" s="220"/>
      <c r="B173" s="223"/>
      <c r="C173" s="489" t="s">
        <v>292</v>
      </c>
      <c r="D173" s="490"/>
      <c r="E173" s="223"/>
      <c r="F173" s="223"/>
      <c r="G173" s="223"/>
      <c r="H173" s="223"/>
    </row>
    <row r="174" spans="1:8" ht="21" x14ac:dyDescent="0.2">
      <c r="A174" s="220"/>
      <c r="B174" s="223"/>
      <c r="C174" s="489" t="s">
        <v>293</v>
      </c>
      <c r="D174" s="490"/>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4"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7.5" customHeight="1" thickBot="1" x14ac:dyDescent="0.25">
      <c r="A189" s="248" t="s">
        <v>148</v>
      </c>
      <c r="B189" s="249"/>
      <c r="C189" s="250" t="s">
        <v>149</v>
      </c>
      <c r="D189" s="249" t="s">
        <v>150</v>
      </c>
      <c r="E189" s="251"/>
      <c r="F189" s="252"/>
      <c r="G189" s="252"/>
      <c r="H189" s="252"/>
    </row>
    <row r="190" spans="1:8" ht="84" x14ac:dyDescent="0.2">
      <c r="A190" s="253" t="s">
        <v>151</v>
      </c>
      <c r="B190" s="254"/>
      <c r="C190" s="255" t="s">
        <v>152</v>
      </c>
      <c r="D190" s="256" t="s">
        <v>153</v>
      </c>
      <c r="E190" s="257"/>
      <c r="F190" s="252"/>
      <c r="G190" s="252"/>
      <c r="H190" s="252"/>
    </row>
    <row r="191" spans="1:8" ht="72" customHeight="1" x14ac:dyDescent="0.2">
      <c r="A191" s="258" t="s">
        <v>154</v>
      </c>
      <c r="B191" s="259"/>
      <c r="C191" s="260" t="s">
        <v>155</v>
      </c>
      <c r="D191" s="261" t="s">
        <v>156</v>
      </c>
      <c r="E191" s="262"/>
      <c r="F191" s="252"/>
      <c r="G191" s="252"/>
      <c r="H191" s="252"/>
    </row>
    <row r="192" spans="1:8" ht="90" customHeight="1" thickBot="1" x14ac:dyDescent="0.25">
      <c r="A192" s="404" t="s">
        <v>157</v>
      </c>
      <c r="B192" s="405"/>
      <c r="C192" s="406" t="s">
        <v>158</v>
      </c>
      <c r="D192" s="407" t="s">
        <v>156</v>
      </c>
      <c r="E192" s="408"/>
      <c r="F192" s="236"/>
      <c r="G192" s="237"/>
      <c r="H192" s="237"/>
    </row>
    <row r="193" spans="1:8" s="217" customFormat="1" ht="125.25" customHeight="1" x14ac:dyDescent="0.2">
      <c r="A193" s="258" t="s">
        <v>160</v>
      </c>
      <c r="B193" s="259"/>
      <c r="C193" s="409" t="s">
        <v>161</v>
      </c>
      <c r="D193" s="259" t="s">
        <v>156</v>
      </c>
      <c r="E193" s="410"/>
      <c r="F193" s="246"/>
      <c r="G193" s="246"/>
      <c r="H193" s="246"/>
    </row>
    <row r="194" spans="1:8" s="238" customFormat="1" ht="224.25" customHeight="1" thickBot="1" x14ac:dyDescent="0.25">
      <c r="A194" s="411" t="s">
        <v>162</v>
      </c>
      <c r="B194" s="412"/>
      <c r="C194" s="406" t="s">
        <v>163</v>
      </c>
      <c r="D194" s="413" t="s">
        <v>156</v>
      </c>
      <c r="E194" s="414"/>
      <c r="F194" s="236"/>
      <c r="G194" s="237"/>
      <c r="H194" s="237"/>
    </row>
    <row r="195" spans="1:8" ht="182.25" customHeight="1" x14ac:dyDescent="0.2">
      <c r="A19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9"/>
      <c r="C195" s="239"/>
      <c r="D195" s="239"/>
      <c r="E195" s="239"/>
      <c r="F195" s="239"/>
      <c r="G195" s="239"/>
      <c r="H195" s="239"/>
    </row>
    <row r="196" spans="1:8" ht="66.75" customHeight="1" x14ac:dyDescent="0.2">
      <c r="A196" s="239" t="s">
        <v>167</v>
      </c>
      <c r="B196" s="239"/>
      <c r="C196" s="239"/>
      <c r="D196" s="239"/>
      <c r="E196" s="239"/>
      <c r="F196" s="239"/>
      <c r="G196" s="239"/>
      <c r="H196" s="239"/>
    </row>
    <row r="197" spans="1:8" ht="23.25" x14ac:dyDescent="0.2">
      <c r="A197" s="264" t="s">
        <v>168</v>
      </c>
      <c r="B197" s="264"/>
      <c r="C197" s="264"/>
      <c r="D197" s="264"/>
      <c r="E197" s="264"/>
      <c r="F197" s="264"/>
      <c r="G197" s="264"/>
      <c r="H197" s="264"/>
    </row>
    <row r="199" spans="1:8" s="266" customFormat="1" ht="114.75" customHeight="1" x14ac:dyDescent="0.2">
      <c r="A199" s="239" t="s">
        <v>169</v>
      </c>
      <c r="B199" s="239"/>
      <c r="C199" s="239"/>
      <c r="D199" s="239"/>
      <c r="E199" s="239"/>
      <c r="F199" s="239"/>
      <c r="G199" s="239"/>
      <c r="H199" s="239"/>
    </row>
  </sheetData>
  <sheetProtection selectLockedCells="1" selectUnlockedCells="1"/>
  <mergeCells count="326">
    <mergeCell ref="A195:H195"/>
    <mergeCell ref="A196:H196"/>
    <mergeCell ref="A197:H197"/>
    <mergeCell ref="A199:E199"/>
    <mergeCell ref="F199:H199"/>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10"/>
  <sheetViews>
    <sheetView view="pageBreakPreview" zoomScale="30" zoomScaleNormal="60" zoomScaleSheetLayoutView="30" workbookViewId="0">
      <pane ySplit="4" topLeftCell="A50"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294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68" t="s">
        <v>5</v>
      </c>
      <c r="B4" s="269" t="s">
        <v>6</v>
      </c>
      <c r="C4" s="270"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281">
        <f>F7*1.2</f>
        <v>6480</v>
      </c>
      <c r="E7" s="282">
        <f>F7*1.1</f>
        <v>5940.0000000000009</v>
      </c>
      <c r="F7" s="282">
        <v>5400</v>
      </c>
      <c r="G7" s="282">
        <f>F7*0.75</f>
        <v>4050</v>
      </c>
      <c r="H7" s="283">
        <f>F7*0.5</f>
        <v>2700</v>
      </c>
    </row>
    <row r="8" spans="1:8" s="16" customFormat="1" ht="132" customHeight="1" x14ac:dyDescent="0.2">
      <c r="A8" s="34"/>
      <c r="B8" s="35"/>
      <c r="C8" s="35"/>
      <c r="D8" s="284"/>
      <c r="E8" s="285"/>
      <c r="F8" s="285"/>
      <c r="G8" s="285"/>
      <c r="H8" s="286"/>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284"/>
      <c r="E9" s="285"/>
      <c r="F9" s="285"/>
      <c r="G9" s="285"/>
      <c r="H9" s="286"/>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287"/>
      <c r="E10" s="288"/>
      <c r="F10" s="288"/>
      <c r="G10" s="288"/>
      <c r="H10" s="289"/>
    </row>
    <row r="11" spans="1:8" s="16" customFormat="1" ht="24.95" customHeight="1" thickBot="1" x14ac:dyDescent="0.25">
      <c r="A11" s="47"/>
      <c r="B11" s="48"/>
      <c r="C11" s="49"/>
      <c r="D11" s="399"/>
      <c r="E11" s="399"/>
      <c r="F11" s="399"/>
      <c r="G11" s="399"/>
      <c r="H11" s="400"/>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281">
        <f>F12*1.2</f>
        <v>7200</v>
      </c>
      <c r="E12" s="282">
        <f>F12*1.1</f>
        <v>6600.0000000000009</v>
      </c>
      <c r="F12" s="282">
        <v>6000</v>
      </c>
      <c r="G12" s="282">
        <f>F12*0.75</f>
        <v>4500</v>
      </c>
      <c r="H12" s="283">
        <f>F12*0.5</f>
        <v>3000</v>
      </c>
    </row>
    <row r="13" spans="1:8" s="16" customFormat="1" ht="132" customHeight="1" x14ac:dyDescent="0.2">
      <c r="A13" s="55"/>
      <c r="B13" s="35"/>
      <c r="C13" s="35"/>
      <c r="D13" s="284"/>
      <c r="E13" s="285"/>
      <c r="F13" s="285"/>
      <c r="G13" s="285"/>
      <c r="H13" s="286"/>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284"/>
      <c r="E14" s="285"/>
      <c r="F14" s="285"/>
      <c r="G14" s="285"/>
      <c r="H14" s="286"/>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284"/>
      <c r="E15" s="285"/>
      <c r="F15" s="285"/>
      <c r="G15" s="285"/>
      <c r="H15" s="286"/>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287"/>
      <c r="E16" s="288"/>
      <c r="F16" s="288"/>
      <c r="G16" s="288"/>
      <c r="H16" s="289"/>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494"/>
      <c r="E22" s="494"/>
      <c r="F22" s="494"/>
      <c r="G22" s="494"/>
      <c r="H22" s="495"/>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389">
        <v>108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393"/>
      <c r="E25" s="394"/>
      <c r="F25" s="394"/>
      <c r="G25" s="394"/>
      <c r="H25" s="395"/>
    </row>
    <row r="26" spans="1:8" s="16" customFormat="1" ht="24.95" customHeight="1" thickBot="1" x14ac:dyDescent="0.25">
      <c r="A26" s="81"/>
      <c r="B26" s="48"/>
      <c r="C26" s="49"/>
      <c r="D26" s="496"/>
      <c r="E26" s="496"/>
      <c r="F26" s="496"/>
      <c r="G26" s="496"/>
      <c r="H26" s="497"/>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281">
        <f>F27*1.2</f>
        <v>9072</v>
      </c>
      <c r="E27" s="282">
        <f>F27*1.1</f>
        <v>8316</v>
      </c>
      <c r="F27" s="282">
        <v>7560</v>
      </c>
      <c r="G27" s="282">
        <f>F27*0.75</f>
        <v>5670</v>
      </c>
      <c r="H27" s="283">
        <f>F27*0.5</f>
        <v>3780</v>
      </c>
    </row>
    <row r="28" spans="1:8" s="16" customFormat="1" ht="99.95" customHeight="1" x14ac:dyDescent="0.2">
      <c r="A28" s="71"/>
      <c r="B28" s="35"/>
      <c r="C28" s="35"/>
      <c r="D28" s="284"/>
      <c r="E28" s="285"/>
      <c r="F28" s="285"/>
      <c r="G28" s="285"/>
      <c r="H28" s="286"/>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284"/>
      <c r="E29" s="285"/>
      <c r="F29" s="285"/>
      <c r="G29" s="285"/>
      <c r="H29" s="286"/>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287"/>
      <c r="E30" s="288"/>
      <c r="F30" s="288"/>
      <c r="G30" s="288"/>
      <c r="H30" s="289"/>
    </row>
    <row r="31" spans="1:8" s="16" customFormat="1" ht="24.95" customHeight="1" thickBot="1" x14ac:dyDescent="0.25">
      <c r="A31" s="81"/>
      <c r="B31" s="48"/>
      <c r="C31" s="49"/>
      <c r="D31" s="399"/>
      <c r="E31" s="399"/>
      <c r="F31" s="399"/>
      <c r="G31" s="399"/>
      <c r="H31" s="400"/>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281">
        <f>F32*1.2</f>
        <v>10080</v>
      </c>
      <c r="E32" s="282">
        <f>F32*1.1</f>
        <v>9240</v>
      </c>
      <c r="F32" s="282">
        <v>8400</v>
      </c>
      <c r="G32" s="282">
        <f>F32*0.75</f>
        <v>6300</v>
      </c>
      <c r="H32" s="283">
        <f>F32*0.5</f>
        <v>4200</v>
      </c>
    </row>
    <row r="33" spans="1:8" s="16" customFormat="1" ht="99.95" customHeight="1" x14ac:dyDescent="0.2">
      <c r="A33" s="71"/>
      <c r="B33" s="35"/>
      <c r="C33" s="35"/>
      <c r="D33" s="284"/>
      <c r="E33" s="285"/>
      <c r="F33" s="285"/>
      <c r="G33" s="285"/>
      <c r="H33" s="286"/>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284"/>
      <c r="E34" s="285"/>
      <c r="F34" s="285"/>
      <c r="G34" s="285"/>
      <c r="H34" s="286"/>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284"/>
      <c r="E35" s="285"/>
      <c r="F35" s="285"/>
      <c r="G35" s="285"/>
      <c r="H35" s="286"/>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287"/>
      <c r="E36" s="288"/>
      <c r="F36" s="288"/>
      <c r="G36" s="288"/>
      <c r="H36" s="289"/>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399"/>
      <c r="E42" s="399"/>
      <c r="F42" s="399"/>
      <c r="G42" s="399"/>
      <c r="H42" s="400"/>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1">
        <f>F48*1.2</f>
        <v>7776</v>
      </c>
      <c r="E48" s="32">
        <f>F48*1.1</f>
        <v>7128.0000000000009</v>
      </c>
      <c r="F48" s="32">
        <v>6480</v>
      </c>
      <c r="G48" s="32">
        <f>F48*0.75</f>
        <v>4860</v>
      </c>
      <c r="H48" s="33">
        <f>F48*0.5</f>
        <v>3240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54">
        <f>F54*1.2</f>
        <v>8640</v>
      </c>
      <c r="E54" s="32">
        <f>F54*1.1</f>
        <v>7920.0000000000009</v>
      </c>
      <c r="F54" s="32">
        <v>7200</v>
      </c>
      <c r="G54" s="32">
        <f>F54*0.75</f>
        <v>5400</v>
      </c>
      <c r="H54" s="33">
        <f>F54*0.5</f>
        <v>3600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389">
        <v>108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393"/>
      <c r="E62" s="394"/>
      <c r="F62" s="394"/>
      <c r="G62" s="394"/>
      <c r="H62" s="395"/>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498" t="str">
        <f>"от "&amp;MIN(D65:D99)&amp;" до "&amp;MAX(D65:D99)</f>
        <v>от 30 до 10080</v>
      </c>
      <c r="E64" s="499"/>
      <c r="F64" s="499"/>
      <c r="G64" s="499"/>
      <c r="H64" s="500"/>
    </row>
    <row r="65" spans="1:8" s="16" customFormat="1" ht="37.5" customHeight="1" outlineLevel="1" x14ac:dyDescent="0.2">
      <c r="A65" s="141" t="s">
        <v>39</v>
      </c>
      <c r="B65" s="142"/>
      <c r="C65" s="501"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144">
        <v>504</v>
      </c>
      <c r="E65" s="145"/>
      <c r="F65" s="145"/>
      <c r="G65" s="145"/>
      <c r="H65" s="146"/>
    </row>
    <row r="66" spans="1:8" s="16" customFormat="1" ht="37.5" customHeight="1" outlineLevel="1" x14ac:dyDescent="0.2">
      <c r="A66" s="147" t="s">
        <v>40</v>
      </c>
      <c r="B66" s="148"/>
      <c r="C66" s="502"/>
      <c r="D66" s="36">
        <v>1008</v>
      </c>
      <c r="E66" s="37"/>
      <c r="F66" s="37"/>
      <c r="G66" s="37"/>
      <c r="H66" s="38"/>
    </row>
    <row r="67" spans="1:8" s="16" customFormat="1" ht="37.5" customHeight="1" outlineLevel="1" x14ac:dyDescent="0.2">
      <c r="A67" s="147" t="s">
        <v>41</v>
      </c>
      <c r="B67" s="148"/>
      <c r="C67" s="502"/>
      <c r="D67" s="36">
        <v>1512</v>
      </c>
      <c r="E67" s="37"/>
      <c r="F67" s="37"/>
      <c r="G67" s="37"/>
      <c r="H67" s="38"/>
    </row>
    <row r="68" spans="1:8" s="16" customFormat="1" ht="37.5" customHeight="1" outlineLevel="1" x14ac:dyDescent="0.2">
      <c r="A68" s="147" t="s">
        <v>42</v>
      </c>
      <c r="B68" s="148"/>
      <c r="C68" s="502"/>
      <c r="D68" s="36">
        <v>2016</v>
      </c>
      <c r="E68" s="37"/>
      <c r="F68" s="37"/>
      <c r="G68" s="37"/>
      <c r="H68" s="38"/>
    </row>
    <row r="69" spans="1:8" s="16" customFormat="1" ht="37.5" customHeight="1" outlineLevel="1" x14ac:dyDescent="0.2">
      <c r="A69" s="147" t="s">
        <v>43</v>
      </c>
      <c r="B69" s="148"/>
      <c r="C69" s="502"/>
      <c r="D69" s="36">
        <v>2520</v>
      </c>
      <c r="E69" s="37"/>
      <c r="F69" s="37"/>
      <c r="G69" s="37"/>
      <c r="H69" s="38"/>
    </row>
    <row r="70" spans="1:8" s="16" customFormat="1" ht="37.5" customHeight="1" outlineLevel="1" x14ac:dyDescent="0.2">
      <c r="A70" s="147" t="s">
        <v>44</v>
      </c>
      <c r="B70" s="148"/>
      <c r="C70" s="502"/>
      <c r="D70" s="36">
        <v>3024</v>
      </c>
      <c r="E70" s="37"/>
      <c r="F70" s="37"/>
      <c r="G70" s="37"/>
      <c r="H70" s="38"/>
    </row>
    <row r="71" spans="1:8" s="16" customFormat="1" ht="37.5" customHeight="1" outlineLevel="1" x14ac:dyDescent="0.2">
      <c r="A71" s="147" t="s">
        <v>45</v>
      </c>
      <c r="B71" s="148"/>
      <c r="C71" s="502"/>
      <c r="D71" s="36">
        <v>3528</v>
      </c>
      <c r="E71" s="37"/>
      <c r="F71" s="37"/>
      <c r="G71" s="37"/>
      <c r="H71" s="38"/>
    </row>
    <row r="72" spans="1:8" s="16" customFormat="1" ht="37.5" customHeight="1" outlineLevel="1" x14ac:dyDescent="0.2">
      <c r="A72" s="147" t="s">
        <v>46</v>
      </c>
      <c r="B72" s="148"/>
      <c r="C72" s="502"/>
      <c r="D72" s="36">
        <v>4032</v>
      </c>
      <c r="E72" s="37"/>
      <c r="F72" s="37"/>
      <c r="G72" s="37"/>
      <c r="H72" s="38"/>
    </row>
    <row r="73" spans="1:8" s="16" customFormat="1" ht="37.5" customHeight="1" outlineLevel="1" x14ac:dyDescent="0.2">
      <c r="A73" s="147" t="s">
        <v>47</v>
      </c>
      <c r="B73" s="148"/>
      <c r="C73" s="502"/>
      <c r="D73" s="36">
        <v>4536</v>
      </c>
      <c r="E73" s="37"/>
      <c r="F73" s="37"/>
      <c r="G73" s="37"/>
      <c r="H73" s="38"/>
    </row>
    <row r="74" spans="1:8" s="16" customFormat="1" ht="37.5" customHeight="1" outlineLevel="1" x14ac:dyDescent="0.2">
      <c r="A74" s="147" t="s">
        <v>48</v>
      </c>
      <c r="B74" s="148"/>
      <c r="C74" s="502"/>
      <c r="D74" s="36">
        <v>5040</v>
      </c>
      <c r="E74" s="37"/>
      <c r="F74" s="37"/>
      <c r="G74" s="37"/>
      <c r="H74" s="38"/>
    </row>
    <row r="75" spans="1:8" s="16" customFormat="1" ht="37.5" customHeight="1" outlineLevel="1" x14ac:dyDescent="0.2">
      <c r="A75" s="147" t="s">
        <v>49</v>
      </c>
      <c r="B75" s="148"/>
      <c r="C75" s="502"/>
      <c r="D75" s="36">
        <v>5544</v>
      </c>
      <c r="E75" s="37"/>
      <c r="F75" s="37"/>
      <c r="G75" s="37"/>
      <c r="H75" s="38"/>
    </row>
    <row r="76" spans="1:8" s="16" customFormat="1" ht="37.5" customHeight="1" outlineLevel="1" x14ac:dyDescent="0.2">
      <c r="A76" s="147" t="s">
        <v>50</v>
      </c>
      <c r="B76" s="148"/>
      <c r="C76" s="502"/>
      <c r="D76" s="36">
        <v>6048</v>
      </c>
      <c r="E76" s="37"/>
      <c r="F76" s="37"/>
      <c r="G76" s="37"/>
      <c r="H76" s="38"/>
    </row>
    <row r="77" spans="1:8" s="16" customFormat="1" ht="37.5" customHeight="1" outlineLevel="1" x14ac:dyDescent="0.2">
      <c r="A77" s="147" t="s">
        <v>51</v>
      </c>
      <c r="B77" s="148"/>
      <c r="C77" s="502"/>
      <c r="D77" s="36">
        <v>6552</v>
      </c>
      <c r="E77" s="37"/>
      <c r="F77" s="37"/>
      <c r="G77" s="37"/>
      <c r="H77" s="38"/>
    </row>
    <row r="78" spans="1:8" s="16" customFormat="1" ht="37.5" customHeight="1" outlineLevel="1" x14ac:dyDescent="0.2">
      <c r="A78" s="147" t="s">
        <v>52</v>
      </c>
      <c r="B78" s="148"/>
      <c r="C78" s="502"/>
      <c r="D78" s="36">
        <v>7056</v>
      </c>
      <c r="E78" s="37"/>
      <c r="F78" s="37"/>
      <c r="G78" s="37"/>
      <c r="H78" s="38"/>
    </row>
    <row r="79" spans="1:8" s="16" customFormat="1" ht="37.5" customHeight="1" outlineLevel="1" x14ac:dyDescent="0.2">
      <c r="A79" s="147" t="s">
        <v>53</v>
      </c>
      <c r="B79" s="148"/>
      <c r="C79" s="502"/>
      <c r="D79" s="36">
        <v>7560</v>
      </c>
      <c r="E79" s="37"/>
      <c r="F79" s="37"/>
      <c r="G79" s="37"/>
      <c r="H79" s="38"/>
    </row>
    <row r="80" spans="1:8" s="16" customFormat="1" ht="37.5" customHeight="1" outlineLevel="1" x14ac:dyDescent="0.2">
      <c r="A80" s="147" t="s">
        <v>54</v>
      </c>
      <c r="B80" s="148"/>
      <c r="C80" s="502"/>
      <c r="D80" s="36">
        <v>8064</v>
      </c>
      <c r="E80" s="37"/>
      <c r="F80" s="37"/>
      <c r="G80" s="37"/>
      <c r="H80" s="38"/>
    </row>
    <row r="81" spans="1:8" s="16" customFormat="1" ht="37.5" customHeight="1" outlineLevel="1" x14ac:dyDescent="0.2">
      <c r="A81" s="147" t="s">
        <v>55</v>
      </c>
      <c r="B81" s="148"/>
      <c r="C81" s="502"/>
      <c r="D81" s="36">
        <v>8568</v>
      </c>
      <c r="E81" s="37"/>
      <c r="F81" s="37"/>
      <c r="G81" s="37"/>
      <c r="H81" s="38"/>
    </row>
    <row r="82" spans="1:8" s="16" customFormat="1" ht="37.5" customHeight="1" outlineLevel="1" x14ac:dyDescent="0.2">
      <c r="A82" s="147" t="s">
        <v>56</v>
      </c>
      <c r="B82" s="148"/>
      <c r="C82" s="502"/>
      <c r="D82" s="36">
        <v>9072</v>
      </c>
      <c r="E82" s="37"/>
      <c r="F82" s="37"/>
      <c r="G82" s="37"/>
      <c r="H82" s="38"/>
    </row>
    <row r="83" spans="1:8" s="16" customFormat="1" ht="37.5" customHeight="1" outlineLevel="1" x14ac:dyDescent="0.2">
      <c r="A83" s="147" t="s">
        <v>57</v>
      </c>
      <c r="B83" s="148"/>
      <c r="C83" s="502"/>
      <c r="D83" s="36">
        <v>9576</v>
      </c>
      <c r="E83" s="37"/>
      <c r="F83" s="37"/>
      <c r="G83" s="37"/>
      <c r="H83" s="38"/>
    </row>
    <row r="84" spans="1:8" s="16" customFormat="1" ht="37.5" customHeight="1" outlineLevel="1" thickBot="1" x14ac:dyDescent="0.25">
      <c r="A84" s="147" t="s">
        <v>58</v>
      </c>
      <c r="B84" s="148"/>
      <c r="C84" s="503"/>
      <c r="D84" s="36">
        <v>10080</v>
      </c>
      <c r="E84" s="37"/>
      <c r="F84" s="37"/>
      <c r="G84" s="37"/>
      <c r="H84" s="38"/>
    </row>
    <row r="85" spans="1:8" s="16" customFormat="1" ht="50.1" customHeight="1" thickBot="1" x14ac:dyDescent="0.25">
      <c r="A85" s="136" t="s">
        <v>59</v>
      </c>
      <c r="B85" s="137"/>
      <c r="C85" s="137"/>
      <c r="D85" s="138" t="str">
        <f>"от "&amp;MIN(D86:D95)&amp;" до "&amp;MAX(D86:D95)</f>
        <v>от 240 до 1800</v>
      </c>
      <c r="E85" s="139"/>
      <c r="F85" s="139"/>
      <c r="G85" s="139"/>
      <c r="H85" s="140"/>
    </row>
    <row r="86" spans="1:8" s="16" customFormat="1" ht="160.5"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144">
        <v>540</v>
      </c>
      <c r="E86" s="145"/>
      <c r="F86" s="145"/>
      <c r="G86" s="145"/>
      <c r="H86" s="146"/>
    </row>
    <row r="87" spans="1:8" s="16" customFormat="1" ht="37.5" customHeight="1" x14ac:dyDescent="0.2">
      <c r="A87" s="160" t="s">
        <v>61</v>
      </c>
      <c r="B87" s="504"/>
      <c r="C87" s="156"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6">
        <v>240</v>
      </c>
      <c r="E87" s="37"/>
      <c r="F87" s="37"/>
      <c r="G87" s="37"/>
      <c r="H87" s="38"/>
    </row>
    <row r="88" spans="1:8" s="16" customFormat="1" ht="37.5" customHeight="1" x14ac:dyDescent="0.2">
      <c r="A88" s="160" t="s">
        <v>62</v>
      </c>
      <c r="B88" s="504"/>
      <c r="C88" s="159"/>
      <c r="D88" s="36">
        <v>1800</v>
      </c>
      <c r="E88" s="37"/>
      <c r="F88" s="37"/>
      <c r="G88" s="37"/>
      <c r="H88" s="38"/>
    </row>
    <row r="89" spans="1:8" s="16" customFormat="1" ht="37.5" customHeight="1" x14ac:dyDescent="0.2">
      <c r="A89" s="160" t="s">
        <v>63</v>
      </c>
      <c r="B89" s="504"/>
      <c r="C89" s="159"/>
      <c r="D89" s="36">
        <v>1080</v>
      </c>
      <c r="E89" s="37"/>
      <c r="F89" s="37"/>
      <c r="G89" s="37"/>
      <c r="H89" s="38"/>
    </row>
    <row r="90" spans="1:8" s="16" customFormat="1" ht="37.5" customHeight="1" x14ac:dyDescent="0.2">
      <c r="A90" s="160" t="s">
        <v>64</v>
      </c>
      <c r="B90" s="161"/>
      <c r="C90" s="159"/>
      <c r="D90" s="36">
        <v>1200</v>
      </c>
      <c r="E90" s="37"/>
      <c r="F90" s="37"/>
      <c r="G90" s="37"/>
      <c r="H90" s="38"/>
    </row>
    <row r="91" spans="1:8" s="16" customFormat="1" ht="37.5" customHeight="1" x14ac:dyDescent="0.2">
      <c r="A91" s="160" t="s">
        <v>65</v>
      </c>
      <c r="B91" s="504"/>
      <c r="C91" s="159"/>
      <c r="D91" s="36">
        <v>240</v>
      </c>
      <c r="E91" s="37"/>
      <c r="F91" s="37"/>
      <c r="G91" s="37"/>
      <c r="H91" s="38"/>
    </row>
    <row r="92" spans="1:8" s="16" customFormat="1" ht="37.5" customHeight="1" x14ac:dyDescent="0.2">
      <c r="A92" s="160" t="s">
        <v>66</v>
      </c>
      <c r="B92" s="504"/>
      <c r="C92" s="159"/>
      <c r="D92" s="36">
        <v>240</v>
      </c>
      <c r="E92" s="37"/>
      <c r="F92" s="37"/>
      <c r="G92" s="37"/>
      <c r="H92" s="38"/>
    </row>
    <row r="93" spans="1:8" s="16" customFormat="1" ht="37.5" customHeight="1" x14ac:dyDescent="0.2">
      <c r="A93" s="160" t="s">
        <v>67</v>
      </c>
      <c r="B93" s="504"/>
      <c r="C93" s="159"/>
      <c r="D93" s="36">
        <v>480</v>
      </c>
      <c r="E93" s="37"/>
      <c r="F93" s="37"/>
      <c r="G93" s="37"/>
      <c r="H93" s="38"/>
    </row>
    <row r="94" spans="1:8" s="16" customFormat="1" ht="37.5" customHeight="1" x14ac:dyDescent="0.2">
      <c r="A94" s="160" t="s">
        <v>68</v>
      </c>
      <c r="B94" s="504"/>
      <c r="C94" s="159"/>
      <c r="D94" s="36">
        <v>720</v>
      </c>
      <c r="E94" s="37"/>
      <c r="F94" s="37"/>
      <c r="G94" s="37"/>
      <c r="H94" s="38"/>
    </row>
    <row r="95" spans="1:8" s="16" customFormat="1" ht="37.5" customHeight="1" thickBot="1" x14ac:dyDescent="0.25">
      <c r="A95" s="207" t="s">
        <v>69</v>
      </c>
      <c r="B95" s="505"/>
      <c r="C95" s="164"/>
      <c r="D95" s="121">
        <v>600</v>
      </c>
      <c r="E95" s="122"/>
      <c r="F95" s="122"/>
      <c r="G95" s="122"/>
      <c r="H95" s="123"/>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45">
        <v>30</v>
      </c>
      <c r="E96" s="45"/>
      <c r="F96" s="45"/>
      <c r="G96" s="45"/>
      <c r="H96" s="46"/>
    </row>
    <row r="97" spans="1:8" s="28" customFormat="1" ht="50.1" customHeight="1" thickBot="1" x14ac:dyDescent="0.25">
      <c r="A97" s="24" t="s">
        <v>72</v>
      </c>
      <c r="B97" s="25"/>
      <c r="C97" s="26"/>
      <c r="D97" s="173" t="str">
        <f>"от "&amp;MIN(D99,D119:H120,F159,D121:H135)&amp;" до "&amp;MAX(D99,D119:H120,F159,D121:H135)</f>
        <v>от 480 до 7200</v>
      </c>
      <c r="E97" s="173"/>
      <c r="F97" s="173"/>
      <c r="G97" s="173"/>
      <c r="H97" s="174"/>
    </row>
    <row r="98" spans="1:8" s="16" customFormat="1" ht="24.95" customHeight="1" thickBot="1" x14ac:dyDescent="0.25">
      <c r="A98" s="336"/>
      <c r="B98" s="337"/>
      <c r="C98" s="130"/>
      <c r="D98" s="399"/>
      <c r="E98" s="399"/>
      <c r="F98" s="399"/>
      <c r="G98" s="399"/>
      <c r="H98" s="400"/>
    </row>
    <row r="99" spans="1:8" s="16" customFormat="1"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182">
        <v>2040</v>
      </c>
      <c r="E99" s="182"/>
      <c r="F99" s="182"/>
      <c r="G99" s="182"/>
      <c r="H99" s="183"/>
    </row>
    <row r="100" spans="1:8" s="16" customFormat="1" ht="64.5" customHeight="1" thickBot="1" x14ac:dyDescent="0.25">
      <c r="A100" s="184" t="s">
        <v>74</v>
      </c>
      <c r="B100" s="185"/>
      <c r="C100" s="186"/>
      <c r="D100" s="187" t="s">
        <v>75</v>
      </c>
      <c r="E100" s="188"/>
      <c r="F100" s="188"/>
      <c r="G100" s="188"/>
      <c r="H100" s="189"/>
    </row>
    <row r="101" spans="1:8" s="16" customFormat="1" ht="64.5" customHeight="1" x14ac:dyDescent="0.2">
      <c r="A101" s="190" t="s">
        <v>76</v>
      </c>
      <c r="B101" s="191"/>
      <c r="C101" s="186"/>
      <c r="D101" s="157">
        <f>D99/4</f>
        <v>510</v>
      </c>
      <c r="E101" s="157"/>
      <c r="F101" s="157"/>
      <c r="G101" s="157"/>
      <c r="H101" s="158"/>
    </row>
    <row r="102" spans="1:8" s="16" customFormat="1" ht="64.5" customHeight="1" x14ac:dyDescent="0.2">
      <c r="A102" s="190" t="s">
        <v>77</v>
      </c>
      <c r="B102" s="191"/>
      <c r="C102" s="186"/>
      <c r="D102" s="157">
        <f>D99/5</f>
        <v>408</v>
      </c>
      <c r="E102" s="157"/>
      <c r="F102" s="157"/>
      <c r="G102" s="157"/>
      <c r="H102" s="158"/>
    </row>
    <row r="103" spans="1:8" s="16" customFormat="1" ht="64.5" customHeight="1" x14ac:dyDescent="0.2">
      <c r="A103" s="190" t="s">
        <v>78</v>
      </c>
      <c r="B103" s="191"/>
      <c r="C103" s="186"/>
      <c r="D103" s="157">
        <f>D99/6</f>
        <v>340</v>
      </c>
      <c r="E103" s="157"/>
      <c r="F103" s="157"/>
      <c r="G103" s="157"/>
      <c r="H103" s="158"/>
    </row>
    <row r="104" spans="1:8" s="16" customFormat="1" ht="64.5" customHeight="1" x14ac:dyDescent="0.2">
      <c r="A104" s="190" t="s">
        <v>79</v>
      </c>
      <c r="B104" s="191"/>
      <c r="C104" s="186"/>
      <c r="D104" s="157">
        <f>D99/7</f>
        <v>291.42857142857144</v>
      </c>
      <c r="E104" s="157"/>
      <c r="F104" s="157"/>
      <c r="G104" s="157"/>
      <c r="H104" s="158"/>
    </row>
    <row r="105" spans="1:8" s="16" customFormat="1" ht="64.5" customHeight="1" x14ac:dyDescent="0.2">
      <c r="A105" s="190" t="s">
        <v>80</v>
      </c>
      <c r="B105" s="191"/>
      <c r="C105" s="186"/>
      <c r="D105" s="157">
        <f>D99/8</f>
        <v>255</v>
      </c>
      <c r="E105" s="157"/>
      <c r="F105" s="157"/>
      <c r="G105" s="157"/>
      <c r="H105" s="158"/>
    </row>
    <row r="106" spans="1:8" s="16" customFormat="1" ht="64.5" customHeight="1" x14ac:dyDescent="0.2">
      <c r="A106" s="190" t="s">
        <v>81</v>
      </c>
      <c r="B106" s="191"/>
      <c r="C106" s="186"/>
      <c r="D106" s="157">
        <f>D99/9</f>
        <v>226.66666666666666</v>
      </c>
      <c r="E106" s="157"/>
      <c r="F106" s="157"/>
      <c r="G106" s="157"/>
      <c r="H106" s="158"/>
    </row>
    <row r="107" spans="1:8" s="16" customFormat="1" ht="64.5" customHeight="1" x14ac:dyDescent="0.2">
      <c r="A107" s="190" t="s">
        <v>82</v>
      </c>
      <c r="B107" s="191"/>
      <c r="C107" s="186"/>
      <c r="D107" s="157">
        <f>D99/10</f>
        <v>204</v>
      </c>
      <c r="E107" s="157"/>
      <c r="F107" s="157"/>
      <c r="G107" s="157"/>
      <c r="H107" s="158"/>
    </row>
    <row r="108" spans="1:8" s="16" customFormat="1" ht="64.5" customHeight="1" thickBot="1" x14ac:dyDescent="0.25">
      <c r="A108" s="179" t="s">
        <v>83</v>
      </c>
      <c r="B108" s="180"/>
      <c r="C108" s="186"/>
      <c r="D108" s="182">
        <v>3072</v>
      </c>
      <c r="E108" s="182"/>
      <c r="F108" s="182"/>
      <c r="G108" s="182"/>
      <c r="H108" s="183"/>
    </row>
    <row r="109" spans="1:8" s="16" customFormat="1" ht="64.5" customHeight="1" thickBot="1" x14ac:dyDescent="0.25">
      <c r="A109" s="184" t="s">
        <v>74</v>
      </c>
      <c r="B109" s="185"/>
      <c r="C109" s="186"/>
      <c r="D109" s="187" t="s">
        <v>75</v>
      </c>
      <c r="E109" s="188"/>
      <c r="F109" s="188"/>
      <c r="G109" s="188"/>
      <c r="H109" s="189"/>
    </row>
    <row r="110" spans="1:8" s="16" customFormat="1" ht="64.5" customHeight="1" x14ac:dyDescent="0.2">
      <c r="A110" s="190" t="s">
        <v>76</v>
      </c>
      <c r="B110" s="191"/>
      <c r="C110" s="186"/>
      <c r="D110" s="157">
        <v>768</v>
      </c>
      <c r="E110" s="157"/>
      <c r="F110" s="157"/>
      <c r="G110" s="157"/>
      <c r="H110" s="158"/>
    </row>
    <row r="111" spans="1:8" s="16" customFormat="1" ht="64.5" customHeight="1" x14ac:dyDescent="0.2">
      <c r="A111" s="190" t="s">
        <v>77</v>
      </c>
      <c r="B111" s="191"/>
      <c r="C111" s="186"/>
      <c r="D111" s="157">
        <v>614.4</v>
      </c>
      <c r="E111" s="157"/>
      <c r="F111" s="157"/>
      <c r="G111" s="157"/>
      <c r="H111" s="158"/>
    </row>
    <row r="112" spans="1:8" s="16" customFormat="1" ht="64.5" customHeight="1" x14ac:dyDescent="0.2">
      <c r="A112" s="190" t="s">
        <v>78</v>
      </c>
      <c r="B112" s="191"/>
      <c r="C112" s="186"/>
      <c r="D112" s="157">
        <v>512</v>
      </c>
      <c r="E112" s="157"/>
      <c r="F112" s="157"/>
      <c r="G112" s="157"/>
      <c r="H112" s="158"/>
    </row>
    <row r="113" spans="1:8" s="16" customFormat="1" ht="64.5" customHeight="1" x14ac:dyDescent="0.2">
      <c r="A113" s="190" t="s">
        <v>79</v>
      </c>
      <c r="B113" s="191"/>
      <c r="C113" s="186"/>
      <c r="D113" s="157">
        <v>438.85714285714283</v>
      </c>
      <c r="E113" s="157"/>
      <c r="F113" s="157"/>
      <c r="G113" s="157"/>
      <c r="H113" s="158"/>
    </row>
    <row r="114" spans="1:8" s="16" customFormat="1" ht="64.5" customHeight="1" x14ac:dyDescent="0.2">
      <c r="A114" s="190" t="s">
        <v>80</v>
      </c>
      <c r="B114" s="191"/>
      <c r="C114" s="186"/>
      <c r="D114" s="157">
        <v>384</v>
      </c>
      <c r="E114" s="157"/>
      <c r="F114" s="157"/>
      <c r="G114" s="157"/>
      <c r="H114" s="158"/>
    </row>
    <row r="115" spans="1:8" s="16" customFormat="1" ht="64.5" customHeight="1" x14ac:dyDescent="0.2">
      <c r="A115" s="190" t="s">
        <v>81</v>
      </c>
      <c r="B115" s="191"/>
      <c r="C115" s="186"/>
      <c r="D115" s="157">
        <v>341.33333333333331</v>
      </c>
      <c r="E115" s="157"/>
      <c r="F115" s="157"/>
      <c r="G115" s="157"/>
      <c r="H115" s="158"/>
    </row>
    <row r="116" spans="1:8" s="16" customFormat="1" ht="64.5" customHeight="1" thickBot="1" x14ac:dyDescent="0.25">
      <c r="A116" s="190" t="s">
        <v>82</v>
      </c>
      <c r="B116" s="191"/>
      <c r="C116" s="194"/>
      <c r="D116" s="157">
        <v>307.2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44">
        <v>5004</v>
      </c>
      <c r="E117" s="45"/>
      <c r="F117" s="45"/>
      <c r="G117" s="45"/>
      <c r="H117" s="46"/>
    </row>
    <row r="118" spans="1:8" s="16" customFormat="1" ht="24.95" customHeight="1" thickBot="1" x14ac:dyDescent="0.25">
      <c r="A118" s="336"/>
      <c r="B118" s="337"/>
      <c r="C118" s="125"/>
      <c r="D118" s="399"/>
      <c r="E118" s="399"/>
      <c r="F118" s="399"/>
      <c r="G118" s="399"/>
      <c r="H118" s="400"/>
    </row>
    <row r="119" spans="1:8" s="16" customFormat="1" ht="50.1" customHeight="1" x14ac:dyDescent="0.2">
      <c r="A119" s="160" t="s">
        <v>85</v>
      </c>
      <c r="B119" s="161"/>
      <c r="C119" s="439" t="str">
        <f>"Интернет-площадка 2gis.ru на основе Cправочника организаций "&amp;$C$2&amp;""</f>
        <v>Интернет-площадка 2gis.ru на основе Cправочника организаций "2ГИС.ДИМИТРОВГРАД"</v>
      </c>
      <c r="D119" s="56">
        <v>6000</v>
      </c>
      <c r="E119" s="37"/>
      <c r="F119" s="37"/>
      <c r="G119" s="37"/>
      <c r="H119" s="38"/>
    </row>
    <row r="120" spans="1:8" s="16" customFormat="1"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56">
        <v>600</v>
      </c>
      <c r="E120" s="37"/>
      <c r="F120" s="37"/>
      <c r="G120" s="37"/>
      <c r="H120" s="38"/>
    </row>
    <row r="121" spans="1:8" s="16" customFormat="1"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56">
        <v>1800</v>
      </c>
      <c r="E121" s="37"/>
      <c r="F121" s="37"/>
      <c r="G121" s="37"/>
      <c r="H121" s="38"/>
    </row>
    <row r="122" spans="1:8"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"2ГИС.ДИМИТРОВГРАД"</v>
      </c>
      <c r="D122" s="56">
        <v>6000</v>
      </c>
      <c r="E122" s="37"/>
      <c r="F122" s="37"/>
      <c r="G122" s="37"/>
      <c r="H122" s="38"/>
    </row>
    <row r="123" spans="1:8"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"2ГИС.ДИМИТРОВГРАД"</v>
      </c>
      <c r="D123" s="56">
        <v>7200</v>
      </c>
      <c r="E123" s="37"/>
      <c r="F123" s="37"/>
      <c r="G123" s="37"/>
      <c r="H123" s="38"/>
    </row>
    <row r="124" spans="1:8" s="16" customFormat="1"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56">
        <v>480</v>
      </c>
      <c r="E124" s="37"/>
      <c r="F124" s="37"/>
      <c r="G124" s="37"/>
      <c r="H124" s="38"/>
    </row>
    <row r="125" spans="1:8" s="16" customFormat="1"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56">
        <v>480</v>
      </c>
      <c r="E125" s="37"/>
      <c r="F125" s="37"/>
      <c r="G125" s="37"/>
      <c r="H125" s="38"/>
    </row>
    <row r="126" spans="1:8" s="16" customFormat="1"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56">
        <v>600</v>
      </c>
      <c r="E126" s="37"/>
      <c r="F126" s="37"/>
      <c r="G126" s="37"/>
      <c r="H126" s="38"/>
    </row>
    <row r="127" spans="1:8" s="16" customFormat="1" ht="50.1" customHeight="1" x14ac:dyDescent="0.2">
      <c r="A127" s="160" t="s">
        <v>93</v>
      </c>
      <c r="B127" s="161"/>
      <c r="C127" s="203" t="str">
        <f>C120</f>
        <v>электронный справочник на основе Справочника организаций "2ГИС.ДИМИТРОВГРАД" (версия для ПК)</v>
      </c>
      <c r="D127" s="56">
        <v>6000</v>
      </c>
      <c r="E127" s="37"/>
      <c r="F127" s="37"/>
      <c r="G127" s="37"/>
      <c r="H127" s="38"/>
    </row>
    <row r="128" spans="1:8" s="16" customFormat="1" ht="50.1" customHeight="1" x14ac:dyDescent="0.2">
      <c r="A128" s="160" t="s">
        <v>94</v>
      </c>
      <c r="B128" s="161"/>
      <c r="C128" s="203" t="s">
        <v>95</v>
      </c>
      <c r="D128" s="56">
        <v>480</v>
      </c>
      <c r="E128" s="37"/>
      <c r="F128" s="37"/>
      <c r="G128" s="37"/>
      <c r="H128" s="38"/>
    </row>
    <row r="129" spans="1:8" s="16" customFormat="1" ht="60.7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56">
        <v>1200</v>
      </c>
      <c r="E129" s="37"/>
      <c r="F129" s="37"/>
      <c r="G129" s="37"/>
      <c r="H129" s="38"/>
    </row>
    <row r="130" spans="1:8" s="16" customFormat="1" ht="60.75" customHeight="1" x14ac:dyDescent="0.2">
      <c r="A130" s="160" t="s">
        <v>97</v>
      </c>
      <c r="B130" s="161"/>
      <c r="C130" s="203"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56">
        <v>960</v>
      </c>
      <c r="E130" s="37"/>
      <c r="F130" s="37"/>
      <c r="G130" s="37"/>
      <c r="H130" s="38"/>
    </row>
    <row r="131" spans="1:8" s="16" customFormat="1" ht="60.75" customHeight="1" x14ac:dyDescent="0.2">
      <c r="A131" s="160" t="s">
        <v>98</v>
      </c>
      <c r="B131" s="161"/>
      <c r="C131"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56">
        <v>900</v>
      </c>
      <c r="E131" s="37"/>
      <c r="F131" s="37"/>
      <c r="G131" s="37"/>
      <c r="H131" s="38"/>
    </row>
    <row r="132" spans="1:8" s="16" customFormat="1" ht="60.75" customHeight="1" x14ac:dyDescent="0.2">
      <c r="A132" s="160" t="s">
        <v>99</v>
      </c>
      <c r="B132" s="161"/>
      <c r="C132"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56">
        <v>480</v>
      </c>
      <c r="E132" s="37"/>
      <c r="F132" s="37"/>
      <c r="G132" s="37"/>
      <c r="H132" s="38"/>
    </row>
    <row r="133" spans="1:8" s="16" customFormat="1" ht="60.75" customHeight="1" x14ac:dyDescent="0.2">
      <c r="A133" s="160" t="s">
        <v>100</v>
      </c>
      <c r="B133" s="161" t="s">
        <v>100</v>
      </c>
      <c r="C133"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56">
        <v>6000</v>
      </c>
      <c r="E133" s="37"/>
      <c r="F133" s="37"/>
      <c r="G133" s="37"/>
      <c r="H133" s="38"/>
    </row>
    <row r="134" spans="1:8" s="16" customFormat="1" ht="60.75" customHeight="1" x14ac:dyDescent="0.2">
      <c r="A134" s="160" t="s">
        <v>101</v>
      </c>
      <c r="B134" s="161" t="s">
        <v>101</v>
      </c>
      <c r="C134"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56">
        <v>3000</v>
      </c>
      <c r="E134" s="37"/>
      <c r="F134" s="37"/>
      <c r="G134" s="37"/>
      <c r="H134" s="38"/>
    </row>
    <row r="135" spans="1:8" s="16" customFormat="1" ht="50.1" customHeight="1" x14ac:dyDescent="0.2">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56">
        <v>480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56">
        <v>360</v>
      </c>
      <c r="E136" s="37"/>
      <c r="F136" s="37"/>
      <c r="G136" s="37"/>
      <c r="H136" s="38"/>
    </row>
    <row r="137" spans="1:8" s="16" customFormat="1" ht="102" customHeight="1" x14ac:dyDescent="0.2">
      <c r="A137" s="160" t="s">
        <v>103</v>
      </c>
      <c r="B137" s="161"/>
      <c r="C13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7" s="5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8" s="56">
        <v>6000</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56">
        <v>1005</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0" s="56">
        <v>2004</v>
      </c>
      <c r="E140" s="37"/>
      <c r="F140" s="37"/>
      <c r="G140" s="37"/>
      <c r="H140" s="38"/>
    </row>
    <row r="141" spans="1:8" s="16" customFormat="1"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"2ГИС.ДИМИТРОВГРАД"</v>
      </c>
      <c r="D141" s="56">
        <v>8400</v>
      </c>
      <c r="E141" s="37"/>
      <c r="F141" s="37"/>
      <c r="G141" s="37"/>
      <c r="H141" s="38"/>
    </row>
    <row r="142" spans="1:8" s="16" customFormat="1" ht="50.1" customHeight="1" x14ac:dyDescent="0.2">
      <c r="A142" s="160" t="s">
        <v>108</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56">
        <v>840</v>
      </c>
      <c r="E142" s="37"/>
      <c r="F142" s="37"/>
      <c r="G142" s="37"/>
      <c r="H142" s="38"/>
    </row>
    <row r="143" spans="1:8" s="16" customFormat="1" ht="50.1" customHeight="1" x14ac:dyDescent="0.2">
      <c r="A143" s="160" t="s">
        <v>109</v>
      </c>
      <c r="B143" s="161"/>
      <c r="C143" s="203" t="str">
        <f t="shared" si="2"/>
        <v>электронный справочник на основе Справочника организаций "2ГИС.ДИМИТРОВГРАД" (версия для ПК)</v>
      </c>
      <c r="D143" s="56">
        <v>2520</v>
      </c>
      <c r="E143" s="37"/>
      <c r="F143" s="37"/>
      <c r="G143" s="37"/>
      <c r="H143" s="38"/>
    </row>
    <row r="144" spans="1:8"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"2ГИС.ДИМИТРОВГРАД"</v>
      </c>
      <c r="D144" s="56">
        <v>8400</v>
      </c>
      <c r="E144" s="37"/>
      <c r="F144" s="37"/>
      <c r="G144" s="37"/>
      <c r="H144" s="38"/>
    </row>
    <row r="145" spans="1:8"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"2ГИС.ДИМИТРОВГРАД"</v>
      </c>
      <c r="D145" s="56">
        <v>10080</v>
      </c>
      <c r="E145" s="37"/>
      <c r="F145" s="37"/>
      <c r="G145" s="37"/>
      <c r="H145" s="38"/>
    </row>
    <row r="146" spans="1:8" s="16" customFormat="1" ht="50.1" customHeight="1" x14ac:dyDescent="0.2">
      <c r="A146" s="160" t="s">
        <v>112</v>
      </c>
      <c r="B146" s="161"/>
      <c r="C146" s="203" t="str">
        <f t="shared" si="2"/>
        <v>электронный справочник на основе Справочника организаций "2ГИС.ДИМИТРОВГРАД" (версия для ПК)</v>
      </c>
      <c r="D146" s="56">
        <v>720</v>
      </c>
      <c r="E146" s="37"/>
      <c r="F146" s="37"/>
      <c r="G146" s="37"/>
      <c r="H146" s="38"/>
    </row>
    <row r="147" spans="1:8" s="16" customFormat="1" ht="50.1" customHeight="1" x14ac:dyDescent="0.2">
      <c r="A147" s="160" t="s">
        <v>113</v>
      </c>
      <c r="B147" s="161"/>
      <c r="C147" s="203" t="str">
        <f t="shared" si="2"/>
        <v>электронный справочник на основе Справочника организаций "2ГИС.ДИМИТРОВГРАД" (версия для ПК)</v>
      </c>
      <c r="D147" s="56">
        <v>720</v>
      </c>
      <c r="E147" s="37"/>
      <c r="F147" s="37"/>
      <c r="G147" s="37"/>
      <c r="H147" s="38"/>
    </row>
    <row r="148" spans="1:8" s="16" customFormat="1" ht="50.1" customHeight="1" x14ac:dyDescent="0.2">
      <c r="A148" s="160" t="s">
        <v>114</v>
      </c>
      <c r="B148" s="161"/>
      <c r="C148" s="203" t="str">
        <f t="shared" si="2"/>
        <v>электронный справочник на основе Справочника организаций "2ГИС.ДИМИТРОВГРАД" (версия для ПК)</v>
      </c>
      <c r="D148" s="56">
        <v>840</v>
      </c>
      <c r="E148" s="37"/>
      <c r="F148" s="37"/>
      <c r="G148" s="37"/>
      <c r="H148" s="38"/>
    </row>
    <row r="149" spans="1:8" s="16" customFormat="1" ht="50.1" customHeight="1" x14ac:dyDescent="0.2">
      <c r="A149" s="160" t="s">
        <v>115</v>
      </c>
      <c r="B149" s="161"/>
      <c r="C149" s="203" t="s">
        <v>95</v>
      </c>
      <c r="D149" s="56">
        <v>720</v>
      </c>
      <c r="E149" s="37"/>
      <c r="F149" s="37"/>
      <c r="G149" s="37"/>
      <c r="H149" s="38"/>
    </row>
    <row r="150" spans="1:8" s="16" customFormat="1" ht="69"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56">
        <v>8400</v>
      </c>
      <c r="E150" s="37"/>
      <c r="F150" s="37"/>
      <c r="G150" s="37"/>
      <c r="H150" s="38"/>
    </row>
    <row r="151" spans="1:8" s="16" customFormat="1" ht="50.1" customHeight="1" thickBot="1" x14ac:dyDescent="0.25">
      <c r="A151" s="160" t="s">
        <v>117</v>
      </c>
      <c r="B151" s="161"/>
      <c r="C151" s="60" t="str">
        <f t="shared" si="2"/>
        <v>электронный справочник на основе Справочника организаций "2ГИС.ДИМИТРОВГРАД" (версия для ПК)</v>
      </c>
      <c r="D151" s="56">
        <v>720</v>
      </c>
      <c r="E151" s="37"/>
      <c r="F151" s="37"/>
      <c r="G151" s="37"/>
      <c r="H151" s="38"/>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s="16" customFormat="1" ht="50.1" customHeight="1" x14ac:dyDescent="0.2">
      <c r="A159" s="160" t="s">
        <v>125</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59" s="212">
        <f>F159*1.2</f>
        <v>3009.6</v>
      </c>
      <c r="E159" s="213">
        <f>F159*1.1</f>
        <v>2758.8</v>
      </c>
      <c r="F159" s="213">
        <v>2508</v>
      </c>
      <c r="G159" s="213">
        <f>F159*0.75</f>
        <v>1881</v>
      </c>
      <c r="H159" s="214">
        <f>F159*0.5</f>
        <v>1254</v>
      </c>
    </row>
    <row r="160" spans="1:8" s="16" customFormat="1"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"2ГИС.ДИМИТРОВГРАД"</v>
      </c>
      <c r="D160" s="36">
        <v>2004</v>
      </c>
      <c r="E160" s="37"/>
      <c r="F160" s="37"/>
      <c r="G160" s="37"/>
      <c r="H160" s="38"/>
    </row>
    <row r="161" spans="1:8" s="16" customFormat="1" ht="50.1" customHeight="1" x14ac:dyDescent="0.2">
      <c r="A161" s="160" t="s">
        <v>127</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1" s="359">
        <v>600</v>
      </c>
      <c r="E161" s="157"/>
      <c r="F161" s="157"/>
      <c r="G161" s="157"/>
      <c r="H161" s="158"/>
    </row>
    <row r="162" spans="1:8" s="16" customFormat="1" ht="50.1" customHeight="1" x14ac:dyDescent="0.2">
      <c r="A162" s="160" t="s">
        <v>295</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62" s="212">
        <f>F162*1.2</f>
        <v>4320</v>
      </c>
      <c r="E162" s="213">
        <f>F162*1.1</f>
        <v>3960.0000000000005</v>
      </c>
      <c r="F162" s="213">
        <v>3600</v>
      </c>
      <c r="G162" s="213">
        <f>F162*0.75</f>
        <v>2700</v>
      </c>
      <c r="H162" s="214">
        <f>F162*0.5</f>
        <v>1800</v>
      </c>
    </row>
    <row r="163" spans="1:8" s="16" customFormat="1" ht="50.1" customHeight="1" x14ac:dyDescent="0.2">
      <c r="A163" s="160" t="s">
        <v>179</v>
      </c>
      <c r="B163" s="161"/>
      <c r="C163" s="203" t="str">
        <f>"Интернет-площадка 2gis.ru на основе Cправочника организаций "&amp;$C$2&amp;""</f>
        <v>Интернет-площадка 2gis.ru на основе Cправочника организаций "2ГИС.ДИМИТРОВГРАД"</v>
      </c>
      <c r="D163" s="36">
        <v>2880</v>
      </c>
      <c r="E163" s="37"/>
      <c r="F163" s="37"/>
      <c r="G163" s="37"/>
      <c r="H163" s="38"/>
    </row>
    <row r="164" spans="1:8" s="16" customFormat="1" ht="50.1" customHeight="1" x14ac:dyDescent="0.2">
      <c r="A164" s="160" t="s">
        <v>130</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4" s="36">
        <v>840</v>
      </c>
      <c r="E164" s="37"/>
      <c r="F164" s="37"/>
      <c r="G164" s="37"/>
      <c r="H164" s="38"/>
    </row>
    <row r="165" spans="1:8" s="16" customFormat="1" ht="126" customHeight="1" x14ac:dyDescent="0.2">
      <c r="A165" s="160" t="s">
        <v>131</v>
      </c>
      <c r="B165" s="161"/>
      <c r="C165" s="215" t="str">
        <f>C160</f>
        <v>Интернет-площадка 2gis.ru на основе Cправочника организаций "2ГИС.ДИМИТРОВГРАД"</v>
      </c>
      <c r="D165" s="212">
        <f>F165*1.2</f>
        <v>3009.6</v>
      </c>
      <c r="E165" s="213">
        <f>F165*1.1</f>
        <v>2758.8</v>
      </c>
      <c r="F165" s="213">
        <v>2508</v>
      </c>
      <c r="G165" s="213">
        <f>F165*0.75</f>
        <v>1881</v>
      </c>
      <c r="H165" s="214">
        <f>F165*0.5</f>
        <v>1254</v>
      </c>
    </row>
    <row r="166" spans="1:8" s="16" customFormat="1" ht="126"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6" s="359">
        <v>2412</v>
      </c>
      <c r="E166" s="157"/>
      <c r="F166" s="157"/>
      <c r="G166" s="157"/>
      <c r="H166" s="158"/>
    </row>
    <row r="167" spans="1:8" s="28" customFormat="1" ht="50.1" customHeight="1" thickBot="1" x14ac:dyDescent="0.25">
      <c r="A167" s="336"/>
      <c r="B167" s="337"/>
      <c r="C167" s="125"/>
      <c r="D167" s="399"/>
      <c r="E167" s="399"/>
      <c r="F167" s="399"/>
      <c r="G167" s="399"/>
      <c r="H167" s="400"/>
    </row>
    <row r="168" spans="1:8" s="23" customFormat="1" ht="26.25" x14ac:dyDescent="0.2">
      <c r="A168" s="216"/>
      <c r="B168" s="217"/>
      <c r="C168" s="218"/>
      <c r="D168" s="217"/>
      <c r="E168" s="217"/>
      <c r="F168" s="217"/>
      <c r="G168" s="217"/>
      <c r="H168" s="219"/>
    </row>
    <row r="169" spans="1:8" s="16" customFormat="1" ht="21" x14ac:dyDescent="0.2">
      <c r="A169" s="220"/>
      <c r="B169" s="221" t="s">
        <v>133</v>
      </c>
      <c r="C169" s="222" t="s">
        <v>189</v>
      </c>
      <c r="D169" s="222"/>
      <c r="E169" s="223"/>
      <c r="F169" s="223"/>
      <c r="G169" s="223"/>
      <c r="H169" s="223"/>
    </row>
    <row r="170" spans="1:8" s="16" customFormat="1" ht="21" x14ac:dyDescent="0.2">
      <c r="A170" s="220"/>
      <c r="B170" s="223"/>
      <c r="C170" s="224" t="s">
        <v>190</v>
      </c>
      <c r="D170" s="224"/>
      <c r="E170" s="223"/>
      <c r="F170" s="223"/>
      <c r="G170" s="223"/>
      <c r="H170" s="223"/>
    </row>
    <row r="171" spans="1:8" s="16" customFormat="1" ht="21" x14ac:dyDescent="0.2">
      <c r="A171" s="220"/>
      <c r="B171" s="223"/>
      <c r="C171" s="222" t="s">
        <v>191</v>
      </c>
      <c r="D171" s="224"/>
      <c r="E171" s="223"/>
      <c r="F171" s="223"/>
      <c r="G171" s="223"/>
      <c r="H171" s="223"/>
    </row>
    <row r="172" spans="1:8" s="16" customFormat="1" ht="21" x14ac:dyDescent="0.2">
      <c r="A172" s="216"/>
      <c r="B172" s="217"/>
      <c r="C172" s="224"/>
      <c r="D172" s="224"/>
      <c r="E172" s="223"/>
      <c r="F172" s="223"/>
      <c r="G172" s="223"/>
      <c r="H172" s="217"/>
    </row>
    <row r="173" spans="1:8" s="16" customFormat="1" ht="26.25" x14ac:dyDescent="0.2">
      <c r="A173" s="227" t="str">
        <f>Абакан_юр!A174</f>
        <v>По соглашению сторон в качестве валюты платежа могут выступать украинские гривны, в этом случае курс следующий: 1 руб. = 0,4273 гривен</v>
      </c>
      <c r="B173" s="227"/>
      <c r="C173" s="227"/>
      <c r="D173" s="228"/>
      <c r="E173" s="228"/>
      <c r="F173" s="229"/>
      <c r="G173" s="230"/>
      <c r="H173" s="230"/>
    </row>
    <row r="174" spans="1:8" s="16" customFormat="1" ht="26.25" x14ac:dyDescent="0.2">
      <c r="A174" s="227" t="str">
        <f>Абакан_юр!A175</f>
        <v>По соглашению сторон в качестве валюты платежа могут выступать дирхамы ОАЭ, в этом случае курс следующий: 1 руб. = 0,0413 дирхам</v>
      </c>
      <c r="B174" s="227"/>
      <c r="C174" s="227"/>
      <c r="D174" s="228"/>
      <c r="E174" s="228"/>
      <c r="F174" s="229"/>
      <c r="G174" s="232"/>
      <c r="H174" s="232"/>
    </row>
    <row r="175" spans="1:8" ht="12" customHeight="1" x14ac:dyDescent="0.2">
      <c r="A175" s="227" t="str">
        <f>Абакан_юр!A176</f>
        <v>По соглашению сторон в качестве валюты платежа могут выступать доллары США, в этом случае курс следующий: 1 руб. = 0,0113 доллара</v>
      </c>
      <c r="B175" s="227"/>
      <c r="C175" s="227"/>
      <c r="D175" s="228"/>
      <c r="E175" s="228"/>
      <c r="F175" s="229"/>
      <c r="G175" s="232"/>
      <c r="H175" s="232"/>
    </row>
    <row r="176" spans="1:8" s="223" customFormat="1" ht="24.95" customHeight="1" x14ac:dyDescent="0.2">
      <c r="A176" s="227" t="str">
        <f>Абакан_юр!A177</f>
        <v>По соглашению сторон в качестве валюты платежа могут выступать евро, в этом случае курс следующий: 1 руб. = 0,0105 евро</v>
      </c>
      <c r="B176" s="227"/>
      <c r="C176" s="227"/>
      <c r="D176" s="228"/>
      <c r="E176" s="229"/>
      <c r="F176" s="229"/>
      <c r="G176" s="232"/>
      <c r="H176" s="232"/>
    </row>
    <row r="177" spans="1:8" s="223" customFormat="1" ht="24.95" customHeight="1" x14ac:dyDescent="0.2">
      <c r="A177" s="227" t="str">
        <f>Абакан_юр!A178</f>
        <v>По соглашению сторон в качестве валюты платежа могут выступать чешские кроны, в этом случае курс следующий: 1 руб. = 0,2661 крона</v>
      </c>
      <c r="B177" s="227"/>
      <c r="C177" s="227"/>
      <c r="D177" s="228"/>
      <c r="E177" s="229"/>
      <c r="F177" s="229"/>
      <c r="G177" s="232"/>
      <c r="H177" s="232"/>
    </row>
    <row r="178" spans="1:8" s="223" customFormat="1" ht="24.95" customHeight="1" x14ac:dyDescent="0.2">
      <c r="A178" s="227" t="str">
        <f>Абакан_юр!A179</f>
        <v>По соглашению сторон в качестве валюты платежа могут выступать киргизские сомы, в этом случае курс следующий: 1 руб. = 1,0065 сом</v>
      </c>
      <c r="B178" s="227"/>
      <c r="C178" s="227"/>
      <c r="D178" s="228"/>
      <c r="E178" s="228"/>
      <c r="F178" s="229"/>
      <c r="G178" s="232"/>
      <c r="H178" s="232"/>
    </row>
    <row r="179" spans="1:8" s="217" customFormat="1" ht="12" customHeight="1" x14ac:dyDescent="0.2">
      <c r="A17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79" s="227"/>
      <c r="C179" s="227"/>
      <c r="D179" s="228"/>
      <c r="E179" s="228"/>
      <c r="F179" s="229"/>
      <c r="G179" s="232"/>
      <c r="H179" s="232"/>
    </row>
    <row r="180" spans="1:8" s="231" customFormat="1" ht="24.95" customHeight="1" x14ac:dyDescent="0.2">
      <c r="A180" s="233"/>
      <c r="B180" s="233"/>
      <c r="C180" s="234"/>
      <c r="D180" s="235"/>
      <c r="E180" s="235"/>
      <c r="F180" s="236"/>
      <c r="G180" s="237"/>
      <c r="H180" s="237"/>
    </row>
    <row r="181" spans="1:8" s="231" customFormat="1" ht="24.95" customHeight="1" x14ac:dyDescent="0.2">
      <c r="A181" s="239" t="s">
        <v>144</v>
      </c>
      <c r="B181" s="239"/>
      <c r="C181" s="239"/>
      <c r="D181" s="239"/>
      <c r="E181" s="239"/>
      <c r="F181" s="239"/>
      <c r="G181" s="239"/>
      <c r="H181" s="239"/>
    </row>
    <row r="182" spans="1:8" s="231" customFormat="1" ht="24.95" customHeight="1" x14ac:dyDescent="0.2">
      <c r="A182" s="239" t="s">
        <v>145</v>
      </c>
      <c r="B182" s="239"/>
      <c r="C182" s="239"/>
      <c r="D182" s="239"/>
      <c r="E182" s="239"/>
      <c r="F182" s="239"/>
      <c r="G182" s="239"/>
      <c r="H182" s="239"/>
    </row>
    <row r="183" spans="1:8" s="231" customFormat="1" ht="24.95" customHeight="1" x14ac:dyDescent="0.2">
      <c r="A183" s="233"/>
      <c r="B183" s="233"/>
      <c r="C183" s="234"/>
      <c r="D183" s="235"/>
      <c r="E183" s="235"/>
      <c r="F183" s="236"/>
      <c r="G183" s="237"/>
      <c r="H183" s="237"/>
    </row>
    <row r="184" spans="1:8" s="231" customFormat="1" ht="24.95" customHeight="1" x14ac:dyDescent="0.2">
      <c r="A184" s="233"/>
      <c r="B184" s="233"/>
      <c r="C184" s="234"/>
      <c r="D184" s="235"/>
      <c r="E184" s="235"/>
      <c r="F184" s="236"/>
      <c r="G184" s="237"/>
      <c r="H184" s="237"/>
    </row>
    <row r="185" spans="1:8" s="231" customFormat="1" ht="24.95" customHeight="1" x14ac:dyDescent="0.2">
      <c r="A185" s="233"/>
      <c r="B185" s="233"/>
      <c r="C185" s="234"/>
      <c r="D185" s="235"/>
      <c r="E185" s="235"/>
      <c r="F185" s="236"/>
      <c r="G185" s="237"/>
      <c r="H185" s="237"/>
    </row>
    <row r="186" spans="1:8" s="231" customFormat="1" ht="24.95" customHeight="1" thickBot="1" x14ac:dyDescent="0.25">
      <c r="A186" s="240" t="s">
        <v>146</v>
      </c>
      <c r="B186" s="240"/>
      <c r="C186" s="240"/>
      <c r="D186" s="240"/>
      <c r="E186" s="240"/>
      <c r="F186" s="241"/>
      <c r="H186" s="242"/>
    </row>
    <row r="187" spans="1:8" s="238" customFormat="1" ht="12" customHeight="1" thickBot="1" x14ac:dyDescent="0.25">
      <c r="A187" s="243" t="s">
        <v>147</v>
      </c>
      <c r="B187" s="244"/>
      <c r="C187" s="244"/>
      <c r="D187" s="244"/>
      <c r="E187" s="245"/>
      <c r="F187" s="246"/>
      <c r="G187" s="217"/>
      <c r="H187" s="247"/>
    </row>
    <row r="188" spans="1:8" ht="24.95" customHeight="1" thickBot="1" x14ac:dyDescent="0.25">
      <c r="A188" s="248" t="s">
        <v>148</v>
      </c>
      <c r="B188" s="249"/>
      <c r="C188" s="250" t="s">
        <v>149</v>
      </c>
      <c r="D188" s="249" t="s">
        <v>150</v>
      </c>
      <c r="E188" s="251"/>
      <c r="F188" s="252"/>
      <c r="G188" s="252"/>
      <c r="H188" s="252"/>
    </row>
    <row r="189" spans="1:8" ht="24.95" customHeight="1" x14ac:dyDescent="0.2">
      <c r="A189" s="253" t="s">
        <v>151</v>
      </c>
      <c r="B189" s="254"/>
      <c r="C189" s="255" t="s">
        <v>152</v>
      </c>
      <c r="D189" s="256" t="s">
        <v>153</v>
      </c>
      <c r="E189" s="257"/>
      <c r="F189" s="252"/>
      <c r="G189" s="252"/>
      <c r="H189" s="252"/>
    </row>
    <row r="190" spans="1:8" s="238" customFormat="1" ht="12" customHeight="1" x14ac:dyDescent="0.2">
      <c r="A190" s="258" t="s">
        <v>154</v>
      </c>
      <c r="B190" s="259"/>
      <c r="C190" s="260" t="s">
        <v>155</v>
      </c>
      <c r="D190" s="261" t="s">
        <v>156</v>
      </c>
      <c r="E190" s="262"/>
      <c r="F190" s="252"/>
      <c r="G190" s="252"/>
      <c r="H190" s="252"/>
    </row>
    <row r="191" spans="1:8" s="238" customFormat="1" ht="12" customHeight="1" thickBot="1" x14ac:dyDescent="0.25">
      <c r="A191" s="404" t="s">
        <v>157</v>
      </c>
      <c r="B191" s="405"/>
      <c r="C191" s="406" t="s">
        <v>158</v>
      </c>
      <c r="D191" s="407" t="s">
        <v>156</v>
      </c>
      <c r="E191" s="408"/>
      <c r="F191" s="252"/>
      <c r="G191" s="252"/>
      <c r="H191" s="252"/>
    </row>
    <row r="192" spans="1:8" s="238" customFormat="1" ht="12" customHeight="1" x14ac:dyDescent="0.2">
      <c r="A192" s="258" t="s">
        <v>160</v>
      </c>
      <c r="B192" s="259"/>
      <c r="C192" s="409" t="s">
        <v>161</v>
      </c>
      <c r="D192" s="259" t="s">
        <v>156</v>
      </c>
      <c r="E192" s="410"/>
      <c r="F192" s="246"/>
      <c r="G192" s="246"/>
      <c r="H192" s="246"/>
    </row>
    <row r="193" spans="1:8" s="242" customFormat="1" ht="50.1" customHeight="1" thickBot="1" x14ac:dyDescent="0.25">
      <c r="A193" s="411" t="s">
        <v>162</v>
      </c>
      <c r="B193" s="412"/>
      <c r="C193" s="406" t="s">
        <v>163</v>
      </c>
      <c r="D193" s="413" t="s">
        <v>156</v>
      </c>
      <c r="E193" s="414"/>
      <c r="F193" s="236"/>
      <c r="G193" s="237"/>
      <c r="H193" s="237"/>
    </row>
    <row r="194" spans="1:8" s="247" customFormat="1" ht="50.1" customHeight="1" x14ac:dyDescent="0.2">
      <c r="A194" s="506" t="s">
        <v>296</v>
      </c>
      <c r="B194" s="506"/>
      <c r="C194" s="506"/>
      <c r="D194" s="506"/>
      <c r="E194" s="506"/>
      <c r="F194" s="506"/>
      <c r="G194" s="506"/>
      <c r="H194" s="506"/>
    </row>
    <row r="195" spans="1:8" ht="94.5" customHeight="1" x14ac:dyDescent="0.2">
      <c r="A195" s="507" t="s">
        <v>297</v>
      </c>
      <c r="B195" s="507"/>
      <c r="C195" s="507"/>
      <c r="D195" s="507"/>
      <c r="E195" s="507"/>
      <c r="F195" s="507"/>
      <c r="G195" s="507"/>
      <c r="H195" s="507"/>
    </row>
    <row r="196" spans="1:8" ht="99.95" customHeight="1" x14ac:dyDescent="0.2">
      <c r="A196" s="233"/>
      <c r="B196" s="233"/>
      <c r="C196" s="234"/>
      <c r="D196" s="235"/>
      <c r="E196" s="235"/>
      <c r="F196" s="236"/>
      <c r="G196" s="237"/>
      <c r="H196" s="237"/>
    </row>
    <row r="197" spans="1:8" ht="75" customHeight="1" x14ac:dyDescent="0.2">
      <c r="A197" s="264" t="s">
        <v>164</v>
      </c>
      <c r="B197" s="264"/>
      <c r="C197" s="264"/>
      <c r="D197" s="264"/>
      <c r="E197" s="264"/>
      <c r="F197" s="264"/>
      <c r="G197" s="264"/>
      <c r="H197" s="264"/>
    </row>
    <row r="198" spans="1:8" ht="138.75" customHeight="1" x14ac:dyDescent="0.2">
      <c r="A198" s="264" t="s">
        <v>165</v>
      </c>
      <c r="B198" s="264"/>
      <c r="C198" s="264"/>
      <c r="D198" s="264"/>
      <c r="E198" s="264"/>
      <c r="F198" s="264"/>
      <c r="G198" s="264"/>
      <c r="H198" s="264"/>
    </row>
    <row r="199" spans="1:8" s="217" customFormat="1" ht="178.5" customHeight="1" x14ac:dyDescent="0.2">
      <c r="A199"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84"/>
      <c r="C199" s="384"/>
      <c r="D199" s="384"/>
      <c r="E199" s="384"/>
      <c r="F199" s="384"/>
      <c r="G199" s="384"/>
      <c r="H199" s="384"/>
    </row>
    <row r="200" spans="1:8" s="238" customFormat="1" ht="222.75" customHeight="1" x14ac:dyDescent="0.2">
      <c r="A200" s="239" t="s">
        <v>167</v>
      </c>
      <c r="B200" s="239"/>
      <c r="C200" s="239"/>
      <c r="D200" s="239"/>
      <c r="E200" s="239"/>
      <c r="F200" s="239"/>
      <c r="G200" s="239"/>
      <c r="H200" s="239"/>
    </row>
    <row r="201" spans="1:8" s="508" customFormat="1" ht="87.6" customHeight="1" x14ac:dyDescent="0.2">
      <c r="A201" s="264" t="s">
        <v>168</v>
      </c>
      <c r="B201" s="264"/>
      <c r="C201" s="264"/>
      <c r="D201" s="264"/>
      <c r="E201" s="264"/>
      <c r="F201" s="264"/>
      <c r="G201" s="264"/>
      <c r="H201" s="264"/>
    </row>
    <row r="202" spans="1:8" s="508" customFormat="1" ht="24.75" customHeight="1" x14ac:dyDescent="0.2">
      <c r="A202" s="216"/>
      <c r="B202" s="217"/>
      <c r="C202" s="218"/>
      <c r="D202" s="217"/>
      <c r="E202" s="217"/>
      <c r="F202" s="217"/>
      <c r="G202" s="217"/>
      <c r="H202" s="219"/>
    </row>
    <row r="203" spans="1:8" s="238" customFormat="1" ht="12" customHeight="1" x14ac:dyDescent="0.2">
      <c r="A203" s="239" t="s">
        <v>169</v>
      </c>
      <c r="B203" s="239"/>
      <c r="C203" s="239"/>
      <c r="D203" s="239"/>
      <c r="E203" s="239"/>
      <c r="F203" s="239"/>
      <c r="G203" s="239"/>
      <c r="H203" s="239"/>
    </row>
    <row r="204" spans="1:8" ht="24.95" customHeight="1" x14ac:dyDescent="0.2"/>
    <row r="205" spans="1:8" ht="24.95" customHeight="1" x14ac:dyDescent="0.2"/>
    <row r="206" spans="1:8" ht="178.5" customHeight="1" x14ac:dyDescent="0.2"/>
    <row r="207" spans="1:8" s="16" customFormat="1" ht="67.5" customHeight="1" x14ac:dyDescent="0.2">
      <c r="A207" s="216"/>
      <c r="B207" s="217"/>
      <c r="C207" s="218"/>
      <c r="D207" s="217"/>
      <c r="E207" s="217"/>
      <c r="F207" s="217"/>
      <c r="G207" s="217"/>
      <c r="H207" s="219"/>
    </row>
    <row r="208" spans="1:8" ht="24.95" customHeight="1" x14ac:dyDescent="0.2"/>
    <row r="210" spans="1:8" s="266" customFormat="1" ht="114.75" customHeight="1" x14ac:dyDescent="0.2">
      <c r="A210" s="216"/>
      <c r="B210" s="217"/>
      <c r="C210" s="218"/>
      <c r="D210" s="217"/>
      <c r="E210" s="217"/>
      <c r="F210" s="217"/>
      <c r="G210" s="217"/>
      <c r="H210" s="219"/>
    </row>
  </sheetData>
  <sheetProtection selectLockedCells="1" selectUnlockedCells="1"/>
  <mergeCells count="322">
    <mergeCell ref="A201:H201"/>
    <mergeCell ref="A203:E203"/>
    <mergeCell ref="F203:H203"/>
    <mergeCell ref="A194:H194"/>
    <mergeCell ref="A195:H195"/>
    <mergeCell ref="A197:H197"/>
    <mergeCell ref="A198:H198"/>
    <mergeCell ref="A199:H199"/>
    <mergeCell ref="A200:H200"/>
    <mergeCell ref="A191:B191"/>
    <mergeCell ref="D191:E191"/>
    <mergeCell ref="A192:B192"/>
    <mergeCell ref="D192:E192"/>
    <mergeCell ref="A193:B193"/>
    <mergeCell ref="D193:E193"/>
    <mergeCell ref="A188:B188"/>
    <mergeCell ref="D188:E188"/>
    <mergeCell ref="A189:B189"/>
    <mergeCell ref="D189:E189"/>
    <mergeCell ref="A190:B190"/>
    <mergeCell ref="D190:E190"/>
    <mergeCell ref="A178:C178"/>
    <mergeCell ref="A179:C179"/>
    <mergeCell ref="A181:H181"/>
    <mergeCell ref="A182:H182"/>
    <mergeCell ref="A186:E186"/>
    <mergeCell ref="A187:E187"/>
    <mergeCell ref="A173:C173"/>
    <mergeCell ref="G173:H173"/>
    <mergeCell ref="A174:C174"/>
    <mergeCell ref="A175:C175"/>
    <mergeCell ref="A176:C176"/>
    <mergeCell ref="A177:C177"/>
    <mergeCell ref="A167:B167"/>
    <mergeCell ref="D167:H167"/>
    <mergeCell ref="C169:D169"/>
    <mergeCell ref="C170:D170"/>
    <mergeCell ref="C171:D171"/>
    <mergeCell ref="C172:D172"/>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201"/>
  <sheetViews>
    <sheetView zoomScale="40" zoomScaleNormal="40" zoomScaleSheetLayoutView="50" workbookViewId="0">
      <pane ySplit="4" topLeftCell="A50"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26.7109375" style="218" customWidth="1"/>
    <col min="5" max="5" width="25.7109375" style="218" customWidth="1"/>
    <col min="6" max="6" width="37.28515625" style="217" customWidth="1"/>
    <col min="7" max="7" width="29.5703125" style="219" customWidth="1"/>
    <col min="8" max="8" width="34.85546875" style="219" customWidth="1"/>
    <col min="9" max="16384" width="9.140625" style="219"/>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марта 2024 г.</v>
      </c>
      <c r="B2" s="6" t="s">
        <v>2</v>
      </c>
      <c r="C2" s="7" t="s">
        <v>170</v>
      </c>
      <c r="D2" s="7"/>
      <c r="E2" s="7"/>
      <c r="F2" s="26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3" customFormat="1" ht="50.1" customHeight="1" thickBot="1" x14ac:dyDescent="0.25">
      <c r="A4" s="268" t="s">
        <v>5</v>
      </c>
      <c r="B4" s="269" t="s">
        <v>6</v>
      </c>
      <c r="C4" s="270" t="s">
        <v>7</v>
      </c>
      <c r="D4" s="271" t="s">
        <v>8</v>
      </c>
      <c r="E4" s="271"/>
      <c r="F4" s="271"/>
      <c r="G4" s="271"/>
      <c r="H4" s="272"/>
    </row>
    <row r="5" spans="1:8" s="28" customFormat="1" ht="50.1" customHeight="1" thickBot="1" x14ac:dyDescent="0.25">
      <c r="A5" s="24" t="s">
        <v>9</v>
      </c>
      <c r="B5" s="25"/>
      <c r="C5" s="26"/>
      <c r="D5" s="26"/>
      <c r="E5" s="273"/>
      <c r="F5" s="273"/>
      <c r="G5" s="273"/>
      <c r="H5" s="274"/>
    </row>
    <row r="6" spans="1:8" s="280" customFormat="1" ht="24.75" customHeight="1" thickBot="1" x14ac:dyDescent="0.25">
      <c r="A6" s="275"/>
      <c r="B6" s="276"/>
      <c r="C6" s="276"/>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f>F7*1.2</f>
        <v>4824</v>
      </c>
      <c r="E7" s="32">
        <f>F7*1.1</f>
        <v>4422</v>
      </c>
      <c r="F7" s="32">
        <v>4020</v>
      </c>
      <c r="G7" s="32">
        <f>F7*0.75</f>
        <v>3015</v>
      </c>
      <c r="H7" s="33">
        <f>F7*0.5</f>
        <v>2010</v>
      </c>
    </row>
    <row r="8" spans="1:8" s="16" customFormat="1" ht="132" customHeight="1" x14ac:dyDescent="0.2">
      <c r="A8" s="34"/>
      <c r="B8" s="35"/>
      <c r="C8" s="35"/>
      <c r="D8" s="36"/>
      <c r="E8" s="37"/>
      <c r="F8" s="37"/>
      <c r="G8" s="37"/>
      <c r="H8" s="38"/>
    </row>
    <row r="9" spans="1:8" s="16" customFormat="1" ht="12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c r="E9" s="37"/>
      <c r="F9" s="37"/>
      <c r="G9" s="37"/>
      <c r="H9" s="38"/>
    </row>
    <row r="10" spans="1:8" s="16" customFormat="1" ht="24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c r="E10" s="45"/>
      <c r="F10" s="45"/>
      <c r="G10" s="45"/>
      <c r="H10" s="46"/>
    </row>
    <row r="11" spans="1:8" s="16" customFormat="1" ht="24.95" customHeight="1" thickBot="1" x14ac:dyDescent="0.25">
      <c r="A11" s="275"/>
      <c r="B11" s="276"/>
      <c r="C11" s="276"/>
      <c r="D11" s="277" t="s">
        <v>171</v>
      </c>
      <c r="E11" s="278" t="s">
        <v>172</v>
      </c>
      <c r="F11" s="277" t="s">
        <v>173</v>
      </c>
      <c r="G11" s="278" t="s">
        <v>174</v>
      </c>
      <c r="H11" s="279" t="s">
        <v>175</v>
      </c>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281">
        <f>F12*1.2</f>
        <v>6033.5999999999995</v>
      </c>
      <c r="E12" s="281">
        <f>F12*1.1</f>
        <v>5530.8</v>
      </c>
      <c r="F12" s="282">
        <v>5028</v>
      </c>
      <c r="G12" s="282">
        <f>F12*0.75</f>
        <v>3771</v>
      </c>
      <c r="H12" s="283">
        <f>F12*0.5</f>
        <v>2514</v>
      </c>
    </row>
    <row r="13" spans="1:8" s="16" customFormat="1" ht="132" customHeight="1" x14ac:dyDescent="0.2">
      <c r="A13" s="55"/>
      <c r="B13" s="35"/>
      <c r="C13" s="35"/>
      <c r="D13" s="284"/>
      <c r="E13" s="284"/>
      <c r="F13" s="285"/>
      <c r="G13" s="285"/>
      <c r="H13" s="286"/>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284"/>
      <c r="E14" s="284"/>
      <c r="F14" s="285"/>
      <c r="G14" s="285"/>
      <c r="H14" s="286"/>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284"/>
      <c r="E15" s="284"/>
      <c r="F15" s="285"/>
      <c r="G15" s="285"/>
      <c r="H15" s="286"/>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287"/>
      <c r="E16" s="287"/>
      <c r="F16" s="288"/>
      <c r="G16" s="288"/>
      <c r="H16" s="289"/>
    </row>
    <row r="17" spans="1:8" s="16" customFormat="1" ht="24.95" customHeight="1" thickBot="1" x14ac:dyDescent="0.25">
      <c r="A17" s="290"/>
      <c r="B17" s="291"/>
      <c r="C17" s="291"/>
      <c r="D17" s="291"/>
      <c r="E17" s="291"/>
      <c r="F17" s="291"/>
      <c r="G17" s="291"/>
      <c r="H17" s="292"/>
    </row>
    <row r="18" spans="1:8" s="16" customFormat="1" ht="112.5" customHeight="1" x14ac:dyDescent="0.2">
      <c r="A18" s="71" t="s">
        <v>17</v>
      </c>
      <c r="B18" s="293" t="s">
        <v>18</v>
      </c>
      <c r="C18" s="294"/>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c r="E21" s="79"/>
      <c r="F21" s="79"/>
      <c r="G21" s="79"/>
      <c r="H21" s="80"/>
    </row>
    <row r="22" spans="1:8" s="16" customFormat="1" ht="24.95" customHeight="1" thickBot="1" x14ac:dyDescent="0.25">
      <c r="A22" s="290"/>
      <c r="B22" s="291"/>
      <c r="C22" s="291"/>
      <c r="D22" s="291"/>
      <c r="E22" s="291"/>
      <c r="F22" s="291"/>
      <c r="G22" s="291"/>
      <c r="H22" s="292"/>
    </row>
    <row r="23" spans="1:8" s="16" customFormat="1" ht="50.1" customHeight="1" x14ac:dyDescent="0.2">
      <c r="A23" s="71" t="s">
        <v>22</v>
      </c>
      <c r="B23" s="295" t="s">
        <v>23</v>
      </c>
      <c r="C23" s="29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89">
        <v>60</v>
      </c>
      <c r="E23" s="90"/>
      <c r="F23" s="90"/>
      <c r="G23" s="90"/>
      <c r="H23" s="91"/>
    </row>
    <row r="24" spans="1:8" s="16" customFormat="1" ht="94.5" customHeight="1" x14ac:dyDescent="0.2">
      <c r="A24" s="71"/>
      <c r="B24" s="92"/>
      <c r="C24" s="93"/>
      <c r="D24" s="94"/>
      <c r="E24" s="95"/>
      <c r="F24" s="95"/>
      <c r="G24" s="95"/>
      <c r="H24" s="96"/>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99"/>
      <c r="E25" s="100"/>
      <c r="F25" s="100"/>
      <c r="G25" s="100"/>
      <c r="H25" s="101"/>
    </row>
    <row r="26" spans="1:8" s="16" customFormat="1" ht="24.95" customHeight="1" thickBot="1" x14ac:dyDescent="0.25">
      <c r="A26" s="290"/>
      <c r="B26" s="291"/>
      <c r="C26" s="291"/>
      <c r="D26" s="291"/>
      <c r="E26" s="291"/>
      <c r="F26" s="291"/>
      <c r="G26" s="291"/>
      <c r="H26" s="292"/>
    </row>
    <row r="27" spans="1:8" s="16" customFormat="1" ht="50.1" customHeight="1" x14ac:dyDescent="0.2">
      <c r="A27" s="71" t="s">
        <v>24</v>
      </c>
      <c r="B27" s="297" t="s">
        <v>27</v>
      </c>
      <c r="C27" s="29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281">
        <f>F27*1.2</f>
        <v>6753.5999999999995</v>
      </c>
      <c r="E27" s="281">
        <f>F27*1.1</f>
        <v>6190.8</v>
      </c>
      <c r="F27" s="282">
        <v>5628</v>
      </c>
      <c r="G27" s="282">
        <f>F27*0.75</f>
        <v>4221</v>
      </c>
      <c r="H27" s="283">
        <f>F27*0.5</f>
        <v>2814</v>
      </c>
    </row>
    <row r="28" spans="1:8" s="16" customFormat="1" ht="99.95" customHeight="1" x14ac:dyDescent="0.2">
      <c r="A28" s="71"/>
      <c r="B28" s="35"/>
      <c r="C28" s="35"/>
      <c r="D28" s="284"/>
      <c r="E28" s="284"/>
      <c r="F28" s="285"/>
      <c r="G28" s="285"/>
      <c r="H28" s="286"/>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284"/>
      <c r="E29" s="284"/>
      <c r="F29" s="285"/>
      <c r="G29" s="285"/>
      <c r="H29" s="286"/>
    </row>
    <row r="30" spans="1:8" s="16" customFormat="1" ht="156.75" customHeight="1" thickBot="1" x14ac:dyDescent="0.25">
      <c r="A30" s="71"/>
      <c r="B30" s="298" t="s">
        <v>13</v>
      </c>
      <c r="C30"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284"/>
      <c r="E30" s="284"/>
      <c r="F30" s="285"/>
      <c r="G30" s="285"/>
      <c r="H30" s="286"/>
    </row>
    <row r="31" spans="1:8" s="16" customFormat="1" ht="24.95" customHeight="1" thickBot="1" x14ac:dyDescent="0.25">
      <c r="A31" s="290"/>
      <c r="B31" s="291"/>
      <c r="C31" s="291"/>
      <c r="D31" s="291"/>
      <c r="E31" s="291"/>
      <c r="F31" s="291"/>
      <c r="G31" s="291"/>
      <c r="H31" s="29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300">
        <f>F32*1.2</f>
        <v>8452.7999999999993</v>
      </c>
      <c r="E32" s="281">
        <f>F32*1.1</f>
        <v>7748.4000000000005</v>
      </c>
      <c r="F32" s="282">
        <v>7044</v>
      </c>
      <c r="G32" s="282">
        <f>F32*0.75</f>
        <v>5283</v>
      </c>
      <c r="H32" s="283">
        <f>F32*0.5</f>
        <v>3522</v>
      </c>
    </row>
    <row r="33" spans="1:8" s="16" customFormat="1" ht="99.95" customHeight="1" x14ac:dyDescent="0.2">
      <c r="A33" s="71"/>
      <c r="B33" s="35"/>
      <c r="C33" s="35"/>
      <c r="D33" s="301"/>
      <c r="E33" s="284"/>
      <c r="F33" s="285"/>
      <c r="G33" s="285"/>
      <c r="H33" s="286"/>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301"/>
      <c r="E34" s="284"/>
      <c r="F34" s="285"/>
      <c r="G34" s="285"/>
      <c r="H34" s="286"/>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301"/>
      <c r="E35" s="284"/>
      <c r="F35" s="285"/>
      <c r="G35" s="285"/>
      <c r="H35" s="286"/>
    </row>
    <row r="36" spans="1:8" s="16" customFormat="1" ht="92.25" customHeight="1" thickBot="1" x14ac:dyDescent="0.25">
      <c r="A36" s="71"/>
      <c r="B36" s="126" t="s">
        <v>16</v>
      </c>
      <c r="C36" s="3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303"/>
      <c r="E36" s="287"/>
      <c r="F36" s="288"/>
      <c r="G36" s="288"/>
      <c r="H36" s="289"/>
    </row>
    <row r="37" spans="1:8" s="16" customFormat="1" ht="24.95" customHeight="1" thickBot="1" x14ac:dyDescent="0.25">
      <c r="A37" s="290"/>
      <c r="B37" s="291"/>
      <c r="C37" s="291"/>
      <c r="D37" s="304"/>
      <c r="E37" s="304"/>
      <c r="F37" s="304"/>
      <c r="G37" s="304"/>
      <c r="H37" s="305"/>
    </row>
    <row r="38" spans="1:8" s="16" customFormat="1" ht="125.1" customHeight="1" x14ac:dyDescent="0.2">
      <c r="A38" s="71" t="s">
        <v>28</v>
      </c>
      <c r="B38" s="293" t="s">
        <v>29</v>
      </c>
      <c r="C38" s="294"/>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c r="E41" s="79"/>
      <c r="F41" s="79"/>
      <c r="G41" s="79"/>
      <c r="H41" s="80"/>
    </row>
    <row r="42" spans="1:8" s="16" customFormat="1" ht="24.95" customHeight="1" thickBot="1" x14ac:dyDescent="0.25">
      <c r="A42" s="290"/>
      <c r="B42" s="291"/>
      <c r="C42" s="291"/>
      <c r="D42" s="304"/>
      <c r="E42" s="304"/>
      <c r="F42" s="304"/>
      <c r="G42" s="304"/>
      <c r="H42" s="30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c r="E46" s="100"/>
      <c r="F46" s="100"/>
      <c r="G46" s="100"/>
      <c r="H46" s="101"/>
    </row>
    <row r="47" spans="1:8" s="16" customFormat="1" ht="24.95" customHeight="1" thickBot="1" x14ac:dyDescent="0.25">
      <c r="A47" s="290"/>
      <c r="B47" s="291"/>
      <c r="C47" s="291"/>
      <c r="D47" s="304"/>
      <c r="E47" s="304"/>
      <c r="F47" s="304"/>
      <c r="G47" s="304"/>
      <c r="H47" s="305"/>
    </row>
    <row r="48" spans="1:8" s="16" customFormat="1" ht="50.1" customHeight="1" x14ac:dyDescent="0.2">
      <c r="A48" s="29" t="s">
        <v>31</v>
      </c>
      <c r="B48" s="30" t="s">
        <v>176</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300">
        <f>F48*1.2</f>
        <v>5788.8</v>
      </c>
      <c r="E48" s="281">
        <f>F48*1.1</f>
        <v>5306.4000000000005</v>
      </c>
      <c r="F48" s="282">
        <v>4824</v>
      </c>
      <c r="G48" s="282">
        <f>F48*0.75</f>
        <v>3618</v>
      </c>
      <c r="H48" s="283">
        <f>F48*0.5</f>
        <v>2412</v>
      </c>
    </row>
    <row r="49" spans="1:8" s="16" customFormat="1" ht="71.099999999999994" customHeight="1" outlineLevel="1" x14ac:dyDescent="0.2">
      <c r="A49" s="34"/>
      <c r="B49" s="35"/>
      <c r="C49" s="35"/>
      <c r="D49" s="301"/>
      <c r="E49" s="284"/>
      <c r="F49" s="285"/>
      <c r="G49" s="285"/>
      <c r="H49" s="286"/>
    </row>
    <row r="50" spans="1:8" s="16" customFormat="1" ht="71.099999999999994" customHeight="1" outlineLevel="1" thickBot="1" x14ac:dyDescent="0.25">
      <c r="A50" s="34"/>
      <c r="B50" s="39"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301"/>
      <c r="E50" s="284"/>
      <c r="F50" s="285"/>
      <c r="G50" s="285"/>
      <c r="H50" s="286"/>
    </row>
    <row r="51" spans="1:8" s="16" customFormat="1" ht="108.95" customHeight="1" outlineLevel="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301"/>
      <c r="E51" s="284"/>
      <c r="F51" s="285"/>
      <c r="G51" s="285"/>
      <c r="H51" s="286"/>
    </row>
    <row r="52" spans="1:8" s="16" customFormat="1" ht="173.1" customHeight="1" outlineLevel="1" thickBot="1" x14ac:dyDescent="0.25">
      <c r="A52" s="41"/>
      <c r="B52" s="42" t="s">
        <v>34</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303"/>
      <c r="E52" s="287"/>
      <c r="F52" s="288"/>
      <c r="G52" s="288"/>
      <c r="H52" s="289"/>
    </row>
    <row r="53" spans="1:8" s="16" customFormat="1" ht="17.45" customHeight="1" outlineLevel="1" thickBot="1" x14ac:dyDescent="0.25">
      <c r="A53" s="290"/>
      <c r="B53" s="291"/>
      <c r="C53" s="291"/>
      <c r="D53" s="304"/>
      <c r="E53" s="304"/>
      <c r="F53" s="304"/>
      <c r="G53" s="304"/>
      <c r="H53" s="305"/>
    </row>
    <row r="54" spans="1:8" s="16" customFormat="1" ht="131.1" customHeight="1" outlineLevel="1" x14ac:dyDescent="0.2">
      <c r="A54" s="53" t="s">
        <v>35</v>
      </c>
      <c r="B54" s="30" t="s">
        <v>176</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300">
        <f>F54*1.2</f>
        <v>7243.2</v>
      </c>
      <c r="E54" s="281">
        <f>F54*1.1</f>
        <v>6639.6</v>
      </c>
      <c r="F54" s="282">
        <v>6036</v>
      </c>
      <c r="G54" s="282">
        <f>F54*0.75</f>
        <v>4527</v>
      </c>
      <c r="H54" s="283">
        <f>F54*0.5</f>
        <v>3018</v>
      </c>
    </row>
    <row r="55" spans="1:8" s="16" customFormat="1" ht="21" outlineLevel="1" x14ac:dyDescent="0.2">
      <c r="A55" s="55"/>
      <c r="B55" s="35"/>
      <c r="C55" s="35"/>
      <c r="D55" s="301"/>
      <c r="E55" s="284"/>
      <c r="F55" s="285"/>
      <c r="G55" s="285"/>
      <c r="H55" s="286"/>
    </row>
    <row r="56" spans="1:8" s="16" customFormat="1" ht="143.44999999999999" customHeight="1" outlineLevel="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301"/>
      <c r="E56" s="284"/>
      <c r="F56" s="285"/>
      <c r="G56" s="285"/>
      <c r="H56" s="286"/>
    </row>
    <row r="57" spans="1:8" s="16" customFormat="1" ht="144" customHeight="1" outlineLevel="1" thickBot="1" x14ac:dyDescent="0.25">
      <c r="A57" s="55"/>
      <c r="B57" s="42" t="s">
        <v>34</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301"/>
      <c r="E57" s="284"/>
      <c r="F57" s="285"/>
      <c r="G57" s="285"/>
      <c r="H57" s="286"/>
    </row>
    <row r="58" spans="1:8" s="16" customFormat="1" ht="93.95" customHeight="1" outlineLevel="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303"/>
      <c r="E58" s="287"/>
      <c r="F58" s="288"/>
      <c r="G58" s="288"/>
      <c r="H58" s="289"/>
    </row>
    <row r="59" spans="1:8" s="16" customFormat="1" ht="15.95" customHeight="1" outlineLevel="1" thickBot="1" x14ac:dyDescent="0.25">
      <c r="A59" s="290"/>
      <c r="B59" s="291"/>
      <c r="C59" s="291"/>
      <c r="D59" s="304"/>
      <c r="E59" s="304"/>
      <c r="F59" s="304"/>
      <c r="G59" s="304"/>
      <c r="H59" s="305"/>
    </row>
    <row r="60" spans="1:8" s="16" customFormat="1" ht="63.95" customHeight="1" outlineLevel="1" x14ac:dyDescent="0.2">
      <c r="A60" s="65" t="s">
        <v>37</v>
      </c>
      <c r="B60" s="306"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89">
        <v>60</v>
      </c>
      <c r="E60" s="90"/>
      <c r="F60" s="90"/>
      <c r="G60" s="90"/>
      <c r="H60" s="91"/>
    </row>
    <row r="61" spans="1:8" s="16" customFormat="1" ht="37.5" customHeight="1" outlineLevel="1" x14ac:dyDescent="0.2">
      <c r="A61" s="71"/>
      <c r="B61" s="307"/>
      <c r="C61" s="133"/>
      <c r="D61" s="94"/>
      <c r="E61" s="95"/>
      <c r="F61" s="95"/>
      <c r="G61" s="95"/>
      <c r="H61" s="96"/>
    </row>
    <row r="62" spans="1:8" s="16" customFormat="1" ht="164.1" customHeight="1" outlineLevel="1" thickBot="1" x14ac:dyDescent="0.25">
      <c r="A62" s="77"/>
      <c r="B62" s="42" t="s">
        <v>34</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99"/>
      <c r="E62" s="100"/>
      <c r="F62" s="100"/>
      <c r="G62" s="100"/>
      <c r="H62" s="101"/>
    </row>
    <row r="63" spans="1:8" s="16" customFormat="1" ht="14.1" customHeight="1" outlineLevel="1" thickBot="1" x14ac:dyDescent="0.25">
      <c r="A63" s="290"/>
      <c r="B63" s="291"/>
      <c r="C63" s="304"/>
      <c r="D63" s="304"/>
      <c r="E63" s="304"/>
      <c r="F63" s="304"/>
      <c r="G63" s="304"/>
      <c r="H63" s="305"/>
    </row>
    <row r="64" spans="1:8" s="16" customFormat="1" ht="37.5" customHeight="1" outlineLevel="1" thickBot="1" x14ac:dyDescent="0.25">
      <c r="A64" s="308" t="s">
        <v>38</v>
      </c>
      <c r="B64" s="309"/>
      <c r="C64" s="310"/>
      <c r="D64" s="311" t="str">
        <f>"от "&amp;MIN(F65:F84)&amp;" до "&amp;MAX(F65:F84)</f>
        <v>от 0 до 0</v>
      </c>
      <c r="E64" s="311"/>
      <c r="F64" s="311"/>
      <c r="G64" s="311"/>
      <c r="H64" s="312"/>
    </row>
    <row r="65" spans="1:8" s="16" customFormat="1" ht="37.5" customHeight="1" outlineLevel="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314">
        <v>1002</v>
      </c>
      <c r="E65" s="145"/>
      <c r="F65" s="145"/>
      <c r="G65" s="145"/>
      <c r="H65" s="145"/>
    </row>
    <row r="66" spans="1:8" s="16" customFormat="1" ht="37.5" customHeight="1" outlineLevel="1" x14ac:dyDescent="0.2">
      <c r="A66" s="147" t="s">
        <v>40</v>
      </c>
      <c r="B66" s="315"/>
      <c r="C66" s="297"/>
      <c r="D66" s="56">
        <v>2004</v>
      </c>
      <c r="E66" s="37"/>
      <c r="F66" s="37"/>
      <c r="G66" s="37"/>
      <c r="H66" s="37"/>
    </row>
    <row r="67" spans="1:8" s="16" customFormat="1" ht="37.5" customHeight="1" outlineLevel="1" x14ac:dyDescent="0.2">
      <c r="A67" s="147" t="s">
        <v>41</v>
      </c>
      <c r="B67" s="315"/>
      <c r="C67" s="297"/>
      <c r="D67" s="56">
        <v>3006</v>
      </c>
      <c r="E67" s="37"/>
      <c r="F67" s="37"/>
      <c r="G67" s="37"/>
      <c r="H67" s="37"/>
    </row>
    <row r="68" spans="1:8" s="16" customFormat="1" ht="37.5" customHeight="1" outlineLevel="1" x14ac:dyDescent="0.2">
      <c r="A68" s="147" t="s">
        <v>42</v>
      </c>
      <c r="B68" s="315"/>
      <c r="C68" s="297"/>
      <c r="D68" s="56">
        <v>4008</v>
      </c>
      <c r="E68" s="37"/>
      <c r="F68" s="37"/>
      <c r="G68" s="37"/>
      <c r="H68" s="37"/>
    </row>
    <row r="69" spans="1:8" s="16" customFormat="1" ht="37.5" customHeight="1" outlineLevel="1" x14ac:dyDescent="0.2">
      <c r="A69" s="147" t="s">
        <v>43</v>
      </c>
      <c r="B69" s="315"/>
      <c r="C69" s="297"/>
      <c r="D69" s="56">
        <v>5010</v>
      </c>
      <c r="E69" s="37"/>
      <c r="F69" s="37"/>
      <c r="G69" s="37"/>
      <c r="H69" s="37"/>
    </row>
    <row r="70" spans="1:8" s="16" customFormat="1" ht="50.1" customHeight="1" thickBot="1" x14ac:dyDescent="0.25">
      <c r="A70" s="147" t="s">
        <v>44</v>
      </c>
      <c r="B70" s="315"/>
      <c r="C70" s="297"/>
      <c r="D70" s="128">
        <v>6012</v>
      </c>
      <c r="E70" s="122"/>
      <c r="F70" s="122"/>
      <c r="G70" s="122"/>
      <c r="H70" s="122"/>
    </row>
    <row r="71" spans="1:8" s="16" customFormat="1" ht="159" customHeight="1" x14ac:dyDescent="0.2">
      <c r="A71" s="147" t="s">
        <v>45</v>
      </c>
      <c r="B71" s="315"/>
      <c r="C71" s="297"/>
      <c r="D71" s="31">
        <v>7014</v>
      </c>
      <c r="E71" s="32"/>
      <c r="F71" s="32"/>
      <c r="G71" s="32"/>
      <c r="H71" s="33"/>
    </row>
    <row r="72" spans="1:8" s="16" customFormat="1" ht="37.5" customHeight="1" x14ac:dyDescent="0.2">
      <c r="A72" s="147" t="s">
        <v>46</v>
      </c>
      <c r="B72" s="315"/>
      <c r="C72" s="297"/>
      <c r="D72" s="36">
        <v>8016</v>
      </c>
      <c r="E72" s="37"/>
      <c r="F72" s="37"/>
      <c r="G72" s="37"/>
      <c r="H72" s="38"/>
    </row>
    <row r="73" spans="1:8" s="16" customFormat="1" ht="37.5" customHeight="1" x14ac:dyDescent="0.2">
      <c r="A73" s="147" t="s">
        <v>47</v>
      </c>
      <c r="B73" s="315"/>
      <c r="C73" s="297"/>
      <c r="D73" s="36">
        <v>9018</v>
      </c>
      <c r="E73" s="37"/>
      <c r="F73" s="37"/>
      <c r="G73" s="37"/>
      <c r="H73" s="38"/>
    </row>
    <row r="74" spans="1:8" s="16" customFormat="1" ht="37.5" customHeight="1" x14ac:dyDescent="0.2">
      <c r="A74" s="147" t="s">
        <v>48</v>
      </c>
      <c r="B74" s="315"/>
      <c r="C74" s="297"/>
      <c r="D74" s="36">
        <v>10020</v>
      </c>
      <c r="E74" s="37"/>
      <c r="F74" s="37"/>
      <c r="G74" s="37"/>
      <c r="H74" s="38"/>
    </row>
    <row r="75" spans="1:8" s="16" customFormat="1" ht="37.5" customHeight="1" x14ac:dyDescent="0.2">
      <c r="A75" s="147" t="s">
        <v>49</v>
      </c>
      <c r="B75" s="315"/>
      <c r="C75" s="297"/>
      <c r="D75" s="36">
        <v>11022</v>
      </c>
      <c r="E75" s="37"/>
      <c r="F75" s="37"/>
      <c r="G75" s="37"/>
      <c r="H75" s="38"/>
    </row>
    <row r="76" spans="1:8" s="16" customFormat="1" ht="37.5" customHeight="1" x14ac:dyDescent="0.2">
      <c r="A76" s="147" t="s">
        <v>50</v>
      </c>
      <c r="B76" s="315"/>
      <c r="C76" s="297"/>
      <c r="D76" s="36">
        <v>12024</v>
      </c>
      <c r="E76" s="37"/>
      <c r="F76" s="37"/>
      <c r="G76" s="37"/>
      <c r="H76" s="38"/>
    </row>
    <row r="77" spans="1:8" s="16" customFormat="1" ht="37.5" customHeight="1" x14ac:dyDescent="0.2">
      <c r="A77" s="147" t="s">
        <v>51</v>
      </c>
      <c r="B77" s="315"/>
      <c r="C77" s="297"/>
      <c r="D77" s="36">
        <v>13026</v>
      </c>
      <c r="E77" s="37"/>
      <c r="F77" s="37"/>
      <c r="G77" s="37"/>
      <c r="H77" s="38"/>
    </row>
    <row r="78" spans="1:8" s="16" customFormat="1" ht="37.5" customHeight="1" x14ac:dyDescent="0.2">
      <c r="A78" s="147" t="s">
        <v>52</v>
      </c>
      <c r="B78" s="315"/>
      <c r="C78" s="297"/>
      <c r="D78" s="36">
        <v>14028</v>
      </c>
      <c r="E78" s="37"/>
      <c r="F78" s="37"/>
      <c r="G78" s="37"/>
      <c r="H78" s="38"/>
    </row>
    <row r="79" spans="1:8" s="16" customFormat="1" ht="37.5" customHeight="1" x14ac:dyDescent="0.2">
      <c r="A79" s="147" t="s">
        <v>53</v>
      </c>
      <c r="B79" s="315"/>
      <c r="C79" s="297"/>
      <c r="D79" s="36">
        <v>15030</v>
      </c>
      <c r="E79" s="37"/>
      <c r="F79" s="37"/>
      <c r="G79" s="37"/>
      <c r="H79" s="38"/>
    </row>
    <row r="80" spans="1:8" s="16" customFormat="1" ht="37.5" customHeight="1" x14ac:dyDescent="0.2">
      <c r="A80" s="147" t="s">
        <v>54</v>
      </c>
      <c r="B80" s="315"/>
      <c r="C80" s="297"/>
      <c r="D80" s="36">
        <v>16032</v>
      </c>
      <c r="E80" s="37"/>
      <c r="F80" s="37"/>
      <c r="G80" s="37"/>
      <c r="H80" s="38"/>
    </row>
    <row r="81" spans="1:9" s="16" customFormat="1" ht="27" customHeight="1" x14ac:dyDescent="0.2">
      <c r="A81" s="147" t="s">
        <v>55</v>
      </c>
      <c r="B81" s="315"/>
      <c r="C81" s="297"/>
      <c r="D81" s="36">
        <v>17034</v>
      </c>
      <c r="E81" s="37"/>
      <c r="F81" s="37"/>
      <c r="G81" s="37"/>
      <c r="H81" s="38"/>
    </row>
    <row r="82" spans="1:9" s="16" customFormat="1" ht="117.75" customHeight="1" x14ac:dyDescent="0.2">
      <c r="A82" s="147" t="s">
        <v>56</v>
      </c>
      <c r="B82" s="315"/>
      <c r="C82" s="297"/>
      <c r="D82" s="36">
        <v>18036</v>
      </c>
      <c r="E82" s="37"/>
      <c r="F82" s="37"/>
      <c r="G82" s="37"/>
      <c r="H82" s="38"/>
    </row>
    <row r="83" spans="1:9" s="28" customFormat="1" ht="50.1" customHeight="1" x14ac:dyDescent="0.2">
      <c r="A83" s="147" t="s">
        <v>57</v>
      </c>
      <c r="B83" s="315"/>
      <c r="C83" s="297"/>
      <c r="D83" s="36">
        <v>19038</v>
      </c>
      <c r="E83" s="37"/>
      <c r="F83" s="37"/>
      <c r="G83" s="37"/>
      <c r="H83" s="38"/>
    </row>
    <row r="84" spans="1:9" s="16" customFormat="1" ht="24.95" customHeight="1" thickBot="1" x14ac:dyDescent="0.25">
      <c r="A84" s="147" t="s">
        <v>58</v>
      </c>
      <c r="B84" s="315"/>
      <c r="C84" s="316"/>
      <c r="D84" s="44">
        <v>20040</v>
      </c>
      <c r="E84" s="45"/>
      <c r="F84" s="45"/>
      <c r="G84" s="45"/>
      <c r="H84" s="46"/>
    </row>
    <row r="85" spans="1:9" s="16" customFormat="1" ht="50.1" customHeight="1" thickBot="1" x14ac:dyDescent="0.25">
      <c r="A85" s="136" t="s">
        <v>59</v>
      </c>
      <c r="B85" s="137"/>
      <c r="C85" s="137"/>
      <c r="D85" s="317" t="str">
        <f>"от "&amp;MIN(F86:F95)&amp;" до "&amp;MAX(F86:F95)</f>
        <v>от 0 до 0</v>
      </c>
      <c r="E85" s="318"/>
      <c r="F85" s="318"/>
      <c r="G85" s="318"/>
      <c r="H85" s="319"/>
    </row>
    <row r="86" spans="1:9" s="16" customFormat="1" ht="174" customHeight="1" x14ac:dyDescent="0.2">
      <c r="A86" s="149" t="s">
        <v>60</v>
      </c>
      <c r="B86" s="150" t="s">
        <v>13</v>
      </c>
      <c r="C86" s="320"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1">
        <v>1008</v>
      </c>
      <c r="E86" s="32"/>
      <c r="F86" s="32"/>
      <c r="G86" s="32"/>
      <c r="H86" s="33"/>
    </row>
    <row r="87" spans="1:9" s="16" customFormat="1" ht="50.1" customHeight="1" x14ac:dyDescent="0.2">
      <c r="A87" s="321" t="s">
        <v>61</v>
      </c>
      <c r="B87" s="322"/>
      <c r="C87" s="32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6">
        <v>120</v>
      </c>
      <c r="E87" s="37"/>
      <c r="F87" s="37"/>
      <c r="G87" s="37"/>
      <c r="H87" s="38"/>
    </row>
    <row r="88" spans="1:9" s="16" customFormat="1" ht="50.1" customHeight="1" x14ac:dyDescent="0.2">
      <c r="A88" s="321" t="s">
        <v>62</v>
      </c>
      <c r="B88" s="322"/>
      <c r="C88" s="324"/>
      <c r="D88" s="36">
        <v>708</v>
      </c>
      <c r="E88" s="37"/>
      <c r="F88" s="37"/>
      <c r="G88" s="37"/>
      <c r="H88" s="38"/>
    </row>
    <row r="89" spans="1:9" s="16" customFormat="1" ht="50.1" customHeight="1" x14ac:dyDescent="0.2">
      <c r="A89" s="325" t="s">
        <v>63</v>
      </c>
      <c r="B89" s="326"/>
      <c r="C89" s="324"/>
      <c r="D89" s="36">
        <v>594</v>
      </c>
      <c r="E89" s="37"/>
      <c r="F89" s="37"/>
      <c r="G89" s="37"/>
      <c r="H89" s="38"/>
    </row>
    <row r="90" spans="1:9" s="16" customFormat="1" ht="50.1" customHeight="1" x14ac:dyDescent="0.2">
      <c r="A90" s="327" t="s">
        <v>64</v>
      </c>
      <c r="B90" s="328"/>
      <c r="C90" s="324"/>
      <c r="D90" s="36">
        <v>1716</v>
      </c>
      <c r="E90" s="37"/>
      <c r="F90" s="37"/>
      <c r="G90" s="37"/>
      <c r="H90" s="38"/>
    </row>
    <row r="91" spans="1:9" s="16" customFormat="1" ht="50.1" customHeight="1" x14ac:dyDescent="0.2">
      <c r="A91" s="321" t="s">
        <v>65</v>
      </c>
      <c r="B91" s="322"/>
      <c r="C91" s="324"/>
      <c r="D91" s="36">
        <v>120</v>
      </c>
      <c r="E91" s="37"/>
      <c r="F91" s="37"/>
      <c r="G91" s="37"/>
      <c r="H91" s="38"/>
    </row>
    <row r="92" spans="1:9" s="16" customFormat="1" ht="50.1" customHeight="1" x14ac:dyDescent="0.2">
      <c r="A92" s="321" t="s">
        <v>66</v>
      </c>
      <c r="B92" s="322"/>
      <c r="C92" s="324"/>
      <c r="D92" s="36">
        <v>120</v>
      </c>
      <c r="E92" s="37"/>
      <c r="F92" s="37"/>
      <c r="G92" s="37"/>
      <c r="H92" s="38"/>
      <c r="I92" s="329"/>
    </row>
    <row r="93" spans="1:9" s="16" customFormat="1" ht="50.1" customHeight="1" x14ac:dyDescent="0.2">
      <c r="A93" s="321" t="s">
        <v>67</v>
      </c>
      <c r="B93" s="322"/>
      <c r="C93" s="324"/>
      <c r="D93" s="36">
        <v>240</v>
      </c>
      <c r="E93" s="37"/>
      <c r="F93" s="37"/>
      <c r="G93" s="37"/>
      <c r="H93" s="38"/>
      <c r="I93" s="329"/>
    </row>
    <row r="94" spans="1:9" s="16" customFormat="1" ht="50.1" customHeight="1" x14ac:dyDescent="0.2">
      <c r="A94" s="321" t="s">
        <v>68</v>
      </c>
      <c r="B94" s="322"/>
      <c r="C94" s="324"/>
      <c r="D94" s="36">
        <v>360</v>
      </c>
      <c r="E94" s="37"/>
      <c r="F94" s="37"/>
      <c r="G94" s="37"/>
      <c r="H94" s="38"/>
    </row>
    <row r="95" spans="1:9" s="16" customFormat="1" ht="50.1" customHeight="1" thickBot="1" x14ac:dyDescent="0.25">
      <c r="A95" s="330" t="s">
        <v>69</v>
      </c>
      <c r="B95" s="331"/>
      <c r="C95" s="332"/>
      <c r="D95" s="44">
        <v>2010</v>
      </c>
      <c r="E95" s="45"/>
      <c r="F95" s="45"/>
      <c r="G95" s="45"/>
      <c r="H95" s="46"/>
    </row>
    <row r="96" spans="1:9" s="16" customFormat="1" ht="50.1" customHeight="1" thickBot="1" x14ac:dyDescent="0.25">
      <c r="A96" s="136"/>
      <c r="B96" s="137"/>
      <c r="C96" s="137"/>
      <c r="D96" s="271" t="s">
        <v>70</v>
      </c>
      <c r="E96" s="271"/>
      <c r="F96" s="271"/>
      <c r="G96" s="271"/>
      <c r="H96" s="272"/>
    </row>
    <row r="97" spans="1:8" s="16" customFormat="1" ht="141.75" customHeight="1" thickBot="1" x14ac:dyDescent="0.25">
      <c r="A97" s="170" t="s">
        <v>71</v>
      </c>
      <c r="B97" s="171"/>
      <c r="C97"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333">
        <v>30</v>
      </c>
      <c r="E97" s="334"/>
      <c r="F97" s="334"/>
      <c r="G97" s="334"/>
      <c r="H97" s="335"/>
    </row>
    <row r="98" spans="1:8" s="16" customFormat="1" ht="50.1" customHeight="1" thickBot="1" x14ac:dyDescent="0.25">
      <c r="A98" s="24" t="s">
        <v>72</v>
      </c>
      <c r="B98" s="25"/>
      <c r="C98" s="26"/>
      <c r="D98" s="173" t="str">
        <f>"от "&amp;MIN(D100,F120:F136)&amp;" до "&amp;MAX(D100,F120:F136)</f>
        <v>от 3060 до 3060</v>
      </c>
      <c r="E98" s="173"/>
      <c r="F98" s="173"/>
      <c r="G98" s="173"/>
      <c r="H98" s="174"/>
    </row>
    <row r="99" spans="1:8" s="16" customFormat="1" ht="50.1" customHeight="1" thickBot="1" x14ac:dyDescent="0.25">
      <c r="A99" s="336"/>
      <c r="B99" s="337"/>
      <c r="C99" s="337"/>
      <c r="D99" s="176"/>
      <c r="E99" s="176"/>
      <c r="F99" s="176"/>
      <c r="G99" s="176"/>
      <c r="H99" s="338"/>
    </row>
    <row r="100" spans="1:8" s="16" customFormat="1" ht="50.1" customHeight="1" thickBot="1" x14ac:dyDescent="0.25">
      <c r="A100" s="339" t="s">
        <v>73</v>
      </c>
      <c r="B100" s="340"/>
      <c r="C10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341">
        <v>3060</v>
      </c>
      <c r="E100" s="342"/>
      <c r="F100" s="342"/>
      <c r="G100" s="342"/>
      <c r="H100" s="343"/>
    </row>
    <row r="101" spans="1:8" s="16" customFormat="1" ht="50.1" customHeight="1" x14ac:dyDescent="0.2">
      <c r="A101" s="184" t="s">
        <v>74</v>
      </c>
      <c r="B101" s="185"/>
      <c r="C101" s="186"/>
      <c r="D101" s="344" t="s">
        <v>75</v>
      </c>
      <c r="E101" s="345"/>
      <c r="F101" s="345"/>
      <c r="G101" s="345"/>
      <c r="H101" s="346"/>
    </row>
    <row r="102" spans="1:8" s="16" customFormat="1" ht="50.1" customHeight="1" x14ac:dyDescent="0.2">
      <c r="A102" s="190" t="s">
        <v>76</v>
      </c>
      <c r="B102" s="191"/>
      <c r="C102" s="186"/>
      <c r="D102" s="36">
        <f>D100/4</f>
        <v>765</v>
      </c>
      <c r="E102" s="37"/>
      <c r="F102" s="37"/>
      <c r="G102" s="37"/>
      <c r="H102" s="38"/>
    </row>
    <row r="103" spans="1:8" s="16" customFormat="1" ht="62.45" customHeight="1" x14ac:dyDescent="0.2">
      <c r="A103" s="190" t="s">
        <v>77</v>
      </c>
      <c r="B103" s="191"/>
      <c r="C103" s="186"/>
      <c r="D103" s="36">
        <f>D100/5</f>
        <v>612</v>
      </c>
      <c r="E103" s="37"/>
      <c r="F103" s="37"/>
      <c r="G103" s="37"/>
      <c r="H103" s="38"/>
    </row>
    <row r="104" spans="1:8" s="16" customFormat="1" ht="24.95" customHeight="1" x14ac:dyDescent="0.2">
      <c r="A104" s="190" t="s">
        <v>78</v>
      </c>
      <c r="B104" s="191"/>
      <c r="C104" s="186"/>
      <c r="D104" s="36">
        <f>D100/6</f>
        <v>510</v>
      </c>
      <c r="E104" s="37"/>
      <c r="F104" s="37"/>
      <c r="G104" s="37"/>
      <c r="H104" s="38"/>
    </row>
    <row r="105" spans="1:8" s="16" customFormat="1" ht="50.1" customHeight="1" x14ac:dyDescent="0.2">
      <c r="A105" s="190" t="s">
        <v>79</v>
      </c>
      <c r="B105" s="191"/>
      <c r="C105" s="186"/>
      <c r="D105" s="36">
        <f>D100/7</f>
        <v>437.14285714285717</v>
      </c>
      <c r="E105" s="37"/>
      <c r="F105" s="37"/>
      <c r="G105" s="37"/>
      <c r="H105" s="38"/>
    </row>
    <row r="106" spans="1:8" s="16" customFormat="1" ht="50.1" customHeight="1" x14ac:dyDescent="0.2">
      <c r="A106" s="190" t="s">
        <v>80</v>
      </c>
      <c r="B106" s="191"/>
      <c r="C106" s="186"/>
      <c r="D106" s="36">
        <f>D100/8</f>
        <v>382.5</v>
      </c>
      <c r="E106" s="37"/>
      <c r="F106" s="37"/>
      <c r="G106" s="37"/>
      <c r="H106" s="38"/>
    </row>
    <row r="107" spans="1:8" s="16" customFormat="1" ht="50.1" customHeight="1" x14ac:dyDescent="0.2">
      <c r="A107" s="190" t="s">
        <v>81</v>
      </c>
      <c r="B107" s="191"/>
      <c r="C107" s="186"/>
      <c r="D107" s="36">
        <f>D100/9</f>
        <v>340</v>
      </c>
      <c r="E107" s="37"/>
      <c r="F107" s="37"/>
      <c r="G107" s="37"/>
      <c r="H107" s="38"/>
    </row>
    <row r="108" spans="1:8" s="16" customFormat="1" ht="50.1" customHeight="1" x14ac:dyDescent="0.2">
      <c r="A108" s="190" t="s">
        <v>82</v>
      </c>
      <c r="B108" s="191"/>
      <c r="C108" s="186"/>
      <c r="D108" s="36">
        <f>D100/10</f>
        <v>306</v>
      </c>
      <c r="E108" s="37"/>
      <c r="F108" s="37"/>
      <c r="G108" s="37"/>
      <c r="H108" s="38"/>
    </row>
    <row r="109" spans="1:8" s="16" customFormat="1" ht="50.1" customHeight="1" thickBot="1" x14ac:dyDescent="0.25">
      <c r="A109" s="179" t="s">
        <v>83</v>
      </c>
      <c r="B109" s="180"/>
      <c r="C109" s="186"/>
      <c r="D109" s="347">
        <v>4560</v>
      </c>
      <c r="E109" s="348"/>
      <c r="F109" s="348"/>
      <c r="G109" s="348"/>
      <c r="H109" s="349"/>
    </row>
    <row r="110" spans="1:8" s="16" customFormat="1" ht="50.1" customHeight="1" thickBot="1" x14ac:dyDescent="0.25">
      <c r="A110" s="184" t="s">
        <v>74</v>
      </c>
      <c r="B110" s="185"/>
      <c r="C110" s="186"/>
      <c r="D110" s="344" t="s">
        <v>75</v>
      </c>
      <c r="E110" s="345"/>
      <c r="F110" s="345"/>
      <c r="G110" s="345"/>
      <c r="H110" s="346"/>
    </row>
    <row r="111" spans="1:8" s="16" customFormat="1" ht="50.1" customHeight="1" x14ac:dyDescent="0.2">
      <c r="A111" s="350" t="s">
        <v>76</v>
      </c>
      <c r="B111" s="351"/>
      <c r="C111" s="352"/>
      <c r="D111" s="36">
        <v>1140</v>
      </c>
      <c r="E111" s="37"/>
      <c r="F111" s="37"/>
      <c r="G111" s="37"/>
      <c r="H111" s="38"/>
    </row>
    <row r="112" spans="1:8" s="16" customFormat="1" ht="50.1" customHeight="1" x14ac:dyDescent="0.2">
      <c r="A112" s="353" t="s">
        <v>77</v>
      </c>
      <c r="B112" s="354"/>
      <c r="C112" s="352"/>
      <c r="D112" s="36">
        <v>912</v>
      </c>
      <c r="E112" s="37"/>
      <c r="F112" s="37"/>
      <c r="G112" s="37"/>
      <c r="H112" s="38"/>
    </row>
    <row r="113" spans="1:8" s="16" customFormat="1" ht="50.1" customHeight="1" x14ac:dyDescent="0.2">
      <c r="A113" s="353" t="s">
        <v>78</v>
      </c>
      <c r="B113" s="354"/>
      <c r="C113" s="352"/>
      <c r="D113" s="36">
        <v>760</v>
      </c>
      <c r="E113" s="37"/>
      <c r="F113" s="37"/>
      <c r="G113" s="37"/>
      <c r="H113" s="38"/>
    </row>
    <row r="114" spans="1:8" s="16" customFormat="1" ht="50.1" customHeight="1" x14ac:dyDescent="0.2">
      <c r="A114" s="353" t="s">
        <v>79</v>
      </c>
      <c r="B114" s="354"/>
      <c r="C114" s="352"/>
      <c r="D114" s="36">
        <v>651.42857142857144</v>
      </c>
      <c r="E114" s="37"/>
      <c r="F114" s="37"/>
      <c r="G114" s="37"/>
      <c r="H114" s="38"/>
    </row>
    <row r="115" spans="1:8" s="16" customFormat="1" ht="62.25" customHeight="1" x14ac:dyDescent="0.2">
      <c r="A115" s="353" t="s">
        <v>80</v>
      </c>
      <c r="B115" s="354"/>
      <c r="C115" s="352"/>
      <c r="D115" s="36">
        <v>570</v>
      </c>
      <c r="E115" s="37"/>
      <c r="F115" s="37"/>
      <c r="G115" s="37"/>
      <c r="H115" s="38"/>
    </row>
    <row r="116" spans="1:8" s="16" customFormat="1" ht="62.25" customHeight="1" x14ac:dyDescent="0.2">
      <c r="A116" s="353" t="s">
        <v>81</v>
      </c>
      <c r="B116" s="354"/>
      <c r="C116" s="352"/>
      <c r="D116" s="36">
        <v>506.66666666666663</v>
      </c>
      <c r="E116" s="37"/>
      <c r="F116" s="37"/>
      <c r="G116" s="37"/>
      <c r="H116" s="38"/>
    </row>
    <row r="117" spans="1:8" s="16" customFormat="1" ht="59.25" customHeight="1" thickBot="1" x14ac:dyDescent="0.25">
      <c r="A117" s="353" t="s">
        <v>82</v>
      </c>
      <c r="B117" s="354"/>
      <c r="C117" s="355"/>
      <c r="D117" s="36">
        <v>456</v>
      </c>
      <c r="E117" s="37"/>
      <c r="F117" s="37"/>
      <c r="G117" s="37"/>
      <c r="H117" s="38"/>
    </row>
    <row r="118" spans="1:8" s="16" customFormat="1" ht="59.25" customHeight="1" thickBot="1" x14ac:dyDescent="0.25">
      <c r="A118" s="356" t="s">
        <v>84</v>
      </c>
      <c r="B118" s="357"/>
      <c r="C118" s="3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61">
        <v>5004</v>
      </c>
      <c r="E118" s="45"/>
      <c r="F118" s="45"/>
      <c r="G118" s="45"/>
      <c r="H118" s="46"/>
    </row>
    <row r="119" spans="1:8" s="16" customFormat="1" ht="75" customHeight="1" thickBot="1" x14ac:dyDescent="0.25">
      <c r="A119" s="197"/>
      <c r="B119" s="198"/>
      <c r="C119" s="125"/>
      <c r="D119" s="176"/>
      <c r="E119" s="176"/>
      <c r="F119" s="176"/>
      <c r="G119" s="176"/>
      <c r="H119" s="176"/>
    </row>
    <row r="120" spans="1:8" s="16" customFormat="1" ht="75" customHeight="1" x14ac:dyDescent="0.2">
      <c r="A120" s="160" t="s">
        <v>85</v>
      </c>
      <c r="B120" s="161"/>
      <c r="C120" s="201" t="str">
        <f>"Интернет-площадка 2gis.ru на основе Cправочника организаций "&amp;$C$2&amp;""</f>
        <v>Интернет-площадка 2gis.ru на основе Cправочника организаций "2ГИС.АЛЬМЕТЬЕВСК"</v>
      </c>
      <c r="D120" s="31">
        <v>5460</v>
      </c>
      <c r="E120" s="32"/>
      <c r="F120" s="32"/>
      <c r="G120" s="32"/>
      <c r="H120" s="33"/>
    </row>
    <row r="121" spans="1:8" s="16" customFormat="1" ht="50.1" customHeight="1" x14ac:dyDescent="0.2">
      <c r="A121" s="160" t="s">
        <v>86</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6">
        <v>1008</v>
      </c>
      <c r="E121" s="37"/>
      <c r="F121" s="37"/>
      <c r="G121" s="37"/>
      <c r="H121" s="38"/>
    </row>
    <row r="122" spans="1:8" s="16" customFormat="1" ht="102" customHeight="1" x14ac:dyDescent="0.2">
      <c r="A122" s="160" t="s">
        <v>87</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6">
        <v>6018</v>
      </c>
      <c r="E122" s="37"/>
      <c r="F122" s="37"/>
      <c r="G122" s="37"/>
      <c r="H122" s="38"/>
    </row>
    <row r="123" spans="1:8" s="16" customFormat="1" ht="102" customHeight="1" x14ac:dyDescent="0.2">
      <c r="A123" s="160" t="s">
        <v>88</v>
      </c>
      <c r="B123" s="161"/>
      <c r="C123" s="202" t="str">
        <f>"Интернет-площадка 2gis.ru на основе Cправочника организаций "&amp;$C$2&amp;""</f>
        <v>Интернет-площадка 2gis.ru на основе Cправочника организаций "2ГИС.АЛЬМЕТЬЕВСК"</v>
      </c>
      <c r="D123" s="36">
        <v>7524</v>
      </c>
      <c r="E123" s="37"/>
      <c r="F123" s="37"/>
      <c r="G123" s="37"/>
      <c r="H123" s="38"/>
    </row>
    <row r="124" spans="1:8" s="16" customFormat="1" ht="126" customHeight="1" x14ac:dyDescent="0.2">
      <c r="A124" s="160" t="s">
        <v>89</v>
      </c>
      <c r="B124" s="161"/>
      <c r="C124" s="202" t="str">
        <f>"Интернет-площадка 2gis.ru на основе Cправочника организаций "&amp;$C$2&amp;""</f>
        <v>Интернет-площадка 2gis.ru на основе Cправочника организаций "2ГИС.АЛЬМЕТЬЕВСК"</v>
      </c>
      <c r="D124" s="36">
        <v>9028.7999999999993</v>
      </c>
      <c r="E124" s="37"/>
      <c r="F124" s="37"/>
      <c r="G124" s="37"/>
      <c r="H124" s="38"/>
    </row>
    <row r="125" spans="1:8" ht="146.25" customHeight="1" x14ac:dyDescent="0.2">
      <c r="A125" s="160" t="s">
        <v>90</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6">
        <v>1008</v>
      </c>
      <c r="E125" s="37"/>
      <c r="F125" s="37"/>
      <c r="G125" s="37"/>
      <c r="H125" s="38"/>
    </row>
    <row r="126" spans="1:8" ht="146.25" customHeight="1" x14ac:dyDescent="0.2">
      <c r="A126" s="160" t="s">
        <v>91</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6">
        <v>1008</v>
      </c>
      <c r="E126" s="37"/>
      <c r="F126" s="37"/>
      <c r="G126" s="37"/>
      <c r="H126" s="38"/>
    </row>
    <row r="127" spans="1:8" s="16" customFormat="1" ht="50.1" customHeight="1" x14ac:dyDescent="0.2">
      <c r="A127" s="160" t="s">
        <v>92</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6">
        <v>7020</v>
      </c>
      <c r="E127" s="37"/>
      <c r="F127" s="37"/>
      <c r="G127" s="37"/>
      <c r="H127" s="38"/>
    </row>
    <row r="128" spans="1:8" s="16" customFormat="1" ht="50.1" customHeight="1" x14ac:dyDescent="0.2">
      <c r="A128" s="160" t="s">
        <v>93</v>
      </c>
      <c r="B128" s="161"/>
      <c r="C12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6">
        <v>7002</v>
      </c>
      <c r="E128" s="37"/>
      <c r="F128" s="37"/>
      <c r="G128" s="37"/>
      <c r="H128" s="38"/>
    </row>
    <row r="129" spans="1:8" s="16" customFormat="1" ht="21" x14ac:dyDescent="0.2">
      <c r="A129" s="160" t="s">
        <v>94</v>
      </c>
      <c r="B129" s="161"/>
      <c r="C129" s="202" t="s">
        <v>95</v>
      </c>
      <c r="D129" s="36">
        <v>504</v>
      </c>
      <c r="E129" s="37"/>
      <c r="F129" s="37"/>
      <c r="G129" s="37"/>
      <c r="H129" s="38"/>
    </row>
    <row r="130" spans="1:8" s="16" customFormat="1" ht="63" x14ac:dyDescent="0.2">
      <c r="A130" s="160" t="s">
        <v>96</v>
      </c>
      <c r="B130" s="161"/>
      <c r="C13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6">
        <v>1770</v>
      </c>
      <c r="E130" s="37"/>
      <c r="F130" s="37"/>
      <c r="G130" s="37"/>
      <c r="H130" s="38"/>
    </row>
    <row r="131" spans="1:8" s="16" customFormat="1" ht="63" x14ac:dyDescent="0.2">
      <c r="A131" s="160" t="s">
        <v>97</v>
      </c>
      <c r="B131" s="161"/>
      <c r="C131" s="202"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359">
        <v>1416</v>
      </c>
      <c r="E131" s="157"/>
      <c r="F131" s="157"/>
      <c r="G131" s="157"/>
      <c r="H131" s="158"/>
    </row>
    <row r="132" spans="1:8" s="16" customFormat="1" ht="63" x14ac:dyDescent="0.2">
      <c r="A132" s="160" t="s">
        <v>98</v>
      </c>
      <c r="B132" s="161"/>
      <c r="C132"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359">
        <v>1182</v>
      </c>
      <c r="E132" s="157"/>
      <c r="F132" s="157"/>
      <c r="G132" s="157"/>
      <c r="H132" s="158"/>
    </row>
    <row r="133" spans="1:8" s="16" customFormat="1" ht="63" x14ac:dyDescent="0.2">
      <c r="A133" s="160" t="s">
        <v>99</v>
      </c>
      <c r="B133" s="161"/>
      <c r="C133"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359">
        <v>708</v>
      </c>
      <c r="E133" s="157"/>
      <c r="F133" s="157"/>
      <c r="G133" s="157"/>
      <c r="H133" s="158"/>
    </row>
    <row r="134" spans="1:8" s="16" customFormat="1" ht="63" x14ac:dyDescent="0.2">
      <c r="A134" s="160" t="s">
        <v>100</v>
      </c>
      <c r="B134" s="161" t="s">
        <v>100</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359">
        <v>5016</v>
      </c>
      <c r="E134" s="157"/>
      <c r="F134" s="157"/>
      <c r="G134" s="157"/>
      <c r="H134" s="158"/>
    </row>
    <row r="135" spans="1:8" s="16" customFormat="1" ht="63" x14ac:dyDescent="0.2">
      <c r="A135" s="160" t="s">
        <v>101</v>
      </c>
      <c r="B135" s="161" t="s">
        <v>101</v>
      </c>
      <c r="C13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359">
        <v>4500</v>
      </c>
      <c r="E135" s="157"/>
      <c r="F135" s="157"/>
      <c r="G135" s="157"/>
      <c r="H135" s="158"/>
    </row>
    <row r="136" spans="1:8" s="16" customFormat="1" ht="75" customHeight="1" x14ac:dyDescent="0.2">
      <c r="A136" s="160" t="s">
        <v>102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359">
        <v>1536</v>
      </c>
      <c r="E136" s="157"/>
      <c r="F136" s="157"/>
      <c r="G136" s="157"/>
      <c r="H136" s="158"/>
    </row>
    <row r="137" spans="1:8" s="16" customFormat="1" ht="128.25" customHeight="1" x14ac:dyDescent="0.2">
      <c r="A137" s="160" t="s">
        <v>16</v>
      </c>
      <c r="B137" s="161"/>
      <c r="C137" s="3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359">
        <v>1008</v>
      </c>
      <c r="E137" s="157"/>
      <c r="F137" s="157"/>
      <c r="G137" s="157"/>
      <c r="H137" s="158"/>
    </row>
    <row r="138" spans="1:8" s="16" customFormat="1" ht="120.75" customHeight="1" x14ac:dyDescent="0.2">
      <c r="A138" s="160" t="s">
        <v>103</v>
      </c>
      <c r="B138" s="161"/>
      <c r="C138" s="3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8" s="359">
        <v>100002</v>
      </c>
      <c r="E138" s="157"/>
      <c r="F138" s="157"/>
      <c r="G138" s="157"/>
      <c r="H138" s="158"/>
    </row>
    <row r="139" spans="1:8" s="16" customFormat="1" ht="98.25" customHeight="1" x14ac:dyDescent="0.2">
      <c r="A139" s="160" t="s">
        <v>104</v>
      </c>
      <c r="B139" s="161"/>
      <c r="C139" s="3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9" s="359">
        <v>5850</v>
      </c>
      <c r="E139" s="157"/>
      <c r="F139" s="157"/>
      <c r="G139" s="157"/>
      <c r="H139" s="158"/>
    </row>
    <row r="140" spans="1:8" s="16" customFormat="1" ht="102.75" customHeight="1" x14ac:dyDescent="0.2">
      <c r="A140" s="154" t="s">
        <v>105</v>
      </c>
      <c r="B140" s="204"/>
      <c r="C140" s="3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359">
        <v>5220</v>
      </c>
      <c r="E140" s="157"/>
      <c r="F140" s="157"/>
      <c r="G140" s="157"/>
      <c r="H140" s="158"/>
    </row>
    <row r="141" spans="1:8" s="16" customFormat="1" ht="50.1" customHeight="1" x14ac:dyDescent="0.2">
      <c r="A141" s="154" t="s">
        <v>106</v>
      </c>
      <c r="B141" s="204"/>
      <c r="C14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1" s="359">
        <v>6510</v>
      </c>
      <c r="E141" s="157"/>
      <c r="F141" s="157"/>
      <c r="G141" s="157"/>
      <c r="H141" s="158"/>
    </row>
    <row r="142" spans="1:8" s="16" customFormat="1" ht="50.1" customHeight="1" x14ac:dyDescent="0.2">
      <c r="A142" s="160" t="s">
        <v>107</v>
      </c>
      <c r="B142" s="161"/>
      <c r="C142" s="202" t="str">
        <f>"Интернет-площадка 2gis.ru на основе Cправочника организаций "&amp;$C$2&amp;""</f>
        <v>Интернет-площадка 2gis.ru на основе Cправочника организаций "2ГИС.АЛЬМЕТЬЕВСК"</v>
      </c>
      <c r="D142" s="359">
        <v>7680</v>
      </c>
      <c r="E142" s="157"/>
      <c r="F142" s="157"/>
      <c r="G142" s="157"/>
      <c r="H142" s="158"/>
    </row>
    <row r="143" spans="1:8" s="16" customFormat="1" ht="50.1" customHeight="1" x14ac:dyDescent="0.2">
      <c r="A143" s="160" t="s">
        <v>108</v>
      </c>
      <c r="B143" s="161"/>
      <c r="C143" s="202"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359">
        <v>1440</v>
      </c>
      <c r="E143" s="157"/>
      <c r="F143" s="157"/>
      <c r="G143" s="157"/>
      <c r="H143" s="158"/>
    </row>
    <row r="144" spans="1:8" s="16" customFormat="1" ht="50.1" customHeight="1" x14ac:dyDescent="0.2">
      <c r="A144" s="160" t="s">
        <v>109</v>
      </c>
      <c r="B144" s="161"/>
      <c r="C144" s="202" t="str">
        <f t="shared" si="2"/>
        <v>Электронный справочник на основе Справочника организаций "2ГИС.АЛЬМЕТЬЕВСК" (версия для ПК)</v>
      </c>
      <c r="D144" s="359">
        <v>8520</v>
      </c>
      <c r="E144" s="157"/>
      <c r="F144" s="157"/>
      <c r="G144" s="157"/>
      <c r="H144" s="158"/>
    </row>
    <row r="145" spans="1:8" s="16" customFormat="1" ht="50.1" customHeight="1" x14ac:dyDescent="0.2">
      <c r="A145" s="160" t="s">
        <v>110</v>
      </c>
      <c r="B145" s="161"/>
      <c r="C145" s="202" t="str">
        <f>"Интернет-площадка 2gis.ru на основе Cправочника организаций "&amp;$C$2&amp;""</f>
        <v>Интернет-площадка 2gis.ru на основе Cправочника организаций "2ГИС.АЛЬМЕТЬЕВСК"</v>
      </c>
      <c r="D145" s="359">
        <v>10560</v>
      </c>
      <c r="E145" s="157"/>
      <c r="F145" s="157"/>
      <c r="G145" s="157"/>
      <c r="H145" s="158"/>
    </row>
    <row r="146" spans="1:8" s="16" customFormat="1" ht="50.1" customHeight="1" x14ac:dyDescent="0.2">
      <c r="A146" s="160" t="s">
        <v>111</v>
      </c>
      <c r="B146" s="161"/>
      <c r="C146" s="202" t="str">
        <f>"Интернет-площадка 2gis.ru на основе Cправочника организаций "&amp;$C$2&amp;""</f>
        <v>Интернет-площадка 2gis.ru на основе Cправочника организаций "2ГИС.АЛЬМЕТЬЕВСК"</v>
      </c>
      <c r="D146" s="359">
        <v>12672</v>
      </c>
      <c r="E146" s="157"/>
      <c r="F146" s="157"/>
      <c r="G146" s="157"/>
      <c r="H146" s="158"/>
    </row>
    <row r="147" spans="1:8" s="16" customFormat="1" ht="50.1" customHeight="1" x14ac:dyDescent="0.2">
      <c r="A147" s="160" t="s">
        <v>112</v>
      </c>
      <c r="B147" s="161"/>
      <c r="C147" s="202" t="str">
        <f t="shared" si="2"/>
        <v>Электронный справочник на основе Справочника организаций "2ГИС.АЛЬМЕТЬЕВСК" (версия для ПК)</v>
      </c>
      <c r="D147" s="359">
        <v>1440</v>
      </c>
      <c r="E147" s="157"/>
      <c r="F147" s="157"/>
      <c r="G147" s="157"/>
      <c r="H147" s="158"/>
    </row>
    <row r="148" spans="1:8" s="16" customFormat="1" ht="50.1" customHeight="1" x14ac:dyDescent="0.2">
      <c r="A148" s="160" t="s">
        <v>113</v>
      </c>
      <c r="B148" s="161"/>
      <c r="C148" s="202" t="str">
        <f t="shared" si="2"/>
        <v>Электронный справочник на основе Справочника организаций "2ГИС.АЛЬМЕТЬЕВСК" (версия для ПК)</v>
      </c>
      <c r="D148" s="359">
        <v>1440</v>
      </c>
      <c r="E148" s="157"/>
      <c r="F148" s="157"/>
      <c r="G148" s="157"/>
      <c r="H148" s="158"/>
    </row>
    <row r="149" spans="1:8" s="16" customFormat="1" ht="55.5" customHeight="1" x14ac:dyDescent="0.2">
      <c r="A149" s="160" t="s">
        <v>114</v>
      </c>
      <c r="B149" s="161"/>
      <c r="C149" s="202" t="str">
        <f t="shared" si="2"/>
        <v>Электронный справочник на основе Справочника организаций "2ГИС.АЛЬМЕТЬЕВСК" (версия для ПК)</v>
      </c>
      <c r="D149" s="359">
        <v>9840</v>
      </c>
      <c r="E149" s="157"/>
      <c r="F149" s="157"/>
      <c r="G149" s="157"/>
      <c r="H149" s="158"/>
    </row>
    <row r="150" spans="1:8" s="16" customFormat="1" ht="50.1" customHeight="1" x14ac:dyDescent="0.2">
      <c r="A150" s="160" t="s">
        <v>115</v>
      </c>
      <c r="B150" s="161"/>
      <c r="C150" s="202" t="s">
        <v>95</v>
      </c>
      <c r="D150" s="359">
        <v>720</v>
      </c>
      <c r="E150" s="157"/>
      <c r="F150" s="157"/>
      <c r="G150" s="157"/>
      <c r="H150" s="158"/>
    </row>
    <row r="151" spans="1:8" s="16" customFormat="1" ht="126" customHeight="1" x14ac:dyDescent="0.2">
      <c r="A151" s="160" t="s">
        <v>116</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359">
        <v>7080</v>
      </c>
      <c r="E151" s="157"/>
      <c r="F151" s="157"/>
      <c r="G151" s="157"/>
      <c r="H151" s="158"/>
    </row>
    <row r="152" spans="1:8" s="16" customFormat="1" ht="126" customHeight="1" thickBot="1" x14ac:dyDescent="0.25">
      <c r="A152" s="160" t="s">
        <v>117</v>
      </c>
      <c r="B152" s="161"/>
      <c r="C152" s="202" t="str">
        <f t="shared" si="2"/>
        <v>Электронный справочник на основе Справочника организаций "2ГИС.АЛЬМЕТЬЕВСК" (версия для ПК)</v>
      </c>
      <c r="D152" s="361">
        <v>2160</v>
      </c>
      <c r="E152" s="165"/>
      <c r="F152" s="165"/>
      <c r="G152" s="165"/>
      <c r="H152" s="166"/>
    </row>
    <row r="153" spans="1:8" s="16" customFormat="1" ht="24" thickBot="1" x14ac:dyDescent="0.25">
      <c r="A153" s="24" t="s">
        <v>118</v>
      </c>
      <c r="B153" s="25"/>
      <c r="C153" s="362"/>
      <c r="D153" s="363"/>
      <c r="E153" s="363"/>
      <c r="F153" s="363"/>
      <c r="G153" s="363"/>
      <c r="H153" s="364"/>
    </row>
    <row r="154" spans="1:8" ht="34.5" customHeight="1" x14ac:dyDescent="0.2">
      <c r="A154" s="160" t="s">
        <v>119</v>
      </c>
      <c r="B154" s="161"/>
      <c r="C154" s="365"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1">
        <v>4500</v>
      </c>
      <c r="E154" s="32"/>
      <c r="F154" s="32"/>
      <c r="G154" s="32"/>
      <c r="H154" s="33"/>
    </row>
    <row r="155" spans="1:8" s="223" customFormat="1" ht="34.5" customHeight="1" x14ac:dyDescent="0.2">
      <c r="A155" s="160" t="s">
        <v>120</v>
      </c>
      <c r="B155" s="161"/>
      <c r="C155" s="366"/>
      <c r="D155" s="36">
        <v>3000</v>
      </c>
      <c r="E155" s="37"/>
      <c r="F155" s="37"/>
      <c r="G155" s="37"/>
      <c r="H155" s="38"/>
    </row>
    <row r="156" spans="1:8" s="223" customFormat="1" ht="34.5" customHeight="1" x14ac:dyDescent="0.2">
      <c r="A156" s="207" t="s">
        <v>121</v>
      </c>
      <c r="B156" s="208"/>
      <c r="C156" s="366"/>
      <c r="D156" s="36">
        <v>1500</v>
      </c>
      <c r="E156" s="37"/>
      <c r="F156" s="37"/>
      <c r="G156" s="37"/>
      <c r="H156" s="38"/>
    </row>
    <row r="157" spans="1:8" s="223" customFormat="1" ht="34.5" customHeight="1" x14ac:dyDescent="0.2">
      <c r="A157" s="207" t="s">
        <v>122</v>
      </c>
      <c r="B157" s="208"/>
      <c r="C157" s="366"/>
      <c r="D157" s="36">
        <v>150</v>
      </c>
      <c r="E157" s="37"/>
      <c r="F157" s="37"/>
      <c r="G157" s="37"/>
      <c r="H157" s="38"/>
    </row>
    <row r="158" spans="1:8" s="217" customFormat="1" ht="34.5" customHeight="1" thickBot="1" x14ac:dyDescent="0.25">
      <c r="A158" s="207" t="s">
        <v>123</v>
      </c>
      <c r="B158" s="208"/>
      <c r="C158" s="367"/>
      <c r="D158" s="44">
        <v>510</v>
      </c>
      <c r="E158" s="45"/>
      <c r="F158" s="45"/>
      <c r="G158" s="45"/>
      <c r="H158" s="46"/>
    </row>
    <row r="159" spans="1:8" s="231" customFormat="1" ht="24" thickBot="1" x14ac:dyDescent="0.25">
      <c r="A159" s="24" t="s">
        <v>124</v>
      </c>
      <c r="B159" s="25"/>
      <c r="C159" s="362"/>
      <c r="D159" s="368"/>
      <c r="E159" s="368"/>
      <c r="F159" s="368"/>
      <c r="G159" s="368"/>
      <c r="H159" s="369"/>
    </row>
    <row r="160" spans="1:8" s="231" customFormat="1" ht="79.5" customHeight="1" x14ac:dyDescent="0.2">
      <c r="A160" s="160" t="s">
        <v>177</v>
      </c>
      <c r="B160" s="161"/>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60" s="31">
        <v>3750</v>
      </c>
      <c r="E160" s="32"/>
      <c r="F160" s="32"/>
      <c r="G160" s="32"/>
      <c r="H160" s="33"/>
    </row>
    <row r="161" spans="1:8" s="231" customFormat="1" ht="79.5" customHeight="1" x14ac:dyDescent="0.2">
      <c r="A161" s="160" t="s">
        <v>126</v>
      </c>
      <c r="B161" s="161"/>
      <c r="C161" s="202" t="str">
        <f>"Интернет-площадка 2gis.ru на основе Cправочника организаций "&amp;$C$2&amp;""</f>
        <v>Интернет-площадка 2gis.ru на основе Cправочника организаций "2ГИС.АЛЬМЕТЬЕВСК"</v>
      </c>
      <c r="D161" s="36">
        <v>3750</v>
      </c>
      <c r="E161" s="37"/>
      <c r="F161" s="37"/>
      <c r="G161" s="37"/>
      <c r="H161" s="38"/>
    </row>
    <row r="162" spans="1:8" s="231" customFormat="1" ht="79.5" customHeight="1" x14ac:dyDescent="0.2">
      <c r="A162" s="160" t="s">
        <v>127</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2" s="36">
        <v>1476</v>
      </c>
      <c r="E162" s="37"/>
      <c r="F162" s="37"/>
      <c r="G162" s="37"/>
      <c r="H162" s="38"/>
    </row>
    <row r="163" spans="1:8" s="231" customFormat="1" ht="79.5" customHeight="1" x14ac:dyDescent="0.2">
      <c r="A163" s="160" t="s">
        <v>178</v>
      </c>
      <c r="B163" s="161"/>
      <c r="C163"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63" s="36">
        <v>5280</v>
      </c>
      <c r="E163" s="37"/>
      <c r="F163" s="37"/>
      <c r="G163" s="37"/>
      <c r="H163" s="38"/>
    </row>
    <row r="164" spans="1:8" s="231" customFormat="1" ht="79.5" customHeight="1" x14ac:dyDescent="0.2">
      <c r="A164" s="160" t="s">
        <v>179</v>
      </c>
      <c r="B164" s="161"/>
      <c r="C164" s="370" t="str">
        <f>"Интернет-площадка 2gis.ru на основе Cправочника организаций "&amp;$C$2&amp;""</f>
        <v>Интернет-площадка 2gis.ru на основе Cправочника организаций "2ГИС.АЛЬМЕТЬЕВСК"</v>
      </c>
      <c r="D164" s="36">
        <v>5280</v>
      </c>
      <c r="E164" s="37"/>
      <c r="F164" s="37"/>
      <c r="G164" s="37"/>
      <c r="H164" s="38"/>
    </row>
    <row r="165" spans="1:8" s="231" customFormat="1" ht="79.5" customHeight="1" x14ac:dyDescent="0.2">
      <c r="A165" s="160" t="s">
        <v>130</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5" s="36">
        <v>2160</v>
      </c>
      <c r="E165" s="37"/>
      <c r="F165" s="37"/>
      <c r="G165" s="37"/>
      <c r="H165" s="38"/>
    </row>
    <row r="166" spans="1:8" s="238" customFormat="1" ht="79.5" customHeight="1" x14ac:dyDescent="0.2">
      <c r="A166" s="160" t="s">
        <v>131</v>
      </c>
      <c r="B166" s="161"/>
      <c r="C166" s="215" t="str">
        <f>C161</f>
        <v>Интернет-площадка 2gis.ru на основе Cправочника организаций "2ГИС.АЛЬМЕТЬЕВСК"</v>
      </c>
      <c r="D166" s="36">
        <v>2892</v>
      </c>
      <c r="E166" s="37"/>
      <c r="F166" s="37"/>
      <c r="G166" s="37"/>
      <c r="H166" s="38"/>
    </row>
    <row r="167" spans="1:8" ht="79.5" customHeight="1" thickBot="1" x14ac:dyDescent="0.25">
      <c r="A167" s="160" t="s">
        <v>132</v>
      </c>
      <c r="B167" s="161"/>
      <c r="C167" s="37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7" s="44">
        <v>2334</v>
      </c>
      <c r="E167" s="45"/>
      <c r="F167" s="45"/>
      <c r="G167" s="45"/>
      <c r="H167" s="46"/>
    </row>
    <row r="168" spans="1:8" s="238" customFormat="1" ht="12" customHeight="1" thickBot="1" x14ac:dyDescent="0.25">
      <c r="A168" s="336"/>
      <c r="B168" s="337"/>
      <c r="C168" s="176"/>
      <c r="D168" s="372"/>
      <c r="E168" s="372"/>
      <c r="F168" s="372"/>
      <c r="G168" s="372"/>
      <c r="H168" s="372"/>
    </row>
    <row r="169" spans="1:8" s="242" customFormat="1" ht="50.1" customHeight="1" x14ac:dyDescent="0.2">
      <c r="A169" s="216"/>
      <c r="B169" s="217"/>
      <c r="C169" s="218"/>
      <c r="D169" s="218"/>
      <c r="E169" s="218"/>
      <c r="F169" s="217"/>
      <c r="G169" s="219"/>
    </row>
    <row r="170" spans="1:8" s="247" customFormat="1" ht="50.1" customHeight="1" x14ac:dyDescent="0.2">
      <c r="A170" s="220"/>
      <c r="B170" s="221" t="s">
        <v>133</v>
      </c>
      <c r="C170" s="222" t="s">
        <v>180</v>
      </c>
      <c r="D170" s="222"/>
      <c r="E170" s="222"/>
      <c r="F170" s="222"/>
      <c r="G170" s="219"/>
    </row>
    <row r="171" spans="1:8" ht="79.5" customHeight="1" x14ac:dyDescent="0.2">
      <c r="A171" s="220"/>
      <c r="B171" s="223"/>
      <c r="C171" s="373" t="s">
        <v>181</v>
      </c>
      <c r="D171" s="373"/>
      <c r="E171" s="373"/>
      <c r="F171" s="224"/>
    </row>
    <row r="172" spans="1:8" ht="50.1" customHeight="1" x14ac:dyDescent="0.2">
      <c r="A172" s="220"/>
      <c r="B172" s="223"/>
      <c r="C172" s="373" t="s">
        <v>182</v>
      </c>
      <c r="D172" s="373"/>
      <c r="E172" s="373"/>
      <c r="F172" s="224"/>
      <c r="G172" s="238"/>
    </row>
    <row r="173" spans="1:8" ht="50.1" customHeight="1" x14ac:dyDescent="0.2">
      <c r="C173" s="224"/>
      <c r="D173" s="224"/>
      <c r="E173" s="224"/>
      <c r="F173" s="224"/>
    </row>
    <row r="174" spans="1:8" ht="50.1" customHeight="1" x14ac:dyDescent="0.2">
      <c r="A174" s="227" t="str">
        <f>Абакан_юр!A174</f>
        <v>По соглашению сторон в качестве валюты платежа могут выступать украинские гривны, в этом случае курс следующий: 1 руб. = 0,4273 гривен</v>
      </c>
      <c r="B174" s="227"/>
      <c r="C174" s="227"/>
      <c r="D174" s="233"/>
      <c r="E174" s="233"/>
      <c r="F174" s="228"/>
    </row>
    <row r="175" spans="1:8" ht="50.1" customHeight="1" x14ac:dyDescent="0.2">
      <c r="A175" s="227" t="str">
        <f>Абакан_юр!A175</f>
        <v>По соглашению сторон в качестве валюты платежа могут выступать дирхамы ОАЭ, в этом случае курс следующий: 1 руб. = 0,0413 дирхам</v>
      </c>
      <c r="B175" s="227"/>
      <c r="C175" s="227"/>
      <c r="D175" s="233"/>
      <c r="E175" s="233"/>
      <c r="F175" s="228"/>
      <c r="G175" s="16"/>
    </row>
    <row r="176" spans="1:8" ht="99.95" customHeight="1" x14ac:dyDescent="0.2">
      <c r="A176" s="227" t="str">
        <f>Абакан_юр!A176</f>
        <v>По соглашению сторон в качестве валюты платежа могут выступать доллары США, в этом случае курс следующий: 1 руб. = 0,0113 доллара</v>
      </c>
      <c r="B176" s="227"/>
      <c r="C176" s="227"/>
      <c r="D176" s="233"/>
      <c r="E176" s="233"/>
      <c r="F176" s="228"/>
    </row>
    <row r="177" spans="1:7" ht="75" customHeight="1" x14ac:dyDescent="0.2">
      <c r="A177" s="227" t="str">
        <f>Абакан_юр!A177</f>
        <v>По соглашению сторон в качестве валюты платежа могут выступать евро, в этом случае курс следующий: 1 руб. = 0,0105 евро</v>
      </c>
      <c r="B177" s="227"/>
      <c r="C177" s="227"/>
      <c r="D177" s="233"/>
      <c r="E177" s="233"/>
      <c r="F177" s="228"/>
    </row>
    <row r="178" spans="1:7" ht="174.95" customHeight="1" x14ac:dyDescent="0.2">
      <c r="A178" s="227" t="str">
        <f>Абакан_юр!A178</f>
        <v>По соглашению сторон в качестве валюты платежа могут выступать чешские кроны, в этом случае курс следующий: 1 руб. = 0,2661 крона</v>
      </c>
      <c r="B178" s="227"/>
      <c r="C178" s="227"/>
      <c r="D178" s="233"/>
      <c r="E178" s="233"/>
      <c r="F178" s="228"/>
      <c r="G178" s="266"/>
    </row>
    <row r="179" spans="1:7" ht="125.25" customHeight="1" x14ac:dyDescent="0.2">
      <c r="A179" s="227" t="str">
        <f>Абакан_юр!A179</f>
        <v>По соглашению сторон в качестве валюты платежа могут выступать киргизские сомы, в этом случае курс следующий: 1 руб. = 1,0065 сом</v>
      </c>
      <c r="B179" s="227"/>
      <c r="C179" s="227"/>
      <c r="D179" s="233"/>
      <c r="E179" s="233"/>
      <c r="F179" s="228"/>
    </row>
    <row r="180" spans="1:7" s="238" customFormat="1" ht="223.5" customHeight="1" x14ac:dyDescent="0.2">
      <c r="A18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0" s="227"/>
      <c r="C180" s="227"/>
      <c r="D180" s="233"/>
      <c r="E180" s="233"/>
      <c r="F180" s="228"/>
      <c r="G180" s="219"/>
    </row>
    <row r="181" spans="1:7" ht="24.95" customHeight="1" x14ac:dyDescent="0.2">
      <c r="A181" s="233"/>
      <c r="B181" s="233"/>
      <c r="C181" s="234"/>
      <c r="D181" s="234"/>
      <c r="E181" s="234"/>
      <c r="F181" s="235"/>
    </row>
    <row r="182" spans="1:7" ht="39" customHeight="1" x14ac:dyDescent="0.2">
      <c r="A182" s="239" t="s">
        <v>145</v>
      </c>
      <c r="B182" s="239"/>
      <c r="C182" s="239"/>
      <c r="D182" s="239"/>
      <c r="E182" s="239"/>
      <c r="F182" s="239"/>
    </row>
    <row r="183" spans="1:7" s="16" customFormat="1" ht="203.25" customHeight="1" x14ac:dyDescent="0.2">
      <c r="A183" s="233"/>
      <c r="B183" s="233"/>
      <c r="C183" s="234"/>
      <c r="D183" s="234"/>
      <c r="E183" s="234"/>
      <c r="F183" s="235"/>
      <c r="G183" s="219"/>
    </row>
    <row r="184" spans="1:7" ht="63.75" customHeight="1" thickBot="1" x14ac:dyDescent="0.25">
      <c r="A184" s="240" t="s">
        <v>146</v>
      </c>
      <c r="B184" s="240"/>
      <c r="C184" s="240"/>
      <c r="D184" s="240"/>
      <c r="E184" s="240"/>
      <c r="F184" s="240"/>
    </row>
    <row r="185" spans="1:7" ht="20.25" customHeight="1" thickBot="1" x14ac:dyDescent="0.25">
      <c r="A185" s="243" t="s">
        <v>147</v>
      </c>
      <c r="B185" s="244"/>
      <c r="C185" s="244"/>
      <c r="D185" s="374"/>
      <c r="E185" s="374"/>
      <c r="F185" s="245"/>
    </row>
    <row r="186" spans="1:7" s="266" customFormat="1" ht="114.75" customHeight="1" thickBot="1" x14ac:dyDescent="0.25">
      <c r="A186" s="375" t="s">
        <v>148</v>
      </c>
      <c r="B186" s="376"/>
      <c r="C186" s="250" t="s">
        <v>149</v>
      </c>
      <c r="D186" s="377"/>
      <c r="E186" s="377"/>
      <c r="F186" s="378" t="s">
        <v>150</v>
      </c>
      <c r="G186" s="219"/>
    </row>
    <row r="187" spans="1:7" ht="21" x14ac:dyDescent="0.2">
      <c r="A187" s="258" t="s">
        <v>183</v>
      </c>
      <c r="B187" s="259"/>
      <c r="C187" s="261" t="s">
        <v>184</v>
      </c>
      <c r="D187" s="260"/>
      <c r="E187" s="260"/>
      <c r="F187" s="379">
        <v>2190</v>
      </c>
    </row>
    <row r="188" spans="1:7" ht="21" x14ac:dyDescent="0.2">
      <c r="A188" s="258" t="s">
        <v>185</v>
      </c>
      <c r="B188" s="259"/>
      <c r="C188" s="261"/>
      <c r="D188" s="260"/>
      <c r="E188" s="260"/>
      <c r="F188" s="379">
        <v>1590</v>
      </c>
    </row>
    <row r="189" spans="1:7" ht="21" x14ac:dyDescent="0.2">
      <c r="A189" s="258" t="s">
        <v>186</v>
      </c>
      <c r="B189" s="259"/>
      <c r="C189" s="261"/>
      <c r="D189" s="260"/>
      <c r="E189" s="260"/>
      <c r="F189" s="379">
        <v>1440</v>
      </c>
    </row>
    <row r="190" spans="1:7" ht="21.75" thickBot="1" x14ac:dyDescent="0.25">
      <c r="A190" s="258" t="s">
        <v>187</v>
      </c>
      <c r="B190" s="259"/>
      <c r="C190" s="261"/>
      <c r="D190" s="260"/>
      <c r="E190" s="260"/>
      <c r="F190" s="379">
        <v>1290</v>
      </c>
    </row>
    <row r="191" spans="1:7" ht="105" x14ac:dyDescent="0.2">
      <c r="A191" s="253" t="s">
        <v>151</v>
      </c>
      <c r="B191" s="254"/>
      <c r="C191" s="255" t="s">
        <v>152</v>
      </c>
      <c r="D191" s="380"/>
      <c r="E191" s="380"/>
      <c r="F191" s="381" t="s">
        <v>153</v>
      </c>
    </row>
    <row r="192" spans="1:7" ht="105" x14ac:dyDescent="0.2">
      <c r="A192" s="258" t="s">
        <v>154</v>
      </c>
      <c r="B192" s="259"/>
      <c r="C192" s="260" t="s">
        <v>155</v>
      </c>
      <c r="D192" s="382"/>
      <c r="E192" s="382"/>
      <c r="F192" s="383" t="s">
        <v>156</v>
      </c>
    </row>
    <row r="193" spans="1:6" ht="105" x14ac:dyDescent="0.2">
      <c r="A193" s="263" t="s">
        <v>157</v>
      </c>
      <c r="B193" s="261"/>
      <c r="C193" s="260" t="s">
        <v>158</v>
      </c>
      <c r="D193" s="382"/>
      <c r="E193" s="382"/>
      <c r="F193" s="383" t="s">
        <v>156</v>
      </c>
    </row>
    <row r="194" spans="1:6" ht="105" x14ac:dyDescent="0.2">
      <c r="A194" s="263" t="s">
        <v>160</v>
      </c>
      <c r="B194" s="261"/>
      <c r="C194" s="260" t="s">
        <v>161</v>
      </c>
      <c r="D194" s="260"/>
      <c r="E194" s="260"/>
      <c r="F194" s="260" t="s">
        <v>156</v>
      </c>
    </row>
    <row r="195" spans="1:6" ht="231" x14ac:dyDescent="0.2">
      <c r="A195" s="263" t="s">
        <v>162</v>
      </c>
      <c r="B195" s="261"/>
      <c r="C195" s="260" t="s">
        <v>163</v>
      </c>
      <c r="D195" s="260"/>
      <c r="E195" s="260"/>
      <c r="F195" s="260" t="s">
        <v>156</v>
      </c>
    </row>
    <row r="196" spans="1:6" ht="23.25" x14ac:dyDescent="0.2">
      <c r="A196" s="264" t="s">
        <v>164</v>
      </c>
      <c r="B196" s="264"/>
      <c r="C196" s="264"/>
      <c r="D196" s="264"/>
      <c r="E196" s="264"/>
      <c r="F196" s="264"/>
    </row>
    <row r="197" spans="1:6" ht="23.25" x14ac:dyDescent="0.2">
      <c r="A197" s="264" t="s">
        <v>165</v>
      </c>
      <c r="B197" s="264"/>
      <c r="C197" s="264"/>
      <c r="D197" s="264"/>
      <c r="E197" s="264"/>
      <c r="F197" s="264"/>
    </row>
    <row r="198" spans="1:6" ht="21" x14ac:dyDescent="0.2">
      <c r="A198"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84"/>
      <c r="C198" s="384"/>
      <c r="D198" s="384"/>
      <c r="E198" s="384"/>
      <c r="F198" s="384"/>
    </row>
    <row r="199" spans="1:6" ht="21" x14ac:dyDescent="0.2">
      <c r="A199" s="239" t="s">
        <v>167</v>
      </c>
      <c r="B199" s="239"/>
      <c r="C199" s="239"/>
      <c r="D199" s="239"/>
      <c r="E199" s="239"/>
      <c r="F199" s="239"/>
    </row>
    <row r="200" spans="1:6" ht="23.25" x14ac:dyDescent="0.2">
      <c r="A200" s="264" t="s">
        <v>168</v>
      </c>
      <c r="B200" s="264"/>
      <c r="C200" s="264"/>
      <c r="D200" s="264"/>
      <c r="E200" s="264"/>
      <c r="F200" s="264"/>
    </row>
    <row r="201" spans="1:6" ht="21" x14ac:dyDescent="0.2">
      <c r="A201" s="384" t="s">
        <v>169</v>
      </c>
      <c r="B201" s="384"/>
      <c r="C201" s="384"/>
      <c r="D201" s="384"/>
      <c r="E201" s="384"/>
      <c r="F201" s="384"/>
    </row>
  </sheetData>
  <sheetProtection selectLockedCells="1" selectUnlockedCells="1"/>
  <mergeCells count="321">
    <mergeCell ref="A197:F197"/>
    <mergeCell ref="A198:F198"/>
    <mergeCell ref="A199:F199"/>
    <mergeCell ref="A200:F200"/>
    <mergeCell ref="A201:F201"/>
    <mergeCell ref="A191:B191"/>
    <mergeCell ref="A192:B192"/>
    <mergeCell ref="A193:B193"/>
    <mergeCell ref="A194:B194"/>
    <mergeCell ref="A195:B195"/>
    <mergeCell ref="A196:F196"/>
    <mergeCell ref="A186:B186"/>
    <mergeCell ref="A187:B187"/>
    <mergeCell ref="C187:C190"/>
    <mergeCell ref="A188:B188"/>
    <mergeCell ref="A189:B189"/>
    <mergeCell ref="A190:B190"/>
    <mergeCell ref="A178:C178"/>
    <mergeCell ref="A179:C179"/>
    <mergeCell ref="A180:C180"/>
    <mergeCell ref="A182:F182"/>
    <mergeCell ref="A184:F184"/>
    <mergeCell ref="A185:F185"/>
    <mergeCell ref="C172:F172"/>
    <mergeCell ref="C173:F173"/>
    <mergeCell ref="A174:C174"/>
    <mergeCell ref="A175:C175"/>
    <mergeCell ref="A176:C176"/>
    <mergeCell ref="A177:C177"/>
    <mergeCell ref="A167:B167"/>
    <mergeCell ref="D167:H167"/>
    <mergeCell ref="A168:B168"/>
    <mergeCell ref="C168:H168"/>
    <mergeCell ref="C170:F170"/>
    <mergeCell ref="C171:F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D86:H86"/>
    <mergeCell ref="A87:B87"/>
    <mergeCell ref="C87:C95"/>
    <mergeCell ref="D87:H87"/>
    <mergeCell ref="A88:B88"/>
    <mergeCell ref="D88:H88"/>
    <mergeCell ref="A89:B89"/>
    <mergeCell ref="D89:H89"/>
    <mergeCell ref="A90:B90"/>
    <mergeCell ref="D90:H90"/>
    <mergeCell ref="A83:B83"/>
    <mergeCell ref="D83:H83"/>
    <mergeCell ref="A84:B84"/>
    <mergeCell ref="D84:H84"/>
    <mergeCell ref="A85:C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3:H63"/>
    <mergeCell ref="A64:B64"/>
    <mergeCell ref="D64:H64"/>
    <mergeCell ref="A65:B65"/>
    <mergeCell ref="C65:C84"/>
    <mergeCell ref="D65:H65"/>
    <mergeCell ref="A66:B66"/>
    <mergeCell ref="D66:H66"/>
    <mergeCell ref="A67:B67"/>
    <mergeCell ref="D67:H67"/>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43:A46"/>
    <mergeCell ref="B43:B44"/>
    <mergeCell ref="C43:C44"/>
    <mergeCell ref="D43:H46"/>
    <mergeCell ref="A47:H47"/>
    <mergeCell ref="A48:A52"/>
    <mergeCell ref="B48:B49"/>
    <mergeCell ref="C48:C49"/>
    <mergeCell ref="D48:D52"/>
    <mergeCell ref="E48:E52"/>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20"/>
  <sheetViews>
    <sheetView view="pageBreakPreview" zoomScale="40" zoomScaleNormal="60" zoomScaleSheetLayoutView="40" workbookViewId="0">
      <pane ySplit="3" topLeftCell="A57"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298</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389">
        <v>480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337"/>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1">
        <f>F49*1.2</f>
        <v>17712</v>
      </c>
      <c r="E49" s="32">
        <f>F49*1.1</f>
        <v>16236.000000000002</v>
      </c>
      <c r="F49" s="32">
        <v>14760</v>
      </c>
      <c r="G49" s="32">
        <f>F49*0.75</f>
        <v>11070</v>
      </c>
      <c r="H49" s="33">
        <f>F49*0.5</f>
        <v>7380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54">
        <f>F55*1.2</f>
        <v>19872</v>
      </c>
      <c r="E55" s="32">
        <f>F55*1.1</f>
        <v>18216</v>
      </c>
      <c r="F55" s="32">
        <v>16560</v>
      </c>
      <c r="G55" s="32">
        <f>F55*0.75</f>
        <v>12420</v>
      </c>
      <c r="H55" s="33">
        <f>F55*0.5</f>
        <v>8280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389">
        <v>480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38</v>
      </c>
      <c r="B65" s="137"/>
      <c r="C65" s="137"/>
      <c r="D65" s="498" t="str">
        <f>"от "&amp;MIN(D66:D105)&amp;" до "&amp;MAX(D66:D105)</f>
        <v>от 2850 до 114000</v>
      </c>
      <c r="E65" s="499"/>
      <c r="F65" s="499"/>
      <c r="G65" s="499"/>
      <c r="H65" s="500"/>
    </row>
    <row r="66" spans="1:8" s="16" customFormat="1" ht="37.5" customHeight="1" outlineLevel="1" x14ac:dyDescent="0.2">
      <c r="A66" s="141" t="s">
        <v>39</v>
      </c>
      <c r="B66" s="313"/>
      <c r="C66"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314">
        <v>2850</v>
      </c>
      <c r="E66" s="145"/>
      <c r="F66" s="145"/>
      <c r="G66" s="145"/>
      <c r="H66" s="146"/>
    </row>
    <row r="67" spans="1:8" s="16" customFormat="1" ht="37.5" customHeight="1" outlineLevel="1" x14ac:dyDescent="0.2">
      <c r="A67" s="147" t="s">
        <v>40</v>
      </c>
      <c r="B67" s="315"/>
      <c r="C67" s="297"/>
      <c r="D67" s="56">
        <v>5700</v>
      </c>
      <c r="E67" s="37"/>
      <c r="F67" s="37"/>
      <c r="G67" s="37"/>
      <c r="H67" s="38"/>
    </row>
    <row r="68" spans="1:8" s="16" customFormat="1" ht="37.5" customHeight="1" outlineLevel="1" x14ac:dyDescent="0.2">
      <c r="A68" s="147" t="s">
        <v>41</v>
      </c>
      <c r="B68" s="315"/>
      <c r="C68" s="297"/>
      <c r="D68" s="56">
        <v>8550</v>
      </c>
      <c r="E68" s="37"/>
      <c r="F68" s="37"/>
      <c r="G68" s="37"/>
      <c r="H68" s="38"/>
    </row>
    <row r="69" spans="1:8" s="16" customFormat="1" ht="37.5" customHeight="1" outlineLevel="1" x14ac:dyDescent="0.2">
      <c r="A69" s="147" t="s">
        <v>42</v>
      </c>
      <c r="B69" s="315"/>
      <c r="C69" s="297"/>
      <c r="D69" s="56">
        <v>11400</v>
      </c>
      <c r="E69" s="37"/>
      <c r="F69" s="37"/>
      <c r="G69" s="37"/>
      <c r="H69" s="38"/>
    </row>
    <row r="70" spans="1:8" s="16" customFormat="1" ht="37.5" customHeight="1" outlineLevel="1" x14ac:dyDescent="0.2">
      <c r="A70" s="147" t="s">
        <v>43</v>
      </c>
      <c r="B70" s="315"/>
      <c r="C70" s="297"/>
      <c r="D70" s="56">
        <v>14250</v>
      </c>
      <c r="E70" s="37"/>
      <c r="F70" s="37"/>
      <c r="G70" s="37"/>
      <c r="H70" s="38"/>
    </row>
    <row r="71" spans="1:8" s="16" customFormat="1" ht="37.5" customHeight="1" outlineLevel="1" x14ac:dyDescent="0.2">
      <c r="A71" s="147" t="s">
        <v>44</v>
      </c>
      <c r="B71" s="315"/>
      <c r="C71" s="297"/>
      <c r="D71" s="56">
        <v>17100</v>
      </c>
      <c r="E71" s="37"/>
      <c r="F71" s="37"/>
      <c r="G71" s="37"/>
      <c r="H71" s="38"/>
    </row>
    <row r="72" spans="1:8" s="16" customFormat="1" ht="37.5" customHeight="1" outlineLevel="1" x14ac:dyDescent="0.2">
      <c r="A72" s="147" t="s">
        <v>45</v>
      </c>
      <c r="B72" s="315"/>
      <c r="C72" s="297"/>
      <c r="D72" s="56">
        <v>19950</v>
      </c>
      <c r="E72" s="37"/>
      <c r="F72" s="37"/>
      <c r="G72" s="37"/>
      <c r="H72" s="38"/>
    </row>
    <row r="73" spans="1:8" s="16" customFormat="1" ht="37.5" customHeight="1" outlineLevel="1" x14ac:dyDescent="0.2">
      <c r="A73" s="147" t="s">
        <v>46</v>
      </c>
      <c r="B73" s="315"/>
      <c r="C73" s="297"/>
      <c r="D73" s="56">
        <v>22800</v>
      </c>
      <c r="E73" s="37"/>
      <c r="F73" s="37"/>
      <c r="G73" s="37"/>
      <c r="H73" s="38"/>
    </row>
    <row r="74" spans="1:8" s="16" customFormat="1" ht="37.5" customHeight="1" outlineLevel="1" x14ac:dyDescent="0.2">
      <c r="A74" s="147" t="s">
        <v>47</v>
      </c>
      <c r="B74" s="315"/>
      <c r="C74" s="297"/>
      <c r="D74" s="56">
        <v>25650</v>
      </c>
      <c r="E74" s="37"/>
      <c r="F74" s="37"/>
      <c r="G74" s="37"/>
      <c r="H74" s="38"/>
    </row>
    <row r="75" spans="1:8" s="16" customFormat="1" ht="37.5" customHeight="1" outlineLevel="1" x14ac:dyDescent="0.2">
      <c r="A75" s="147" t="s">
        <v>48</v>
      </c>
      <c r="B75" s="315"/>
      <c r="C75" s="297"/>
      <c r="D75" s="56">
        <v>28500</v>
      </c>
      <c r="E75" s="37"/>
      <c r="F75" s="37"/>
      <c r="G75" s="37"/>
      <c r="H75" s="38"/>
    </row>
    <row r="76" spans="1:8" s="16" customFormat="1" ht="37.5" customHeight="1" outlineLevel="1" x14ac:dyDescent="0.2">
      <c r="A76" s="147" t="s">
        <v>49</v>
      </c>
      <c r="B76" s="315"/>
      <c r="C76" s="297"/>
      <c r="D76" s="56">
        <v>31350</v>
      </c>
      <c r="E76" s="37"/>
      <c r="F76" s="37"/>
      <c r="G76" s="37"/>
      <c r="H76" s="38"/>
    </row>
    <row r="77" spans="1:8" s="16" customFormat="1" ht="37.5" customHeight="1" outlineLevel="1" x14ac:dyDescent="0.2">
      <c r="A77" s="147" t="s">
        <v>50</v>
      </c>
      <c r="B77" s="315"/>
      <c r="C77" s="297"/>
      <c r="D77" s="56">
        <v>34200</v>
      </c>
      <c r="E77" s="37"/>
      <c r="F77" s="37"/>
      <c r="G77" s="37"/>
      <c r="H77" s="38"/>
    </row>
    <row r="78" spans="1:8" s="16" customFormat="1" ht="37.5" customHeight="1" outlineLevel="1" x14ac:dyDescent="0.2">
      <c r="A78" s="147" t="s">
        <v>51</v>
      </c>
      <c r="B78" s="315"/>
      <c r="C78" s="297"/>
      <c r="D78" s="56">
        <v>37050</v>
      </c>
      <c r="E78" s="37"/>
      <c r="F78" s="37"/>
      <c r="G78" s="37"/>
      <c r="H78" s="38"/>
    </row>
    <row r="79" spans="1:8" s="16" customFormat="1" ht="37.5" customHeight="1" outlineLevel="1" x14ac:dyDescent="0.2">
      <c r="A79" s="147" t="s">
        <v>52</v>
      </c>
      <c r="B79" s="315"/>
      <c r="C79" s="297"/>
      <c r="D79" s="56">
        <v>39900</v>
      </c>
      <c r="E79" s="37"/>
      <c r="F79" s="37"/>
      <c r="G79" s="37"/>
      <c r="H79" s="38"/>
    </row>
    <row r="80" spans="1:8" s="16" customFormat="1" ht="37.5" customHeight="1" outlineLevel="1" x14ac:dyDescent="0.2">
      <c r="A80" s="147" t="s">
        <v>53</v>
      </c>
      <c r="B80" s="315"/>
      <c r="C80" s="297"/>
      <c r="D80" s="56">
        <v>42750</v>
      </c>
      <c r="E80" s="37"/>
      <c r="F80" s="37"/>
      <c r="G80" s="37"/>
      <c r="H80" s="38"/>
    </row>
    <row r="81" spans="1:8" s="16" customFormat="1" ht="37.5" customHeight="1" outlineLevel="1" x14ac:dyDescent="0.2">
      <c r="A81" s="147" t="s">
        <v>54</v>
      </c>
      <c r="B81" s="315"/>
      <c r="C81" s="297"/>
      <c r="D81" s="56">
        <v>45600</v>
      </c>
      <c r="E81" s="37"/>
      <c r="F81" s="37"/>
      <c r="G81" s="37"/>
      <c r="H81" s="38"/>
    </row>
    <row r="82" spans="1:8" s="16" customFormat="1" ht="37.5" customHeight="1" outlineLevel="1" x14ac:dyDescent="0.2">
      <c r="A82" s="147" t="s">
        <v>55</v>
      </c>
      <c r="B82" s="315"/>
      <c r="C82" s="297"/>
      <c r="D82" s="56">
        <v>48450</v>
      </c>
      <c r="E82" s="37"/>
      <c r="F82" s="37"/>
      <c r="G82" s="37"/>
      <c r="H82" s="38"/>
    </row>
    <row r="83" spans="1:8" s="16" customFormat="1" ht="37.5" customHeight="1" outlineLevel="1" x14ac:dyDescent="0.2">
      <c r="A83" s="147" t="s">
        <v>56</v>
      </c>
      <c r="B83" s="315"/>
      <c r="C83" s="297"/>
      <c r="D83" s="56">
        <v>51300</v>
      </c>
      <c r="E83" s="37"/>
      <c r="F83" s="37"/>
      <c r="G83" s="37"/>
      <c r="H83" s="38"/>
    </row>
    <row r="84" spans="1:8" s="16" customFormat="1" ht="37.5" customHeight="1" outlineLevel="1" x14ac:dyDescent="0.2">
      <c r="A84" s="147" t="s">
        <v>57</v>
      </c>
      <c r="B84" s="315"/>
      <c r="C84" s="297"/>
      <c r="D84" s="56">
        <v>54150</v>
      </c>
      <c r="E84" s="37"/>
      <c r="F84" s="37"/>
      <c r="G84" s="37"/>
      <c r="H84" s="38"/>
    </row>
    <row r="85" spans="1:8" s="16" customFormat="1" ht="37.5" customHeight="1" outlineLevel="1" x14ac:dyDescent="0.2">
      <c r="A85" s="147" t="s">
        <v>58</v>
      </c>
      <c r="B85" s="315"/>
      <c r="C85" s="297"/>
      <c r="D85" s="56">
        <v>57000</v>
      </c>
      <c r="E85" s="37"/>
      <c r="F85" s="37"/>
      <c r="G85" s="37"/>
      <c r="H85" s="38"/>
    </row>
    <row r="86" spans="1:8" s="16" customFormat="1" ht="37.5" customHeight="1" outlineLevel="1" x14ac:dyDescent="0.2">
      <c r="A86" s="147" t="s">
        <v>205</v>
      </c>
      <c r="B86" s="315"/>
      <c r="C86" s="297"/>
      <c r="D86" s="56">
        <v>59850</v>
      </c>
      <c r="E86" s="37"/>
      <c r="F86" s="37"/>
      <c r="G86" s="37"/>
      <c r="H86" s="38"/>
    </row>
    <row r="87" spans="1:8" s="16" customFormat="1" ht="37.5" customHeight="1" outlineLevel="1" x14ac:dyDescent="0.2">
      <c r="A87" s="147" t="s">
        <v>206</v>
      </c>
      <c r="B87" s="315"/>
      <c r="C87" s="297"/>
      <c r="D87" s="56">
        <v>62700</v>
      </c>
      <c r="E87" s="37"/>
      <c r="F87" s="37"/>
      <c r="G87" s="37"/>
      <c r="H87" s="38"/>
    </row>
    <row r="88" spans="1:8" s="16" customFormat="1" ht="37.5" customHeight="1" outlineLevel="1" x14ac:dyDescent="0.2">
      <c r="A88" s="147" t="s">
        <v>207</v>
      </c>
      <c r="B88" s="315"/>
      <c r="C88" s="297"/>
      <c r="D88" s="56">
        <v>65550</v>
      </c>
      <c r="E88" s="37"/>
      <c r="F88" s="37"/>
      <c r="G88" s="37"/>
      <c r="H88" s="38"/>
    </row>
    <row r="89" spans="1:8" s="16" customFormat="1" ht="37.5" customHeight="1" outlineLevel="1" x14ac:dyDescent="0.2">
      <c r="A89" s="147" t="s">
        <v>208</v>
      </c>
      <c r="B89" s="315"/>
      <c r="C89" s="297"/>
      <c r="D89" s="56">
        <v>68400</v>
      </c>
      <c r="E89" s="37"/>
      <c r="F89" s="37"/>
      <c r="G89" s="37"/>
      <c r="H89" s="38"/>
    </row>
    <row r="90" spans="1:8" s="16" customFormat="1" ht="37.5" customHeight="1" outlineLevel="1" x14ac:dyDescent="0.2">
      <c r="A90" s="147" t="s">
        <v>209</v>
      </c>
      <c r="B90" s="315"/>
      <c r="C90" s="297"/>
      <c r="D90" s="56">
        <v>71250</v>
      </c>
      <c r="E90" s="37"/>
      <c r="F90" s="37"/>
      <c r="G90" s="37"/>
      <c r="H90" s="38"/>
    </row>
    <row r="91" spans="1:8" s="16" customFormat="1" ht="37.5" customHeight="1" outlineLevel="1" x14ac:dyDescent="0.2">
      <c r="A91" s="147" t="s">
        <v>210</v>
      </c>
      <c r="B91" s="315"/>
      <c r="C91" s="297"/>
      <c r="D91" s="56">
        <v>74100</v>
      </c>
      <c r="E91" s="37"/>
      <c r="F91" s="37"/>
      <c r="G91" s="37"/>
      <c r="H91" s="38"/>
    </row>
    <row r="92" spans="1:8" s="16" customFormat="1" ht="37.5" customHeight="1" outlineLevel="1" x14ac:dyDescent="0.2">
      <c r="A92" s="147" t="s">
        <v>211</v>
      </c>
      <c r="B92" s="315"/>
      <c r="C92" s="297"/>
      <c r="D92" s="56">
        <v>76950</v>
      </c>
      <c r="E92" s="37"/>
      <c r="F92" s="37"/>
      <c r="G92" s="37"/>
      <c r="H92" s="38"/>
    </row>
    <row r="93" spans="1:8" s="16" customFormat="1" ht="37.5" customHeight="1" outlineLevel="1" x14ac:dyDescent="0.2">
      <c r="A93" s="147" t="s">
        <v>212</v>
      </c>
      <c r="B93" s="315"/>
      <c r="C93" s="297"/>
      <c r="D93" s="56">
        <v>79800</v>
      </c>
      <c r="E93" s="37"/>
      <c r="F93" s="37"/>
      <c r="G93" s="37"/>
      <c r="H93" s="38"/>
    </row>
    <row r="94" spans="1:8" s="16" customFormat="1" ht="37.5" customHeight="1" outlineLevel="1" x14ac:dyDescent="0.2">
      <c r="A94" s="147" t="s">
        <v>213</v>
      </c>
      <c r="B94" s="315"/>
      <c r="C94" s="297"/>
      <c r="D94" s="56">
        <v>82650</v>
      </c>
      <c r="E94" s="37"/>
      <c r="F94" s="37"/>
      <c r="G94" s="37"/>
      <c r="H94" s="38"/>
    </row>
    <row r="95" spans="1:8" s="16" customFormat="1" ht="37.5" customHeight="1" outlineLevel="1" x14ac:dyDescent="0.2">
      <c r="A95" s="147" t="s">
        <v>214</v>
      </c>
      <c r="B95" s="315"/>
      <c r="C95" s="297"/>
      <c r="D95" s="56">
        <v>85500</v>
      </c>
      <c r="E95" s="37"/>
      <c r="F95" s="37"/>
      <c r="G95" s="37"/>
      <c r="H95" s="38"/>
    </row>
    <row r="96" spans="1:8" s="16" customFormat="1" ht="37.5" customHeight="1" outlineLevel="1" x14ac:dyDescent="0.2">
      <c r="A96" s="147" t="s">
        <v>224</v>
      </c>
      <c r="B96" s="315"/>
      <c r="C96" s="297"/>
      <c r="D96" s="56">
        <v>88350</v>
      </c>
      <c r="E96" s="37"/>
      <c r="F96" s="37"/>
      <c r="G96" s="37"/>
      <c r="H96" s="38"/>
    </row>
    <row r="97" spans="1:8" s="16" customFormat="1" ht="37.5" customHeight="1" outlineLevel="1" x14ac:dyDescent="0.2">
      <c r="A97" s="147" t="s">
        <v>225</v>
      </c>
      <c r="B97" s="315"/>
      <c r="C97" s="297"/>
      <c r="D97" s="56">
        <v>91200</v>
      </c>
      <c r="E97" s="37"/>
      <c r="F97" s="37"/>
      <c r="G97" s="37"/>
      <c r="H97" s="38"/>
    </row>
    <row r="98" spans="1:8" s="16" customFormat="1" ht="37.5" customHeight="1" outlineLevel="1" x14ac:dyDescent="0.2">
      <c r="A98" s="147" t="s">
        <v>226</v>
      </c>
      <c r="B98" s="315"/>
      <c r="C98" s="297"/>
      <c r="D98" s="56">
        <v>94050</v>
      </c>
      <c r="E98" s="37"/>
      <c r="F98" s="37"/>
      <c r="G98" s="37"/>
      <c r="H98" s="38"/>
    </row>
    <row r="99" spans="1:8" s="16" customFormat="1" ht="37.5" customHeight="1" outlineLevel="1" x14ac:dyDescent="0.2">
      <c r="A99" s="147" t="s">
        <v>227</v>
      </c>
      <c r="B99" s="315"/>
      <c r="C99" s="297"/>
      <c r="D99" s="56">
        <v>96900</v>
      </c>
      <c r="E99" s="37"/>
      <c r="F99" s="37"/>
      <c r="G99" s="37"/>
      <c r="H99" s="38"/>
    </row>
    <row r="100" spans="1:8" s="16" customFormat="1" ht="37.5" customHeight="1" outlineLevel="1" x14ac:dyDescent="0.2">
      <c r="A100" s="147" t="s">
        <v>228</v>
      </c>
      <c r="B100" s="315"/>
      <c r="C100" s="297"/>
      <c r="D100" s="56">
        <v>99750</v>
      </c>
      <c r="E100" s="37"/>
      <c r="F100" s="37"/>
      <c r="G100" s="37"/>
      <c r="H100" s="38"/>
    </row>
    <row r="101" spans="1:8" s="16" customFormat="1" ht="37.5" customHeight="1" outlineLevel="1" x14ac:dyDescent="0.2">
      <c r="A101" s="147" t="s">
        <v>229</v>
      </c>
      <c r="B101" s="315"/>
      <c r="C101" s="297"/>
      <c r="D101" s="56">
        <v>102600</v>
      </c>
      <c r="E101" s="37"/>
      <c r="F101" s="37"/>
      <c r="G101" s="37"/>
      <c r="H101" s="38"/>
    </row>
    <row r="102" spans="1:8" s="16" customFormat="1" ht="37.5" customHeight="1" outlineLevel="1" x14ac:dyDescent="0.2">
      <c r="A102" s="147" t="s">
        <v>230</v>
      </c>
      <c r="B102" s="315"/>
      <c r="C102" s="297"/>
      <c r="D102" s="56">
        <v>105450</v>
      </c>
      <c r="E102" s="37"/>
      <c r="F102" s="37"/>
      <c r="G102" s="37"/>
      <c r="H102" s="38"/>
    </row>
    <row r="103" spans="1:8" s="16" customFormat="1" ht="37.5" customHeight="1" outlineLevel="1" x14ac:dyDescent="0.2">
      <c r="A103" s="147" t="s">
        <v>231</v>
      </c>
      <c r="B103" s="315"/>
      <c r="C103" s="297"/>
      <c r="D103" s="56">
        <v>108300</v>
      </c>
      <c r="E103" s="37"/>
      <c r="F103" s="37"/>
      <c r="G103" s="37"/>
      <c r="H103" s="38"/>
    </row>
    <row r="104" spans="1:8" s="16" customFormat="1" ht="37.5" customHeight="1" outlineLevel="1" x14ac:dyDescent="0.2">
      <c r="A104" s="147" t="s">
        <v>232</v>
      </c>
      <c r="B104" s="315"/>
      <c r="C104" s="297"/>
      <c r="D104" s="56">
        <v>111150</v>
      </c>
      <c r="E104" s="37"/>
      <c r="F104" s="37"/>
      <c r="G104" s="37"/>
      <c r="H104" s="38"/>
    </row>
    <row r="105" spans="1:8" s="16" customFormat="1" ht="37.5" customHeight="1" outlineLevel="1" x14ac:dyDescent="0.2">
      <c r="A105" s="464" t="s">
        <v>233</v>
      </c>
      <c r="B105" s="465"/>
      <c r="C105" s="297"/>
      <c r="D105" s="128">
        <v>114000</v>
      </c>
      <c r="E105" s="122"/>
      <c r="F105" s="122"/>
      <c r="G105" s="122"/>
      <c r="H105" s="123"/>
    </row>
    <row r="106" spans="1:8" s="16" customFormat="1" ht="37.5" customHeight="1" outlineLevel="1" x14ac:dyDescent="0.2">
      <c r="A106" s="147" t="s">
        <v>300</v>
      </c>
      <c r="B106" s="148"/>
      <c r="C106" s="297"/>
      <c r="D106" s="128">
        <v>116850</v>
      </c>
      <c r="E106" s="122"/>
      <c r="F106" s="122"/>
      <c r="G106" s="122"/>
      <c r="H106" s="123"/>
    </row>
    <row r="107" spans="1:8" s="16" customFormat="1" ht="37.5" customHeight="1" outlineLevel="1" x14ac:dyDescent="0.2">
      <c r="A107" s="147" t="s">
        <v>301</v>
      </c>
      <c r="B107" s="148"/>
      <c r="C107" s="297"/>
      <c r="D107" s="128">
        <v>119700</v>
      </c>
      <c r="E107" s="122"/>
      <c r="F107" s="122"/>
      <c r="G107" s="122"/>
      <c r="H107" s="123"/>
    </row>
    <row r="108" spans="1:8" s="16" customFormat="1" ht="37.5" customHeight="1" outlineLevel="1" x14ac:dyDescent="0.2">
      <c r="A108" s="147" t="s">
        <v>302</v>
      </c>
      <c r="B108" s="148"/>
      <c r="C108" s="297"/>
      <c r="D108" s="128">
        <v>122550</v>
      </c>
      <c r="E108" s="122"/>
      <c r="F108" s="122"/>
      <c r="G108" s="122"/>
      <c r="H108" s="123"/>
    </row>
    <row r="109" spans="1:8" s="16" customFormat="1" ht="37.5" customHeight="1" outlineLevel="1" x14ac:dyDescent="0.2">
      <c r="A109" s="147" t="s">
        <v>303</v>
      </c>
      <c r="B109" s="148"/>
      <c r="C109" s="297"/>
      <c r="D109" s="128">
        <v>125400</v>
      </c>
      <c r="E109" s="122"/>
      <c r="F109" s="122"/>
      <c r="G109" s="122"/>
      <c r="H109" s="123"/>
    </row>
    <row r="110" spans="1:8" s="16" customFormat="1" ht="37.5" customHeight="1" outlineLevel="1" x14ac:dyDescent="0.2">
      <c r="A110" s="147" t="s">
        <v>304</v>
      </c>
      <c r="B110" s="148"/>
      <c r="C110" s="297"/>
      <c r="D110" s="128">
        <v>128250</v>
      </c>
      <c r="E110" s="122"/>
      <c r="F110" s="122"/>
      <c r="G110" s="122"/>
      <c r="H110" s="123"/>
    </row>
    <row r="111" spans="1:8" s="16" customFormat="1" ht="37.5" customHeight="1" outlineLevel="1" x14ac:dyDescent="0.2">
      <c r="A111" s="147" t="s">
        <v>305</v>
      </c>
      <c r="B111" s="148"/>
      <c r="C111" s="297"/>
      <c r="D111" s="128">
        <v>131100</v>
      </c>
      <c r="E111" s="122"/>
      <c r="F111" s="122"/>
      <c r="G111" s="122"/>
      <c r="H111" s="123"/>
    </row>
    <row r="112" spans="1:8" s="16" customFormat="1" ht="37.5" customHeight="1" outlineLevel="1" x14ac:dyDescent="0.2">
      <c r="A112" s="147" t="s">
        <v>306</v>
      </c>
      <c r="B112" s="148"/>
      <c r="C112" s="297"/>
      <c r="D112" s="128">
        <v>133950</v>
      </c>
      <c r="E112" s="122"/>
      <c r="F112" s="122"/>
      <c r="G112" s="122"/>
      <c r="H112" s="123"/>
    </row>
    <row r="113" spans="1:8" s="16" customFormat="1" ht="37.5" customHeight="1" outlineLevel="1" x14ac:dyDescent="0.2">
      <c r="A113" s="147" t="s">
        <v>307</v>
      </c>
      <c r="B113" s="148"/>
      <c r="C113" s="297"/>
      <c r="D113" s="128">
        <v>136800</v>
      </c>
      <c r="E113" s="122"/>
      <c r="F113" s="122"/>
      <c r="G113" s="122"/>
      <c r="H113" s="123"/>
    </row>
    <row r="114" spans="1:8" s="16" customFormat="1" ht="37.5" customHeight="1" outlineLevel="1" x14ac:dyDescent="0.2">
      <c r="A114" s="147" t="s">
        <v>308</v>
      </c>
      <c r="B114" s="148"/>
      <c r="C114" s="297"/>
      <c r="D114" s="128">
        <v>139650</v>
      </c>
      <c r="E114" s="122"/>
      <c r="F114" s="122"/>
      <c r="G114" s="122"/>
      <c r="H114" s="123"/>
    </row>
    <row r="115" spans="1:8" s="16" customFormat="1" ht="37.5" customHeight="1" outlineLevel="1" x14ac:dyDescent="0.2">
      <c r="A115" s="147" t="s">
        <v>309</v>
      </c>
      <c r="B115" s="148"/>
      <c r="C115" s="297"/>
      <c r="D115" s="128">
        <v>142500</v>
      </c>
      <c r="E115" s="122"/>
      <c r="F115" s="122"/>
      <c r="G115" s="122"/>
      <c r="H115" s="123"/>
    </row>
    <row r="116" spans="1:8" s="16" customFormat="1" ht="37.5" customHeight="1" outlineLevel="1" x14ac:dyDescent="0.2">
      <c r="A116" s="147" t="s">
        <v>310</v>
      </c>
      <c r="B116" s="148"/>
      <c r="C116" s="297"/>
      <c r="D116" s="128">
        <v>145350</v>
      </c>
      <c r="E116" s="122"/>
      <c r="F116" s="122"/>
      <c r="G116" s="122"/>
      <c r="H116" s="123"/>
    </row>
    <row r="117" spans="1:8" s="16" customFormat="1" ht="37.5" customHeight="1" outlineLevel="1" x14ac:dyDescent="0.2">
      <c r="A117" s="147" t="s">
        <v>311</v>
      </c>
      <c r="B117" s="148"/>
      <c r="C117" s="297"/>
      <c r="D117" s="128">
        <v>148200</v>
      </c>
      <c r="E117" s="122"/>
      <c r="F117" s="122"/>
      <c r="G117" s="122"/>
      <c r="H117" s="123"/>
    </row>
    <row r="118" spans="1:8" s="16" customFormat="1" ht="37.5" customHeight="1" outlineLevel="1" x14ac:dyDescent="0.2">
      <c r="A118" s="147" t="s">
        <v>312</v>
      </c>
      <c r="B118" s="148"/>
      <c r="C118" s="297"/>
      <c r="D118" s="128">
        <v>151050</v>
      </c>
      <c r="E118" s="122"/>
      <c r="F118" s="122"/>
      <c r="G118" s="122"/>
      <c r="H118" s="123"/>
    </row>
    <row r="119" spans="1:8" s="16" customFormat="1" ht="37.5" customHeight="1" outlineLevel="1" x14ac:dyDescent="0.2">
      <c r="A119" s="147" t="s">
        <v>313</v>
      </c>
      <c r="B119" s="148"/>
      <c r="C119" s="297"/>
      <c r="D119" s="128">
        <v>153900</v>
      </c>
      <c r="E119" s="122"/>
      <c r="F119" s="122"/>
      <c r="G119" s="122"/>
      <c r="H119" s="123"/>
    </row>
    <row r="120" spans="1:8" s="16" customFormat="1" ht="37.5" customHeight="1" outlineLevel="1" x14ac:dyDescent="0.2">
      <c r="A120" s="147" t="s">
        <v>314</v>
      </c>
      <c r="B120" s="148"/>
      <c r="C120" s="297"/>
      <c r="D120" s="128">
        <v>156750</v>
      </c>
      <c r="E120" s="122"/>
      <c r="F120" s="122"/>
      <c r="G120" s="122"/>
      <c r="H120" s="123"/>
    </row>
    <row r="121" spans="1:8" s="16" customFormat="1" ht="37.5" customHeight="1" outlineLevel="1" x14ac:dyDescent="0.2">
      <c r="A121" s="147" t="s">
        <v>315</v>
      </c>
      <c r="B121" s="148"/>
      <c r="C121" s="297"/>
      <c r="D121" s="128">
        <v>159600</v>
      </c>
      <c r="E121" s="122"/>
      <c r="F121" s="122"/>
      <c r="G121" s="122"/>
      <c r="H121" s="123"/>
    </row>
    <row r="122" spans="1:8" s="16" customFormat="1" ht="37.5" customHeight="1" outlineLevel="1" x14ac:dyDescent="0.2">
      <c r="A122" s="147" t="s">
        <v>316</v>
      </c>
      <c r="B122" s="148"/>
      <c r="C122" s="297"/>
      <c r="D122" s="128">
        <v>162450</v>
      </c>
      <c r="E122" s="122"/>
      <c r="F122" s="122"/>
      <c r="G122" s="122"/>
      <c r="H122" s="123"/>
    </row>
    <row r="123" spans="1:8" s="16" customFormat="1" ht="37.5" customHeight="1" outlineLevel="1" x14ac:dyDescent="0.2">
      <c r="A123" s="147" t="s">
        <v>317</v>
      </c>
      <c r="B123" s="148"/>
      <c r="C123" s="297"/>
      <c r="D123" s="128">
        <v>165300</v>
      </c>
      <c r="E123" s="122"/>
      <c r="F123" s="122"/>
      <c r="G123" s="122"/>
      <c r="H123" s="123"/>
    </row>
    <row r="124" spans="1:8" s="16" customFormat="1" ht="37.5" customHeight="1" outlineLevel="1" x14ac:dyDescent="0.2">
      <c r="A124" s="147" t="s">
        <v>318</v>
      </c>
      <c r="B124" s="148"/>
      <c r="C124" s="297"/>
      <c r="D124" s="128">
        <v>168150</v>
      </c>
      <c r="E124" s="122"/>
      <c r="F124" s="122"/>
      <c r="G124" s="122"/>
      <c r="H124" s="123"/>
    </row>
    <row r="125" spans="1:8" s="16" customFormat="1" ht="37.5" customHeight="1" outlineLevel="1" x14ac:dyDescent="0.2">
      <c r="A125" s="147" t="s">
        <v>319</v>
      </c>
      <c r="B125" s="148"/>
      <c r="C125" s="297"/>
      <c r="D125" s="128">
        <v>171000</v>
      </c>
      <c r="E125" s="122"/>
      <c r="F125" s="122"/>
      <c r="G125" s="122"/>
      <c r="H125" s="123"/>
    </row>
    <row r="126" spans="1:8" s="16" customFormat="1" ht="37.5" customHeight="1" outlineLevel="1" x14ac:dyDescent="0.2">
      <c r="A126" s="147" t="s">
        <v>320</v>
      </c>
      <c r="B126" s="148"/>
      <c r="C126" s="297"/>
      <c r="D126" s="128">
        <v>173850</v>
      </c>
      <c r="E126" s="122"/>
      <c r="F126" s="122"/>
      <c r="G126" s="122"/>
      <c r="H126" s="123"/>
    </row>
    <row r="127" spans="1:8" s="16" customFormat="1" ht="37.5" customHeight="1" outlineLevel="1" x14ac:dyDescent="0.2">
      <c r="A127" s="147" t="s">
        <v>321</v>
      </c>
      <c r="B127" s="148"/>
      <c r="C127" s="297"/>
      <c r="D127" s="128">
        <v>176700</v>
      </c>
      <c r="E127" s="122"/>
      <c r="F127" s="122"/>
      <c r="G127" s="122"/>
      <c r="H127" s="123"/>
    </row>
    <row r="128" spans="1:8" s="16" customFormat="1" ht="37.5" customHeight="1" outlineLevel="1" x14ac:dyDescent="0.2">
      <c r="A128" s="147" t="s">
        <v>322</v>
      </c>
      <c r="B128" s="148"/>
      <c r="C128" s="297"/>
      <c r="D128" s="128">
        <v>179550</v>
      </c>
      <c r="E128" s="122"/>
      <c r="F128" s="122"/>
      <c r="G128" s="122"/>
      <c r="H128" s="123"/>
    </row>
    <row r="129" spans="1:8" s="16" customFormat="1" ht="37.5" customHeight="1" outlineLevel="1" x14ac:dyDescent="0.2">
      <c r="A129" s="147" t="s">
        <v>323</v>
      </c>
      <c r="B129" s="148"/>
      <c r="C129" s="297"/>
      <c r="D129" s="128">
        <v>182400</v>
      </c>
      <c r="E129" s="122"/>
      <c r="F129" s="122"/>
      <c r="G129" s="122"/>
      <c r="H129" s="123"/>
    </row>
    <row r="130" spans="1:8" s="16" customFormat="1" ht="37.5" customHeight="1" outlineLevel="1" x14ac:dyDescent="0.2">
      <c r="A130" s="147" t="s">
        <v>324</v>
      </c>
      <c r="B130" s="148"/>
      <c r="C130" s="297"/>
      <c r="D130" s="128">
        <v>185250</v>
      </c>
      <c r="E130" s="122"/>
      <c r="F130" s="122"/>
      <c r="G130" s="122"/>
      <c r="H130" s="123"/>
    </row>
    <row r="131" spans="1:8" s="16" customFormat="1" ht="37.5" customHeight="1" outlineLevel="1" x14ac:dyDescent="0.2">
      <c r="A131" s="147" t="s">
        <v>325</v>
      </c>
      <c r="B131" s="148"/>
      <c r="C131" s="297"/>
      <c r="D131" s="128">
        <v>188100</v>
      </c>
      <c r="E131" s="122"/>
      <c r="F131" s="122"/>
      <c r="G131" s="122"/>
      <c r="H131" s="123"/>
    </row>
    <row r="132" spans="1:8" s="16" customFormat="1" ht="37.5" customHeight="1" outlineLevel="1" x14ac:dyDescent="0.2">
      <c r="A132" s="147" t="s">
        <v>326</v>
      </c>
      <c r="B132" s="148"/>
      <c r="C132" s="297"/>
      <c r="D132" s="128">
        <v>190950</v>
      </c>
      <c r="E132" s="122"/>
      <c r="F132" s="122"/>
      <c r="G132" s="122"/>
      <c r="H132" s="123"/>
    </row>
    <row r="133" spans="1:8" s="16" customFormat="1" ht="37.5" customHeight="1" outlineLevel="1" x14ac:dyDescent="0.2">
      <c r="A133" s="147" t="s">
        <v>327</v>
      </c>
      <c r="B133" s="148"/>
      <c r="C133" s="297"/>
      <c r="D133" s="128">
        <v>193800</v>
      </c>
      <c r="E133" s="122"/>
      <c r="F133" s="122"/>
      <c r="G133" s="122"/>
      <c r="H133" s="123"/>
    </row>
    <row r="134" spans="1:8" s="16" customFormat="1" ht="37.5" customHeight="1" outlineLevel="1" x14ac:dyDescent="0.2">
      <c r="A134" s="147" t="s">
        <v>328</v>
      </c>
      <c r="B134" s="148"/>
      <c r="C134" s="297"/>
      <c r="D134" s="128">
        <v>196650</v>
      </c>
      <c r="E134" s="122"/>
      <c r="F134" s="122"/>
      <c r="G134" s="122"/>
      <c r="H134" s="123"/>
    </row>
    <row r="135" spans="1:8" s="16" customFormat="1" ht="37.5" customHeight="1" outlineLevel="1" x14ac:dyDescent="0.2">
      <c r="A135" s="147" t="s">
        <v>329</v>
      </c>
      <c r="B135" s="148"/>
      <c r="C135" s="297"/>
      <c r="D135" s="128">
        <v>199500</v>
      </c>
      <c r="E135" s="122"/>
      <c r="F135" s="122"/>
      <c r="G135" s="122"/>
      <c r="H135" s="123"/>
    </row>
    <row r="136" spans="1:8" s="16" customFormat="1" ht="37.5" customHeight="1" outlineLevel="1" x14ac:dyDescent="0.2">
      <c r="A136" s="147" t="s">
        <v>330</v>
      </c>
      <c r="B136" s="148"/>
      <c r="C136" s="297"/>
      <c r="D136" s="128">
        <v>202350</v>
      </c>
      <c r="E136" s="122"/>
      <c r="F136" s="122"/>
      <c r="G136" s="122"/>
      <c r="H136" s="123"/>
    </row>
    <row r="137" spans="1:8" s="16" customFormat="1" ht="37.5" customHeight="1" outlineLevel="1" x14ac:dyDescent="0.2">
      <c r="A137" s="147" t="s">
        <v>331</v>
      </c>
      <c r="B137" s="148"/>
      <c r="C137" s="297"/>
      <c r="D137" s="128">
        <v>205200</v>
      </c>
      <c r="E137" s="122"/>
      <c r="F137" s="122"/>
      <c r="G137" s="122"/>
      <c r="H137" s="123"/>
    </row>
    <row r="138" spans="1:8" s="16" customFormat="1" ht="37.5" customHeight="1" outlineLevel="1" x14ac:dyDescent="0.2">
      <c r="A138" s="147" t="s">
        <v>332</v>
      </c>
      <c r="B138" s="148"/>
      <c r="C138" s="297"/>
      <c r="D138" s="128">
        <v>208050</v>
      </c>
      <c r="E138" s="122"/>
      <c r="F138" s="122"/>
      <c r="G138" s="122"/>
      <c r="H138" s="123"/>
    </row>
    <row r="139" spans="1:8" s="16" customFormat="1" ht="37.5" customHeight="1" outlineLevel="1" x14ac:dyDescent="0.2">
      <c r="A139" s="147" t="s">
        <v>333</v>
      </c>
      <c r="B139" s="148"/>
      <c r="C139" s="297"/>
      <c r="D139" s="128">
        <v>210900</v>
      </c>
      <c r="E139" s="122"/>
      <c r="F139" s="122"/>
      <c r="G139" s="122"/>
      <c r="H139" s="123"/>
    </row>
    <row r="140" spans="1:8" s="16" customFormat="1" ht="37.5" customHeight="1" outlineLevel="1" x14ac:dyDescent="0.2">
      <c r="A140" s="147" t="s">
        <v>334</v>
      </c>
      <c r="B140" s="148"/>
      <c r="C140" s="297"/>
      <c r="D140" s="128">
        <v>213750</v>
      </c>
      <c r="E140" s="122"/>
      <c r="F140" s="122"/>
      <c r="G140" s="122"/>
      <c r="H140" s="123"/>
    </row>
    <row r="141" spans="1:8" s="16" customFormat="1" ht="37.5" customHeight="1" outlineLevel="1" x14ac:dyDescent="0.2">
      <c r="A141" s="147" t="s">
        <v>335</v>
      </c>
      <c r="B141" s="148"/>
      <c r="C141" s="297"/>
      <c r="D141" s="128">
        <v>216600</v>
      </c>
      <c r="E141" s="122"/>
      <c r="F141" s="122"/>
      <c r="G141" s="122"/>
      <c r="H141" s="123"/>
    </row>
    <row r="142" spans="1:8" s="16" customFormat="1" ht="37.5" customHeight="1" outlineLevel="1" x14ac:dyDescent="0.2">
      <c r="A142" s="147" t="s">
        <v>336</v>
      </c>
      <c r="B142" s="148"/>
      <c r="C142" s="297"/>
      <c r="D142" s="128">
        <v>219450</v>
      </c>
      <c r="E142" s="122"/>
      <c r="F142" s="122"/>
      <c r="G142" s="122"/>
      <c r="H142" s="123"/>
    </row>
    <row r="143" spans="1:8" s="16" customFormat="1" ht="37.5" customHeight="1" outlineLevel="1" x14ac:dyDescent="0.2">
      <c r="A143" s="147" t="s">
        <v>337</v>
      </c>
      <c r="B143" s="148"/>
      <c r="C143" s="297"/>
      <c r="D143" s="128">
        <v>222300</v>
      </c>
      <c r="E143" s="122"/>
      <c r="F143" s="122"/>
      <c r="G143" s="122"/>
      <c r="H143" s="123"/>
    </row>
    <row r="144" spans="1:8" s="16" customFormat="1" ht="37.5" customHeight="1" outlineLevel="1" x14ac:dyDescent="0.2">
      <c r="A144" s="147" t="s">
        <v>338</v>
      </c>
      <c r="B144" s="148"/>
      <c r="C144" s="297"/>
      <c r="D144" s="128">
        <v>225150</v>
      </c>
      <c r="E144" s="122"/>
      <c r="F144" s="122"/>
      <c r="G144" s="122"/>
      <c r="H144" s="123"/>
    </row>
    <row r="145" spans="1:8" s="16" customFormat="1" ht="37.5" customHeight="1" outlineLevel="1" x14ac:dyDescent="0.2">
      <c r="A145" s="147" t="s">
        <v>339</v>
      </c>
      <c r="B145" s="148"/>
      <c r="C145" s="297"/>
      <c r="D145" s="128">
        <v>228000</v>
      </c>
      <c r="E145" s="122"/>
      <c r="F145" s="122"/>
      <c r="G145" s="122"/>
      <c r="H145" s="123"/>
    </row>
    <row r="146" spans="1:8" s="16" customFormat="1" ht="37.5" customHeight="1" outlineLevel="1" x14ac:dyDescent="0.2">
      <c r="A146" s="147" t="s">
        <v>340</v>
      </c>
      <c r="B146" s="148"/>
      <c r="C146" s="297"/>
      <c r="D146" s="128">
        <v>230850</v>
      </c>
      <c r="E146" s="122"/>
      <c r="F146" s="122"/>
      <c r="G146" s="122"/>
      <c r="H146" s="123"/>
    </row>
    <row r="147" spans="1:8" s="16" customFormat="1" ht="37.5" customHeight="1" outlineLevel="1" x14ac:dyDescent="0.2">
      <c r="A147" s="147" t="s">
        <v>341</v>
      </c>
      <c r="B147" s="148"/>
      <c r="C147" s="297"/>
      <c r="D147" s="128">
        <v>233700</v>
      </c>
      <c r="E147" s="122"/>
      <c r="F147" s="122"/>
      <c r="G147" s="122"/>
      <c r="H147" s="123"/>
    </row>
    <row r="148" spans="1:8" s="16" customFormat="1" ht="37.5" customHeight="1" outlineLevel="1" x14ac:dyDescent="0.2">
      <c r="A148" s="147" t="s">
        <v>342</v>
      </c>
      <c r="B148" s="148"/>
      <c r="C148" s="297"/>
      <c r="D148" s="128">
        <v>236550</v>
      </c>
      <c r="E148" s="122"/>
      <c r="F148" s="122"/>
      <c r="G148" s="122"/>
      <c r="H148" s="123"/>
    </row>
    <row r="149" spans="1:8" s="16" customFormat="1" ht="37.5" customHeight="1" outlineLevel="1" x14ac:dyDescent="0.2">
      <c r="A149" s="147" t="s">
        <v>343</v>
      </c>
      <c r="B149" s="148"/>
      <c r="C149" s="297"/>
      <c r="D149" s="128">
        <v>239400</v>
      </c>
      <c r="E149" s="122"/>
      <c r="F149" s="122"/>
      <c r="G149" s="122"/>
      <c r="H149" s="123"/>
    </row>
    <row r="150" spans="1:8" s="16" customFormat="1" ht="37.5" customHeight="1" outlineLevel="1" x14ac:dyDescent="0.2">
      <c r="A150" s="147" t="s">
        <v>344</v>
      </c>
      <c r="B150" s="148"/>
      <c r="C150" s="297"/>
      <c r="D150" s="128">
        <v>242250</v>
      </c>
      <c r="E150" s="122"/>
      <c r="F150" s="122"/>
      <c r="G150" s="122"/>
      <c r="H150" s="123"/>
    </row>
    <row r="151" spans="1:8" s="16" customFormat="1" ht="37.5" customHeight="1" outlineLevel="1" x14ac:dyDescent="0.2">
      <c r="A151" s="147" t="s">
        <v>345</v>
      </c>
      <c r="B151" s="148"/>
      <c r="C151" s="297"/>
      <c r="D151" s="128">
        <v>245100</v>
      </c>
      <c r="E151" s="122"/>
      <c r="F151" s="122"/>
      <c r="G151" s="122"/>
      <c r="H151" s="123"/>
    </row>
    <row r="152" spans="1:8" s="16" customFormat="1" ht="37.5" customHeight="1" outlineLevel="1" x14ac:dyDescent="0.2">
      <c r="A152" s="147" t="s">
        <v>346</v>
      </c>
      <c r="B152" s="148"/>
      <c r="C152" s="297"/>
      <c r="D152" s="128">
        <v>247950</v>
      </c>
      <c r="E152" s="122"/>
      <c r="F152" s="122"/>
      <c r="G152" s="122"/>
      <c r="H152" s="123"/>
    </row>
    <row r="153" spans="1:8" s="16" customFormat="1" ht="37.5" customHeight="1" outlineLevel="1" x14ac:dyDescent="0.2">
      <c r="A153" s="147" t="s">
        <v>347</v>
      </c>
      <c r="B153" s="148"/>
      <c r="C153" s="297"/>
      <c r="D153" s="128">
        <v>250800</v>
      </c>
      <c r="E153" s="122"/>
      <c r="F153" s="122"/>
      <c r="G153" s="122"/>
      <c r="H153" s="123"/>
    </row>
    <row r="154" spans="1:8" s="16" customFormat="1" ht="37.5" customHeight="1" outlineLevel="1" x14ac:dyDescent="0.2">
      <c r="A154" s="147" t="s">
        <v>348</v>
      </c>
      <c r="B154" s="148"/>
      <c r="C154" s="297"/>
      <c r="D154" s="128">
        <v>253650</v>
      </c>
      <c r="E154" s="122"/>
      <c r="F154" s="122"/>
      <c r="G154" s="122"/>
      <c r="H154" s="123"/>
    </row>
    <row r="155" spans="1:8" s="16" customFormat="1" ht="37.5" customHeight="1" outlineLevel="1" x14ac:dyDescent="0.2">
      <c r="A155" s="147" t="s">
        <v>349</v>
      </c>
      <c r="B155" s="148"/>
      <c r="C155" s="297"/>
      <c r="D155" s="128">
        <v>256500</v>
      </c>
      <c r="E155" s="122"/>
      <c r="F155" s="122"/>
      <c r="G155" s="122"/>
      <c r="H155" s="123"/>
    </row>
    <row r="156" spans="1:8" s="16" customFormat="1" ht="37.5" customHeight="1" outlineLevel="1" x14ac:dyDescent="0.2">
      <c r="A156" s="147" t="s">
        <v>350</v>
      </c>
      <c r="B156" s="148"/>
      <c r="C156" s="297"/>
      <c r="D156" s="128">
        <v>259350</v>
      </c>
      <c r="E156" s="122"/>
      <c r="F156" s="122"/>
      <c r="G156" s="122"/>
      <c r="H156" s="123"/>
    </row>
    <row r="157" spans="1:8" s="16" customFormat="1" ht="37.5" customHeight="1" outlineLevel="1" x14ac:dyDescent="0.2">
      <c r="A157" s="147" t="s">
        <v>351</v>
      </c>
      <c r="B157" s="148"/>
      <c r="C157" s="297"/>
      <c r="D157" s="128">
        <v>262200</v>
      </c>
      <c r="E157" s="122"/>
      <c r="F157" s="122"/>
      <c r="G157" s="122"/>
      <c r="H157" s="123"/>
    </row>
    <row r="158" spans="1:8" s="16" customFormat="1" ht="37.5" customHeight="1" outlineLevel="1" x14ac:dyDescent="0.2">
      <c r="A158" s="147" t="s">
        <v>352</v>
      </c>
      <c r="B158" s="148"/>
      <c r="C158" s="297"/>
      <c r="D158" s="128">
        <v>265050</v>
      </c>
      <c r="E158" s="122"/>
      <c r="F158" s="122"/>
      <c r="G158" s="122"/>
      <c r="H158" s="123"/>
    </row>
    <row r="159" spans="1:8" s="16" customFormat="1" ht="37.5" customHeight="1" outlineLevel="1" x14ac:dyDescent="0.2">
      <c r="A159" s="147" t="s">
        <v>353</v>
      </c>
      <c r="B159" s="148"/>
      <c r="C159" s="297"/>
      <c r="D159" s="128">
        <v>267900</v>
      </c>
      <c r="E159" s="122"/>
      <c r="F159" s="122"/>
      <c r="G159" s="122"/>
      <c r="H159" s="123"/>
    </row>
    <row r="160" spans="1:8" s="16" customFormat="1" ht="37.5" customHeight="1" outlineLevel="1" x14ac:dyDescent="0.2">
      <c r="A160" s="147" t="s">
        <v>354</v>
      </c>
      <c r="B160" s="148"/>
      <c r="C160" s="297"/>
      <c r="D160" s="128">
        <v>270750</v>
      </c>
      <c r="E160" s="122"/>
      <c r="F160" s="122"/>
      <c r="G160" s="122"/>
      <c r="H160" s="123"/>
    </row>
    <row r="161" spans="1:8" s="16" customFormat="1" ht="37.5" customHeight="1" outlineLevel="1" x14ac:dyDescent="0.2">
      <c r="A161" s="147" t="s">
        <v>355</v>
      </c>
      <c r="B161" s="148"/>
      <c r="C161" s="297"/>
      <c r="D161" s="128">
        <v>273600</v>
      </c>
      <c r="E161" s="122"/>
      <c r="F161" s="122"/>
      <c r="G161" s="122"/>
      <c r="H161" s="123"/>
    </row>
    <row r="162" spans="1:8" s="16" customFormat="1" ht="37.5" customHeight="1" outlineLevel="1" x14ac:dyDescent="0.2">
      <c r="A162" s="147" t="s">
        <v>356</v>
      </c>
      <c r="B162" s="148"/>
      <c r="C162" s="297"/>
      <c r="D162" s="128">
        <v>276450</v>
      </c>
      <c r="E162" s="122"/>
      <c r="F162" s="122"/>
      <c r="G162" s="122"/>
      <c r="H162" s="123"/>
    </row>
    <row r="163" spans="1:8" s="16" customFormat="1" ht="37.5" customHeight="1" outlineLevel="1" x14ac:dyDescent="0.2">
      <c r="A163" s="147" t="s">
        <v>357</v>
      </c>
      <c r="B163" s="148"/>
      <c r="C163" s="297"/>
      <c r="D163" s="128">
        <v>279300</v>
      </c>
      <c r="E163" s="122"/>
      <c r="F163" s="122"/>
      <c r="G163" s="122"/>
      <c r="H163" s="123"/>
    </row>
    <row r="164" spans="1:8" s="16" customFormat="1" ht="37.5" customHeight="1" outlineLevel="1" x14ac:dyDescent="0.2">
      <c r="A164" s="147" t="s">
        <v>358</v>
      </c>
      <c r="B164" s="148"/>
      <c r="C164" s="297"/>
      <c r="D164" s="128">
        <v>282150</v>
      </c>
      <c r="E164" s="122"/>
      <c r="F164" s="122"/>
      <c r="G164" s="122"/>
      <c r="H164" s="123"/>
    </row>
    <row r="165" spans="1:8" s="16" customFormat="1" ht="37.5" customHeight="1" outlineLevel="1" thickBot="1" x14ac:dyDescent="0.25">
      <c r="A165" s="147" t="s">
        <v>359</v>
      </c>
      <c r="B165" s="148"/>
      <c r="C165" s="316"/>
      <c r="D165" s="128">
        <v>285000</v>
      </c>
      <c r="E165" s="122"/>
      <c r="F165" s="122"/>
      <c r="G165" s="122"/>
      <c r="H165" s="123"/>
    </row>
    <row r="166" spans="1:8" s="16" customFormat="1" ht="32.25" customHeight="1" thickBot="1" x14ac:dyDescent="0.25">
      <c r="A166" s="81"/>
      <c r="B166" s="513"/>
      <c r="C166" s="130"/>
      <c r="D166" s="291" t="s">
        <v>360</v>
      </c>
      <c r="E166" s="291"/>
      <c r="F166" s="291"/>
      <c r="G166" s="291"/>
      <c r="H166" s="292"/>
    </row>
    <row r="167" spans="1:8" s="16" customFormat="1" ht="24.95" customHeight="1" thickBot="1" x14ac:dyDescent="0.25">
      <c r="A167" s="514"/>
      <c r="B167" s="124"/>
      <c r="C167" s="125"/>
      <c r="D167" s="515" t="s">
        <v>171</v>
      </c>
      <c r="E167" s="516" t="s">
        <v>172</v>
      </c>
      <c r="F167" s="517" t="s">
        <v>173</v>
      </c>
      <c r="G167" s="516" t="s">
        <v>174</v>
      </c>
      <c r="H167" s="518" t="s">
        <v>175</v>
      </c>
    </row>
    <row r="168" spans="1:8" s="16" customFormat="1" ht="48" customHeight="1" x14ac:dyDescent="0.2">
      <c r="A168" s="29" t="s">
        <v>361</v>
      </c>
      <c r="B168" s="30" t="s">
        <v>27</v>
      </c>
      <c r="C16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8" s="31">
        <f>F168*1.2</f>
        <v>14760</v>
      </c>
      <c r="E168" s="32">
        <f>F168*1.1</f>
        <v>13530.000000000002</v>
      </c>
      <c r="F168" s="32">
        <v>12300</v>
      </c>
      <c r="G168" s="32">
        <f>F168*0.75</f>
        <v>9225</v>
      </c>
      <c r="H168" s="33">
        <f>F168*0.5</f>
        <v>6150</v>
      </c>
    </row>
    <row r="169" spans="1:8" s="16" customFormat="1" ht="132" customHeight="1" x14ac:dyDescent="0.2">
      <c r="A169" s="34"/>
      <c r="B169" s="35"/>
      <c r="C169" s="35"/>
      <c r="D169" s="36"/>
      <c r="E169" s="37"/>
      <c r="F169" s="37"/>
      <c r="G169" s="37"/>
      <c r="H169" s="38"/>
    </row>
    <row r="170" spans="1:8" s="16" customFormat="1" ht="97.5" customHeight="1" x14ac:dyDescent="0.2">
      <c r="A170" s="34"/>
      <c r="B170" s="39" t="s">
        <v>12</v>
      </c>
      <c r="C1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0" s="36"/>
      <c r="E170" s="37"/>
      <c r="F170" s="37"/>
      <c r="G170" s="37"/>
      <c r="H170" s="38"/>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1" s="44"/>
      <c r="E171" s="45"/>
      <c r="F171" s="45"/>
      <c r="G171" s="45"/>
      <c r="H171" s="46"/>
    </row>
    <row r="172" spans="1:8" s="16" customFormat="1" ht="24.95" customHeight="1" thickBot="1" x14ac:dyDescent="0.25">
      <c r="A172" s="47"/>
      <c r="B172" s="48"/>
      <c r="C172" s="49"/>
      <c r="D172" s="291" t="s">
        <v>360</v>
      </c>
      <c r="E172" s="291"/>
      <c r="F172" s="291"/>
      <c r="G172" s="291"/>
      <c r="H172" s="292"/>
    </row>
    <row r="173" spans="1:8" s="16" customFormat="1" ht="48" customHeight="1" x14ac:dyDescent="0.2">
      <c r="A173" s="53" t="s">
        <v>362</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3" s="54">
        <f>F173*1.2</f>
        <v>16560</v>
      </c>
      <c r="E173" s="32">
        <f>F173*1.1</f>
        <v>15180.000000000002</v>
      </c>
      <c r="F173" s="32">
        <v>13800</v>
      </c>
      <c r="G173" s="32">
        <f>F173*0.75</f>
        <v>10350</v>
      </c>
      <c r="H173" s="33">
        <f>F173*0.5</f>
        <v>6900</v>
      </c>
    </row>
    <row r="174" spans="1:8" s="16" customFormat="1" ht="132" customHeight="1" x14ac:dyDescent="0.2">
      <c r="A174" s="55"/>
      <c r="B174" s="35"/>
      <c r="C174" s="35"/>
      <c r="D174" s="56"/>
      <c r="E174" s="37"/>
      <c r="F174" s="37"/>
      <c r="G174" s="37"/>
      <c r="H174" s="38"/>
    </row>
    <row r="175" spans="1:8" s="16" customFormat="1" ht="97.5" customHeight="1" x14ac:dyDescent="0.2">
      <c r="A175" s="55"/>
      <c r="B175" s="39" t="s">
        <v>12</v>
      </c>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6" s="56"/>
      <c r="E176" s="37"/>
      <c r="F176" s="37"/>
      <c r="G176" s="37"/>
      <c r="H176" s="38"/>
    </row>
    <row r="177" spans="1:8" s="16" customFormat="1" ht="92.25" customHeight="1" thickBot="1" x14ac:dyDescent="0.25">
      <c r="A177" s="59"/>
      <c r="B177" s="42" t="s">
        <v>16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7" s="61"/>
      <c r="E177" s="45"/>
      <c r="F177" s="45"/>
      <c r="G177" s="45"/>
      <c r="H177" s="46"/>
    </row>
    <row r="178" spans="1:8" s="16" customFormat="1" ht="24.95" customHeight="1" thickBot="1" x14ac:dyDescent="0.25">
      <c r="A178" s="81"/>
      <c r="B178" s="82"/>
      <c r="C178" s="83"/>
      <c r="D178" s="291" t="s">
        <v>360</v>
      </c>
      <c r="E178" s="291"/>
      <c r="F178" s="291"/>
      <c r="G178" s="291"/>
      <c r="H178" s="292"/>
    </row>
    <row r="179" spans="1:8" s="16" customFormat="1" ht="50.1" customHeight="1" x14ac:dyDescent="0.2">
      <c r="A179" s="65" t="s">
        <v>363</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9" s="389">
        <v>480</v>
      </c>
      <c r="E179" s="390"/>
      <c r="F179" s="390"/>
      <c r="G179" s="390"/>
      <c r="H179" s="391"/>
    </row>
    <row r="180" spans="1:8" s="16" customFormat="1" ht="94.5" customHeight="1" x14ac:dyDescent="0.2">
      <c r="A180" s="71"/>
      <c r="B180" s="92"/>
      <c r="C180" s="93"/>
      <c r="D180" s="94"/>
      <c r="E180" s="95"/>
      <c r="F180" s="95"/>
      <c r="G180" s="95"/>
      <c r="H180" s="392"/>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81" s="393"/>
      <c r="E181" s="394"/>
      <c r="F181" s="394"/>
      <c r="G181" s="394"/>
      <c r="H181" s="395"/>
    </row>
    <row r="182" spans="1:8" s="16" customFormat="1" ht="24.95" customHeight="1" thickBot="1" x14ac:dyDescent="0.25">
      <c r="A182" s="81"/>
      <c r="B182" s="129"/>
      <c r="C182" s="130"/>
      <c r="D182" s="291" t="s">
        <v>360</v>
      </c>
      <c r="E182" s="291"/>
      <c r="F182" s="291"/>
      <c r="G182" s="291"/>
      <c r="H182" s="292"/>
    </row>
    <row r="183" spans="1:8" s="16" customFormat="1" ht="50.1" customHeight="1" thickBot="1" x14ac:dyDescent="0.25">
      <c r="A183" s="136" t="s">
        <v>38</v>
      </c>
      <c r="B183" s="137"/>
      <c r="C183" s="137"/>
      <c r="D183" s="498" t="str">
        <f>"от "&amp;MIN(D184:D223)&amp;" до "&amp;MAX(D184:D223)</f>
        <v>от 2850 до 114000</v>
      </c>
      <c r="E183" s="499"/>
      <c r="F183" s="499"/>
      <c r="G183" s="499"/>
      <c r="H183" s="500"/>
    </row>
    <row r="184" spans="1:8" s="16" customFormat="1" ht="37.5" customHeight="1" outlineLevel="1" x14ac:dyDescent="0.2">
      <c r="A184" s="141" t="s">
        <v>364</v>
      </c>
      <c r="B184" s="313"/>
      <c r="C184"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84" s="144">
        <v>2850</v>
      </c>
      <c r="E184" s="145"/>
      <c r="F184" s="145"/>
      <c r="G184" s="145"/>
      <c r="H184" s="146"/>
    </row>
    <row r="185" spans="1:8" s="16" customFormat="1" ht="37.5" customHeight="1" outlineLevel="1" x14ac:dyDescent="0.2">
      <c r="A185" s="147" t="s">
        <v>365</v>
      </c>
      <c r="B185" s="315"/>
      <c r="C185" s="297"/>
      <c r="D185" s="144">
        <v>5700</v>
      </c>
      <c r="E185" s="145"/>
      <c r="F185" s="145"/>
      <c r="G185" s="145"/>
      <c r="H185" s="146"/>
    </row>
    <row r="186" spans="1:8" s="16" customFormat="1" ht="37.5" customHeight="1" outlineLevel="1" x14ac:dyDescent="0.2">
      <c r="A186" s="147" t="s">
        <v>366</v>
      </c>
      <c r="B186" s="315"/>
      <c r="C186" s="297"/>
      <c r="D186" s="144">
        <v>8550</v>
      </c>
      <c r="E186" s="145"/>
      <c r="F186" s="145"/>
      <c r="G186" s="145"/>
      <c r="H186" s="146"/>
    </row>
    <row r="187" spans="1:8" s="16" customFormat="1" ht="37.5" customHeight="1" outlineLevel="1" x14ac:dyDescent="0.2">
      <c r="A187" s="147" t="s">
        <v>367</v>
      </c>
      <c r="B187" s="315"/>
      <c r="C187" s="297"/>
      <c r="D187" s="144">
        <v>11400</v>
      </c>
      <c r="E187" s="145"/>
      <c r="F187" s="145"/>
      <c r="G187" s="145"/>
      <c r="H187" s="146"/>
    </row>
    <row r="188" spans="1:8" s="16" customFormat="1" ht="37.5" customHeight="1" outlineLevel="1" x14ac:dyDescent="0.2">
      <c r="A188" s="147" t="s">
        <v>368</v>
      </c>
      <c r="B188" s="315"/>
      <c r="C188" s="297"/>
      <c r="D188" s="144">
        <v>14250</v>
      </c>
      <c r="E188" s="145"/>
      <c r="F188" s="145"/>
      <c r="G188" s="145"/>
      <c r="H188" s="146"/>
    </row>
    <row r="189" spans="1:8" s="16" customFormat="1" ht="37.5" customHeight="1" outlineLevel="1" x14ac:dyDescent="0.2">
      <c r="A189" s="147" t="s">
        <v>369</v>
      </c>
      <c r="B189" s="315"/>
      <c r="C189" s="297"/>
      <c r="D189" s="144">
        <v>17100</v>
      </c>
      <c r="E189" s="145"/>
      <c r="F189" s="145"/>
      <c r="G189" s="145"/>
      <c r="H189" s="146"/>
    </row>
    <row r="190" spans="1:8" s="16" customFormat="1" ht="37.5" customHeight="1" outlineLevel="1" x14ac:dyDescent="0.2">
      <c r="A190" s="147" t="s">
        <v>370</v>
      </c>
      <c r="B190" s="315"/>
      <c r="C190" s="297"/>
      <c r="D190" s="144">
        <v>19950</v>
      </c>
      <c r="E190" s="145"/>
      <c r="F190" s="145"/>
      <c r="G190" s="145"/>
      <c r="H190" s="146"/>
    </row>
    <row r="191" spans="1:8" s="16" customFormat="1" ht="37.5" customHeight="1" outlineLevel="1" x14ac:dyDescent="0.2">
      <c r="A191" s="147" t="s">
        <v>371</v>
      </c>
      <c r="B191" s="315"/>
      <c r="C191" s="297"/>
      <c r="D191" s="144">
        <v>22800</v>
      </c>
      <c r="E191" s="145"/>
      <c r="F191" s="145"/>
      <c r="G191" s="145"/>
      <c r="H191" s="146"/>
    </row>
    <row r="192" spans="1:8" s="16" customFormat="1" ht="37.5" customHeight="1" outlineLevel="1" x14ac:dyDescent="0.2">
      <c r="A192" s="147" t="s">
        <v>372</v>
      </c>
      <c r="B192" s="315"/>
      <c r="C192" s="297"/>
      <c r="D192" s="144">
        <v>25650</v>
      </c>
      <c r="E192" s="145"/>
      <c r="F192" s="145"/>
      <c r="G192" s="145"/>
      <c r="H192" s="146"/>
    </row>
    <row r="193" spans="1:8" s="16" customFormat="1" ht="37.5" customHeight="1" outlineLevel="1" x14ac:dyDescent="0.2">
      <c r="A193" s="147" t="s">
        <v>373</v>
      </c>
      <c r="B193" s="315"/>
      <c r="C193" s="297"/>
      <c r="D193" s="144">
        <v>28500</v>
      </c>
      <c r="E193" s="145"/>
      <c r="F193" s="145"/>
      <c r="G193" s="145"/>
      <c r="H193" s="146"/>
    </row>
    <row r="194" spans="1:8" s="16" customFormat="1" ht="37.5" customHeight="1" outlineLevel="1" x14ac:dyDescent="0.2">
      <c r="A194" s="147" t="s">
        <v>374</v>
      </c>
      <c r="B194" s="315"/>
      <c r="C194" s="297"/>
      <c r="D194" s="144">
        <v>31350</v>
      </c>
      <c r="E194" s="145"/>
      <c r="F194" s="145"/>
      <c r="G194" s="145"/>
      <c r="H194" s="146"/>
    </row>
    <row r="195" spans="1:8" s="16" customFormat="1" ht="37.5" customHeight="1" outlineLevel="1" x14ac:dyDescent="0.2">
      <c r="A195" s="147" t="s">
        <v>375</v>
      </c>
      <c r="B195" s="315"/>
      <c r="C195" s="297"/>
      <c r="D195" s="144">
        <v>34200</v>
      </c>
      <c r="E195" s="145"/>
      <c r="F195" s="145"/>
      <c r="G195" s="145"/>
      <c r="H195" s="146"/>
    </row>
    <row r="196" spans="1:8" s="16" customFormat="1" ht="37.5" customHeight="1" outlineLevel="1" x14ac:dyDescent="0.2">
      <c r="A196" s="147" t="s">
        <v>376</v>
      </c>
      <c r="B196" s="315"/>
      <c r="C196" s="297"/>
      <c r="D196" s="144">
        <v>37050</v>
      </c>
      <c r="E196" s="145"/>
      <c r="F196" s="145"/>
      <c r="G196" s="145"/>
      <c r="H196" s="146"/>
    </row>
    <row r="197" spans="1:8" s="16" customFormat="1" ht="37.5" customHeight="1" outlineLevel="1" x14ac:dyDescent="0.2">
      <c r="A197" s="147" t="s">
        <v>377</v>
      </c>
      <c r="B197" s="315"/>
      <c r="C197" s="297"/>
      <c r="D197" s="144">
        <v>39900</v>
      </c>
      <c r="E197" s="145"/>
      <c r="F197" s="145"/>
      <c r="G197" s="145"/>
      <c r="H197" s="146"/>
    </row>
    <row r="198" spans="1:8" s="16" customFormat="1" ht="37.5" customHeight="1" outlineLevel="1" x14ac:dyDescent="0.2">
      <c r="A198" s="147" t="s">
        <v>378</v>
      </c>
      <c r="B198" s="315"/>
      <c r="C198" s="297"/>
      <c r="D198" s="144">
        <v>42750</v>
      </c>
      <c r="E198" s="145"/>
      <c r="F198" s="145"/>
      <c r="G198" s="145"/>
      <c r="H198" s="146"/>
    </row>
    <row r="199" spans="1:8" s="16" customFormat="1" ht="37.5" customHeight="1" outlineLevel="1" x14ac:dyDescent="0.2">
      <c r="A199" s="147" t="s">
        <v>379</v>
      </c>
      <c r="B199" s="315"/>
      <c r="C199" s="297"/>
      <c r="D199" s="144">
        <v>45600</v>
      </c>
      <c r="E199" s="145"/>
      <c r="F199" s="145"/>
      <c r="G199" s="145"/>
      <c r="H199" s="146"/>
    </row>
    <row r="200" spans="1:8" s="16" customFormat="1" ht="37.5" customHeight="1" outlineLevel="1" x14ac:dyDescent="0.2">
      <c r="A200" s="147" t="s">
        <v>380</v>
      </c>
      <c r="B200" s="315"/>
      <c r="C200" s="297"/>
      <c r="D200" s="144">
        <v>48450</v>
      </c>
      <c r="E200" s="145"/>
      <c r="F200" s="145"/>
      <c r="G200" s="145"/>
      <c r="H200" s="146"/>
    </row>
    <row r="201" spans="1:8" s="16" customFormat="1" ht="37.5" customHeight="1" outlineLevel="1" x14ac:dyDescent="0.2">
      <c r="A201" s="147" t="s">
        <v>381</v>
      </c>
      <c r="B201" s="315"/>
      <c r="C201" s="297"/>
      <c r="D201" s="144">
        <v>51300</v>
      </c>
      <c r="E201" s="145"/>
      <c r="F201" s="145"/>
      <c r="G201" s="145"/>
      <c r="H201" s="146"/>
    </row>
    <row r="202" spans="1:8" s="16" customFormat="1" ht="37.5" customHeight="1" outlineLevel="1" x14ac:dyDescent="0.2">
      <c r="A202" s="147" t="s">
        <v>382</v>
      </c>
      <c r="B202" s="315"/>
      <c r="C202" s="297"/>
      <c r="D202" s="144">
        <v>54150</v>
      </c>
      <c r="E202" s="145"/>
      <c r="F202" s="145"/>
      <c r="G202" s="145"/>
      <c r="H202" s="146"/>
    </row>
    <row r="203" spans="1:8" s="16" customFormat="1" ht="37.5" customHeight="1" outlineLevel="1" x14ac:dyDescent="0.2">
      <c r="A203" s="147" t="s">
        <v>383</v>
      </c>
      <c r="B203" s="315"/>
      <c r="C203" s="297"/>
      <c r="D203" s="144">
        <v>57000</v>
      </c>
      <c r="E203" s="145"/>
      <c r="F203" s="145"/>
      <c r="G203" s="145"/>
      <c r="H203" s="146"/>
    </row>
    <row r="204" spans="1:8" s="16" customFormat="1" ht="37.5" customHeight="1" outlineLevel="1" x14ac:dyDescent="0.2">
      <c r="A204" s="147" t="s">
        <v>384</v>
      </c>
      <c r="B204" s="315"/>
      <c r="C204" s="297"/>
      <c r="D204" s="144">
        <v>59850</v>
      </c>
      <c r="E204" s="145"/>
      <c r="F204" s="145"/>
      <c r="G204" s="145"/>
      <c r="H204" s="146"/>
    </row>
    <row r="205" spans="1:8" s="16" customFormat="1" ht="37.5" customHeight="1" outlineLevel="1" x14ac:dyDescent="0.2">
      <c r="A205" s="147" t="s">
        <v>385</v>
      </c>
      <c r="B205" s="315"/>
      <c r="C205" s="297"/>
      <c r="D205" s="144">
        <v>62700</v>
      </c>
      <c r="E205" s="145"/>
      <c r="F205" s="145"/>
      <c r="G205" s="145"/>
      <c r="H205" s="146"/>
    </row>
    <row r="206" spans="1:8" s="16" customFormat="1" ht="37.5" customHeight="1" outlineLevel="1" x14ac:dyDescent="0.2">
      <c r="A206" s="147" t="s">
        <v>386</v>
      </c>
      <c r="B206" s="315"/>
      <c r="C206" s="297"/>
      <c r="D206" s="144">
        <v>65550</v>
      </c>
      <c r="E206" s="145"/>
      <c r="F206" s="145"/>
      <c r="G206" s="145"/>
      <c r="H206" s="146"/>
    </row>
    <row r="207" spans="1:8" s="16" customFormat="1" ht="37.5" customHeight="1" outlineLevel="1" x14ac:dyDescent="0.2">
      <c r="A207" s="147" t="s">
        <v>387</v>
      </c>
      <c r="B207" s="315"/>
      <c r="C207" s="297"/>
      <c r="D207" s="144">
        <v>68400</v>
      </c>
      <c r="E207" s="145"/>
      <c r="F207" s="145"/>
      <c r="G207" s="145"/>
      <c r="H207" s="146"/>
    </row>
    <row r="208" spans="1:8" s="16" customFormat="1" ht="37.5" customHeight="1" outlineLevel="1" x14ac:dyDescent="0.2">
      <c r="A208" s="147" t="s">
        <v>388</v>
      </c>
      <c r="B208" s="315"/>
      <c r="C208" s="297"/>
      <c r="D208" s="144">
        <v>71250</v>
      </c>
      <c r="E208" s="145"/>
      <c r="F208" s="145"/>
      <c r="G208" s="145"/>
      <c r="H208" s="146"/>
    </row>
    <row r="209" spans="1:8" s="16" customFormat="1" ht="37.5" customHeight="1" outlineLevel="1" x14ac:dyDescent="0.2">
      <c r="A209" s="147" t="s">
        <v>389</v>
      </c>
      <c r="B209" s="315"/>
      <c r="C209" s="297"/>
      <c r="D209" s="144">
        <v>74100</v>
      </c>
      <c r="E209" s="145"/>
      <c r="F209" s="145"/>
      <c r="G209" s="145"/>
      <c r="H209" s="146"/>
    </row>
    <row r="210" spans="1:8" s="16" customFormat="1" ht="37.5" customHeight="1" outlineLevel="1" x14ac:dyDescent="0.2">
      <c r="A210" s="147" t="s">
        <v>390</v>
      </c>
      <c r="B210" s="315"/>
      <c r="C210" s="297"/>
      <c r="D210" s="144">
        <v>76950</v>
      </c>
      <c r="E210" s="145"/>
      <c r="F210" s="145"/>
      <c r="G210" s="145"/>
      <c r="H210" s="146"/>
    </row>
    <row r="211" spans="1:8" s="16" customFormat="1" ht="37.5" customHeight="1" outlineLevel="1" x14ac:dyDescent="0.2">
      <c r="A211" s="147" t="s">
        <v>391</v>
      </c>
      <c r="B211" s="315"/>
      <c r="C211" s="297"/>
      <c r="D211" s="144">
        <v>79800</v>
      </c>
      <c r="E211" s="145"/>
      <c r="F211" s="145"/>
      <c r="G211" s="145"/>
      <c r="H211" s="146"/>
    </row>
    <row r="212" spans="1:8" s="16" customFormat="1" ht="37.5" customHeight="1" outlineLevel="1" x14ac:dyDescent="0.2">
      <c r="A212" s="147" t="s">
        <v>392</v>
      </c>
      <c r="B212" s="315"/>
      <c r="C212" s="297"/>
      <c r="D212" s="144">
        <v>82650</v>
      </c>
      <c r="E212" s="145"/>
      <c r="F212" s="145"/>
      <c r="G212" s="145"/>
      <c r="H212" s="146"/>
    </row>
    <row r="213" spans="1:8" s="16" customFormat="1" ht="37.5" customHeight="1" outlineLevel="1" x14ac:dyDescent="0.2">
      <c r="A213" s="147" t="s">
        <v>393</v>
      </c>
      <c r="B213" s="315"/>
      <c r="C213" s="297"/>
      <c r="D213" s="144">
        <v>85500</v>
      </c>
      <c r="E213" s="145"/>
      <c r="F213" s="145"/>
      <c r="G213" s="145"/>
      <c r="H213" s="146"/>
    </row>
    <row r="214" spans="1:8" s="16" customFormat="1" ht="37.5" customHeight="1" outlineLevel="1" x14ac:dyDescent="0.2">
      <c r="A214" s="147" t="s">
        <v>394</v>
      </c>
      <c r="B214" s="315"/>
      <c r="C214" s="297"/>
      <c r="D214" s="144">
        <v>88350</v>
      </c>
      <c r="E214" s="145"/>
      <c r="F214" s="145"/>
      <c r="G214" s="145"/>
      <c r="H214" s="146"/>
    </row>
    <row r="215" spans="1:8" s="16" customFormat="1" ht="37.5" customHeight="1" outlineLevel="1" x14ac:dyDescent="0.2">
      <c r="A215" s="147" t="s">
        <v>395</v>
      </c>
      <c r="B215" s="315"/>
      <c r="C215" s="297"/>
      <c r="D215" s="144">
        <v>91200</v>
      </c>
      <c r="E215" s="145"/>
      <c r="F215" s="145"/>
      <c r="G215" s="145"/>
      <c r="H215" s="146"/>
    </row>
    <row r="216" spans="1:8" s="16" customFormat="1" ht="37.5" customHeight="1" outlineLevel="1" x14ac:dyDescent="0.2">
      <c r="A216" s="147" t="s">
        <v>396</v>
      </c>
      <c r="B216" s="315"/>
      <c r="C216" s="297"/>
      <c r="D216" s="144">
        <v>94050</v>
      </c>
      <c r="E216" s="145"/>
      <c r="F216" s="145"/>
      <c r="G216" s="145"/>
      <c r="H216" s="146"/>
    </row>
    <row r="217" spans="1:8" s="16" customFormat="1" ht="37.5" customHeight="1" outlineLevel="1" x14ac:dyDescent="0.2">
      <c r="A217" s="147" t="s">
        <v>397</v>
      </c>
      <c r="B217" s="315"/>
      <c r="C217" s="297"/>
      <c r="D217" s="144">
        <v>96900</v>
      </c>
      <c r="E217" s="145"/>
      <c r="F217" s="145"/>
      <c r="G217" s="145"/>
      <c r="H217" s="146"/>
    </row>
    <row r="218" spans="1:8" s="16" customFormat="1" ht="37.5" customHeight="1" outlineLevel="1" x14ac:dyDescent="0.2">
      <c r="A218" s="147" t="s">
        <v>398</v>
      </c>
      <c r="B218" s="315"/>
      <c r="C218" s="297"/>
      <c r="D218" s="144">
        <v>99750</v>
      </c>
      <c r="E218" s="145"/>
      <c r="F218" s="145"/>
      <c r="G218" s="145"/>
      <c r="H218" s="146"/>
    </row>
    <row r="219" spans="1:8" s="16" customFormat="1" ht="37.5" customHeight="1" outlineLevel="1" x14ac:dyDescent="0.2">
      <c r="A219" s="147" t="s">
        <v>399</v>
      </c>
      <c r="B219" s="315"/>
      <c r="C219" s="297"/>
      <c r="D219" s="144">
        <v>102600</v>
      </c>
      <c r="E219" s="145"/>
      <c r="F219" s="145"/>
      <c r="G219" s="145"/>
      <c r="H219" s="146"/>
    </row>
    <row r="220" spans="1:8" s="16" customFormat="1" ht="37.5" customHeight="1" outlineLevel="1" x14ac:dyDescent="0.2">
      <c r="A220" s="147" t="s">
        <v>400</v>
      </c>
      <c r="B220" s="315"/>
      <c r="C220" s="297"/>
      <c r="D220" s="144">
        <v>105450</v>
      </c>
      <c r="E220" s="145"/>
      <c r="F220" s="145"/>
      <c r="G220" s="145"/>
      <c r="H220" s="146"/>
    </row>
    <row r="221" spans="1:8" s="16" customFormat="1" ht="37.5" customHeight="1" outlineLevel="1" x14ac:dyDescent="0.2">
      <c r="A221" s="147" t="s">
        <v>401</v>
      </c>
      <c r="B221" s="315"/>
      <c r="C221" s="297"/>
      <c r="D221" s="144">
        <v>108300</v>
      </c>
      <c r="E221" s="145"/>
      <c r="F221" s="145"/>
      <c r="G221" s="145"/>
      <c r="H221" s="146"/>
    </row>
    <row r="222" spans="1:8" s="16" customFormat="1" ht="37.5" customHeight="1" outlineLevel="1" x14ac:dyDescent="0.2">
      <c r="A222" s="147" t="s">
        <v>402</v>
      </c>
      <c r="B222" s="315"/>
      <c r="C222" s="297"/>
      <c r="D222" s="144">
        <v>111150</v>
      </c>
      <c r="E222" s="145"/>
      <c r="F222" s="145"/>
      <c r="G222" s="145"/>
      <c r="H222" s="146"/>
    </row>
    <row r="223" spans="1:8" s="16" customFormat="1" ht="37.5" customHeight="1" outlineLevel="1" x14ac:dyDescent="0.2">
      <c r="A223" s="147" t="s">
        <v>403</v>
      </c>
      <c r="B223" s="315"/>
      <c r="C223" s="297"/>
      <c r="D223" s="144">
        <v>114000</v>
      </c>
      <c r="E223" s="145"/>
      <c r="F223" s="145"/>
      <c r="G223" s="145"/>
      <c r="H223" s="146"/>
    </row>
    <row r="224" spans="1:8" s="16" customFormat="1" ht="37.5" customHeight="1" outlineLevel="1" x14ac:dyDescent="0.2">
      <c r="A224" s="147" t="s">
        <v>404</v>
      </c>
      <c r="B224" s="315"/>
      <c r="C224" s="297"/>
      <c r="D224" s="144">
        <v>116850</v>
      </c>
      <c r="E224" s="145"/>
      <c r="F224" s="145"/>
      <c r="G224" s="145"/>
      <c r="H224" s="146"/>
    </row>
    <row r="225" spans="1:8" s="16" customFormat="1" ht="37.5" customHeight="1" outlineLevel="1" x14ac:dyDescent="0.2">
      <c r="A225" s="147" t="s">
        <v>405</v>
      </c>
      <c r="B225" s="315"/>
      <c r="C225" s="297"/>
      <c r="D225" s="144">
        <v>119700</v>
      </c>
      <c r="E225" s="145"/>
      <c r="F225" s="145"/>
      <c r="G225" s="145"/>
      <c r="H225" s="146"/>
    </row>
    <row r="226" spans="1:8" s="16" customFormat="1" ht="37.5" customHeight="1" outlineLevel="1" x14ac:dyDescent="0.2">
      <c r="A226" s="147" t="s">
        <v>406</v>
      </c>
      <c r="B226" s="315"/>
      <c r="C226" s="297"/>
      <c r="D226" s="144">
        <v>122550</v>
      </c>
      <c r="E226" s="145"/>
      <c r="F226" s="145"/>
      <c r="G226" s="145"/>
      <c r="H226" s="146"/>
    </row>
    <row r="227" spans="1:8" s="16" customFormat="1" ht="37.5" customHeight="1" outlineLevel="1" x14ac:dyDescent="0.2">
      <c r="A227" s="147" t="s">
        <v>407</v>
      </c>
      <c r="B227" s="315"/>
      <c r="C227" s="297"/>
      <c r="D227" s="144">
        <v>125400</v>
      </c>
      <c r="E227" s="145"/>
      <c r="F227" s="145"/>
      <c r="G227" s="145"/>
      <c r="H227" s="146"/>
    </row>
    <row r="228" spans="1:8" s="16" customFormat="1" ht="37.5" customHeight="1" outlineLevel="1" x14ac:dyDescent="0.2">
      <c r="A228" s="147" t="s">
        <v>408</v>
      </c>
      <c r="B228" s="315"/>
      <c r="C228" s="297"/>
      <c r="D228" s="144">
        <v>128250</v>
      </c>
      <c r="E228" s="145"/>
      <c r="F228" s="145"/>
      <c r="G228" s="145"/>
      <c r="H228" s="146"/>
    </row>
    <row r="229" spans="1:8" s="16" customFormat="1" ht="37.5" customHeight="1" outlineLevel="1" x14ac:dyDescent="0.2">
      <c r="A229" s="147" t="s">
        <v>409</v>
      </c>
      <c r="B229" s="315"/>
      <c r="C229" s="297"/>
      <c r="D229" s="144">
        <v>131100</v>
      </c>
      <c r="E229" s="145"/>
      <c r="F229" s="145"/>
      <c r="G229" s="145"/>
      <c r="H229" s="146"/>
    </row>
    <row r="230" spans="1:8" s="16" customFormat="1" ht="37.5" customHeight="1" outlineLevel="1" x14ac:dyDescent="0.2">
      <c r="A230" s="147" t="s">
        <v>410</v>
      </c>
      <c r="B230" s="315"/>
      <c r="C230" s="297"/>
      <c r="D230" s="144">
        <v>133950</v>
      </c>
      <c r="E230" s="145"/>
      <c r="F230" s="145"/>
      <c r="G230" s="145"/>
      <c r="H230" s="146"/>
    </row>
    <row r="231" spans="1:8" s="16" customFormat="1" ht="37.5" customHeight="1" outlineLevel="1" x14ac:dyDescent="0.2">
      <c r="A231" s="147" t="s">
        <v>411</v>
      </c>
      <c r="B231" s="315"/>
      <c r="C231" s="297"/>
      <c r="D231" s="144">
        <v>136800</v>
      </c>
      <c r="E231" s="145"/>
      <c r="F231" s="145"/>
      <c r="G231" s="145"/>
      <c r="H231" s="146"/>
    </row>
    <row r="232" spans="1:8" s="16" customFormat="1" ht="37.5" customHeight="1" outlineLevel="1" x14ac:dyDescent="0.2">
      <c r="A232" s="147" t="s">
        <v>412</v>
      </c>
      <c r="B232" s="315"/>
      <c r="C232" s="297"/>
      <c r="D232" s="144">
        <v>139650</v>
      </c>
      <c r="E232" s="145"/>
      <c r="F232" s="145"/>
      <c r="G232" s="145"/>
      <c r="H232" s="146"/>
    </row>
    <row r="233" spans="1:8" s="16" customFormat="1" ht="37.5" customHeight="1" outlineLevel="1" x14ac:dyDescent="0.2">
      <c r="A233" s="147" t="s">
        <v>413</v>
      </c>
      <c r="B233" s="315"/>
      <c r="C233" s="297"/>
      <c r="D233" s="144">
        <v>142500</v>
      </c>
      <c r="E233" s="145"/>
      <c r="F233" s="145"/>
      <c r="G233" s="145"/>
      <c r="H233" s="146"/>
    </row>
    <row r="234" spans="1:8" s="16" customFormat="1" ht="37.5" customHeight="1" outlineLevel="1" x14ac:dyDescent="0.2">
      <c r="A234" s="147" t="s">
        <v>414</v>
      </c>
      <c r="B234" s="315"/>
      <c r="C234" s="297"/>
      <c r="D234" s="144">
        <v>145350</v>
      </c>
      <c r="E234" s="145"/>
      <c r="F234" s="145"/>
      <c r="G234" s="145"/>
      <c r="H234" s="146"/>
    </row>
    <row r="235" spans="1:8" s="16" customFormat="1" ht="37.5" customHeight="1" outlineLevel="1" x14ac:dyDescent="0.2">
      <c r="A235" s="147" t="s">
        <v>415</v>
      </c>
      <c r="B235" s="315"/>
      <c r="C235" s="297"/>
      <c r="D235" s="144">
        <v>148200</v>
      </c>
      <c r="E235" s="145"/>
      <c r="F235" s="145"/>
      <c r="G235" s="145"/>
      <c r="H235" s="146"/>
    </row>
    <row r="236" spans="1:8" s="16" customFormat="1" ht="37.5" customHeight="1" outlineLevel="1" x14ac:dyDescent="0.2">
      <c r="A236" s="147" t="s">
        <v>416</v>
      </c>
      <c r="B236" s="315"/>
      <c r="C236" s="297"/>
      <c r="D236" s="144">
        <v>151050</v>
      </c>
      <c r="E236" s="145"/>
      <c r="F236" s="145"/>
      <c r="G236" s="145"/>
      <c r="H236" s="146"/>
    </row>
    <row r="237" spans="1:8" s="16" customFormat="1" ht="37.5" customHeight="1" outlineLevel="1" x14ac:dyDescent="0.2">
      <c r="A237" s="147" t="s">
        <v>417</v>
      </c>
      <c r="B237" s="315"/>
      <c r="C237" s="297"/>
      <c r="D237" s="144">
        <v>153900</v>
      </c>
      <c r="E237" s="145"/>
      <c r="F237" s="145"/>
      <c r="G237" s="145"/>
      <c r="H237" s="146"/>
    </row>
    <row r="238" spans="1:8" s="16" customFormat="1" ht="37.5" customHeight="1" outlineLevel="1" x14ac:dyDescent="0.2">
      <c r="A238" s="147" t="s">
        <v>418</v>
      </c>
      <c r="B238" s="315"/>
      <c r="C238" s="297"/>
      <c r="D238" s="144">
        <v>156750</v>
      </c>
      <c r="E238" s="145"/>
      <c r="F238" s="145"/>
      <c r="G238" s="145"/>
      <c r="H238" s="146"/>
    </row>
    <row r="239" spans="1:8" s="16" customFormat="1" ht="37.5" customHeight="1" outlineLevel="1" x14ac:dyDescent="0.2">
      <c r="A239" s="147" t="s">
        <v>419</v>
      </c>
      <c r="B239" s="315"/>
      <c r="C239" s="297"/>
      <c r="D239" s="144">
        <v>159600</v>
      </c>
      <c r="E239" s="145"/>
      <c r="F239" s="145"/>
      <c r="G239" s="145"/>
      <c r="H239" s="146"/>
    </row>
    <row r="240" spans="1:8" s="16" customFormat="1" ht="37.5" customHeight="1" outlineLevel="1" x14ac:dyDescent="0.2">
      <c r="A240" s="147" t="s">
        <v>420</v>
      </c>
      <c r="B240" s="315"/>
      <c r="C240" s="297"/>
      <c r="D240" s="144">
        <v>162450</v>
      </c>
      <c r="E240" s="145"/>
      <c r="F240" s="145"/>
      <c r="G240" s="145"/>
      <c r="H240" s="146"/>
    </row>
    <row r="241" spans="1:8" s="16" customFormat="1" ht="37.5" customHeight="1" outlineLevel="1" x14ac:dyDescent="0.2">
      <c r="A241" s="147" t="s">
        <v>421</v>
      </c>
      <c r="B241" s="315"/>
      <c r="C241" s="297"/>
      <c r="D241" s="144">
        <v>165300</v>
      </c>
      <c r="E241" s="145"/>
      <c r="F241" s="145"/>
      <c r="G241" s="145"/>
      <c r="H241" s="146"/>
    </row>
    <row r="242" spans="1:8" s="16" customFormat="1" ht="37.5" customHeight="1" outlineLevel="1" x14ac:dyDescent="0.2">
      <c r="A242" s="147" t="s">
        <v>422</v>
      </c>
      <c r="B242" s="315"/>
      <c r="C242" s="297"/>
      <c r="D242" s="144">
        <v>168150</v>
      </c>
      <c r="E242" s="145"/>
      <c r="F242" s="145"/>
      <c r="G242" s="145"/>
      <c r="H242" s="146"/>
    </row>
    <row r="243" spans="1:8" s="16" customFormat="1" ht="37.5" customHeight="1" outlineLevel="1" x14ac:dyDescent="0.2">
      <c r="A243" s="147" t="s">
        <v>423</v>
      </c>
      <c r="B243" s="315"/>
      <c r="C243" s="297"/>
      <c r="D243" s="144">
        <v>171000</v>
      </c>
      <c r="E243" s="145"/>
      <c r="F243" s="145"/>
      <c r="G243" s="145"/>
      <c r="H243" s="146"/>
    </row>
    <row r="244" spans="1:8" s="16" customFormat="1" ht="37.5" customHeight="1" outlineLevel="1" x14ac:dyDescent="0.2">
      <c r="A244" s="147" t="s">
        <v>424</v>
      </c>
      <c r="B244" s="315"/>
      <c r="C244" s="297"/>
      <c r="D244" s="144">
        <v>173850</v>
      </c>
      <c r="E244" s="145"/>
      <c r="F244" s="145"/>
      <c r="G244" s="145"/>
      <c r="H244" s="146"/>
    </row>
    <row r="245" spans="1:8" s="16" customFormat="1" ht="37.5" customHeight="1" outlineLevel="1" x14ac:dyDescent="0.2">
      <c r="A245" s="147" t="s">
        <v>425</v>
      </c>
      <c r="B245" s="315"/>
      <c r="C245" s="297"/>
      <c r="D245" s="144">
        <v>176700</v>
      </c>
      <c r="E245" s="145"/>
      <c r="F245" s="145"/>
      <c r="G245" s="145"/>
      <c r="H245" s="146"/>
    </row>
    <row r="246" spans="1:8" s="16" customFormat="1" ht="37.5" customHeight="1" outlineLevel="1" x14ac:dyDescent="0.2">
      <c r="A246" s="147" t="s">
        <v>426</v>
      </c>
      <c r="B246" s="315"/>
      <c r="C246" s="297"/>
      <c r="D246" s="144">
        <v>179550</v>
      </c>
      <c r="E246" s="145"/>
      <c r="F246" s="145"/>
      <c r="G246" s="145"/>
      <c r="H246" s="146"/>
    </row>
    <row r="247" spans="1:8" s="16" customFormat="1" ht="37.5" customHeight="1" outlineLevel="1" x14ac:dyDescent="0.2">
      <c r="A247" s="147" t="s">
        <v>427</v>
      </c>
      <c r="B247" s="315"/>
      <c r="C247" s="297"/>
      <c r="D247" s="144">
        <v>182400</v>
      </c>
      <c r="E247" s="145"/>
      <c r="F247" s="145"/>
      <c r="G247" s="145"/>
      <c r="H247" s="146"/>
    </row>
    <row r="248" spans="1:8" s="16" customFormat="1" ht="37.5" customHeight="1" outlineLevel="1" x14ac:dyDescent="0.2">
      <c r="A248" s="147" t="s">
        <v>428</v>
      </c>
      <c r="B248" s="315"/>
      <c r="C248" s="297"/>
      <c r="D248" s="144">
        <v>185250</v>
      </c>
      <c r="E248" s="145"/>
      <c r="F248" s="145"/>
      <c r="G248" s="145"/>
      <c r="H248" s="146"/>
    </row>
    <row r="249" spans="1:8" s="16" customFormat="1" ht="37.5" customHeight="1" outlineLevel="1" x14ac:dyDescent="0.2">
      <c r="A249" s="147" t="s">
        <v>429</v>
      </c>
      <c r="B249" s="315"/>
      <c r="C249" s="297"/>
      <c r="D249" s="144">
        <v>188100</v>
      </c>
      <c r="E249" s="145"/>
      <c r="F249" s="145"/>
      <c r="G249" s="145"/>
      <c r="H249" s="146"/>
    </row>
    <row r="250" spans="1:8" s="16" customFormat="1" ht="37.5" customHeight="1" outlineLevel="1" x14ac:dyDescent="0.2">
      <c r="A250" s="147" t="s">
        <v>430</v>
      </c>
      <c r="B250" s="315"/>
      <c r="C250" s="297"/>
      <c r="D250" s="144">
        <v>190950</v>
      </c>
      <c r="E250" s="145"/>
      <c r="F250" s="145"/>
      <c r="G250" s="145"/>
      <c r="H250" s="146"/>
    </row>
    <row r="251" spans="1:8" s="16" customFormat="1" ht="37.5" customHeight="1" outlineLevel="1" x14ac:dyDescent="0.2">
      <c r="A251" s="147" t="s">
        <v>431</v>
      </c>
      <c r="B251" s="315"/>
      <c r="C251" s="297"/>
      <c r="D251" s="144">
        <v>193800</v>
      </c>
      <c r="E251" s="145"/>
      <c r="F251" s="145"/>
      <c r="G251" s="145"/>
      <c r="H251" s="146"/>
    </row>
    <row r="252" spans="1:8" s="16" customFormat="1" ht="37.5" customHeight="1" outlineLevel="1" x14ac:dyDescent="0.2">
      <c r="A252" s="147" t="s">
        <v>432</v>
      </c>
      <c r="B252" s="315"/>
      <c r="C252" s="297"/>
      <c r="D252" s="144">
        <v>196650</v>
      </c>
      <c r="E252" s="145"/>
      <c r="F252" s="145"/>
      <c r="G252" s="145"/>
      <c r="H252" s="146"/>
    </row>
    <row r="253" spans="1:8" s="16" customFormat="1" ht="37.5" customHeight="1" outlineLevel="1" x14ac:dyDescent="0.2">
      <c r="A253" s="147" t="s">
        <v>433</v>
      </c>
      <c r="B253" s="315"/>
      <c r="C253" s="297"/>
      <c r="D253" s="144">
        <v>199500</v>
      </c>
      <c r="E253" s="145"/>
      <c r="F253" s="145"/>
      <c r="G253" s="145"/>
      <c r="H253" s="146"/>
    </row>
    <row r="254" spans="1:8" s="16" customFormat="1" ht="37.5" customHeight="1" outlineLevel="1" x14ac:dyDescent="0.2">
      <c r="A254" s="147" t="s">
        <v>434</v>
      </c>
      <c r="B254" s="315"/>
      <c r="C254" s="297"/>
      <c r="D254" s="144">
        <v>202350</v>
      </c>
      <c r="E254" s="145"/>
      <c r="F254" s="145"/>
      <c r="G254" s="145"/>
      <c r="H254" s="146"/>
    </row>
    <row r="255" spans="1:8" s="16" customFormat="1" ht="37.5" customHeight="1" outlineLevel="1" x14ac:dyDescent="0.2">
      <c r="A255" s="147" t="s">
        <v>435</v>
      </c>
      <c r="B255" s="315"/>
      <c r="C255" s="297"/>
      <c r="D255" s="144">
        <v>205200</v>
      </c>
      <c r="E255" s="145"/>
      <c r="F255" s="145"/>
      <c r="G255" s="145"/>
      <c r="H255" s="146"/>
    </row>
    <row r="256" spans="1:8" s="16" customFormat="1" ht="37.5" customHeight="1" outlineLevel="1" x14ac:dyDescent="0.2">
      <c r="A256" s="147" t="s">
        <v>436</v>
      </c>
      <c r="B256" s="315"/>
      <c r="C256" s="297"/>
      <c r="D256" s="144">
        <v>208050</v>
      </c>
      <c r="E256" s="145"/>
      <c r="F256" s="145"/>
      <c r="G256" s="145"/>
      <c r="H256" s="146"/>
    </row>
    <row r="257" spans="1:8" s="16" customFormat="1" ht="37.5" customHeight="1" outlineLevel="1" x14ac:dyDescent="0.2">
      <c r="A257" s="147" t="s">
        <v>437</v>
      </c>
      <c r="B257" s="315"/>
      <c r="C257" s="297"/>
      <c r="D257" s="144">
        <v>210900</v>
      </c>
      <c r="E257" s="145"/>
      <c r="F257" s="145"/>
      <c r="G257" s="145"/>
      <c r="H257" s="146"/>
    </row>
    <row r="258" spans="1:8" s="16" customFormat="1" ht="37.5" customHeight="1" outlineLevel="1" x14ac:dyDescent="0.2">
      <c r="A258" s="147" t="s">
        <v>438</v>
      </c>
      <c r="B258" s="315"/>
      <c r="C258" s="297"/>
      <c r="D258" s="144">
        <v>213750</v>
      </c>
      <c r="E258" s="145"/>
      <c r="F258" s="145"/>
      <c r="G258" s="145"/>
      <c r="H258" s="146"/>
    </row>
    <row r="259" spans="1:8" s="16" customFormat="1" ht="37.5" customHeight="1" outlineLevel="1" x14ac:dyDescent="0.2">
      <c r="A259" s="147" t="s">
        <v>439</v>
      </c>
      <c r="B259" s="315"/>
      <c r="C259" s="297"/>
      <c r="D259" s="144">
        <v>216600</v>
      </c>
      <c r="E259" s="145"/>
      <c r="F259" s="145"/>
      <c r="G259" s="145"/>
      <c r="H259" s="146"/>
    </row>
    <row r="260" spans="1:8" s="16" customFormat="1" ht="37.5" customHeight="1" outlineLevel="1" x14ac:dyDescent="0.2">
      <c r="A260" s="147" t="s">
        <v>440</v>
      </c>
      <c r="B260" s="315"/>
      <c r="C260" s="297"/>
      <c r="D260" s="144">
        <v>219450</v>
      </c>
      <c r="E260" s="145"/>
      <c r="F260" s="145"/>
      <c r="G260" s="145"/>
      <c r="H260" s="146"/>
    </row>
    <row r="261" spans="1:8" s="16" customFormat="1" ht="37.5" customHeight="1" outlineLevel="1" x14ac:dyDescent="0.2">
      <c r="A261" s="147" t="s">
        <v>441</v>
      </c>
      <c r="B261" s="315"/>
      <c r="C261" s="297"/>
      <c r="D261" s="144">
        <v>222300</v>
      </c>
      <c r="E261" s="145"/>
      <c r="F261" s="145"/>
      <c r="G261" s="145"/>
      <c r="H261" s="146"/>
    </row>
    <row r="262" spans="1:8" s="16" customFormat="1" ht="37.5" customHeight="1" outlineLevel="1" x14ac:dyDescent="0.2">
      <c r="A262" s="147" t="s">
        <v>442</v>
      </c>
      <c r="B262" s="315"/>
      <c r="C262" s="297"/>
      <c r="D262" s="144">
        <v>225150</v>
      </c>
      <c r="E262" s="145"/>
      <c r="F262" s="145"/>
      <c r="G262" s="145"/>
      <c r="H262" s="146"/>
    </row>
    <row r="263" spans="1:8" s="16" customFormat="1" ht="37.5" customHeight="1" outlineLevel="1" x14ac:dyDescent="0.2">
      <c r="A263" s="147" t="s">
        <v>443</v>
      </c>
      <c r="B263" s="315"/>
      <c r="C263" s="297"/>
      <c r="D263" s="144">
        <v>228000</v>
      </c>
      <c r="E263" s="145"/>
      <c r="F263" s="145"/>
      <c r="G263" s="145"/>
      <c r="H263" s="146"/>
    </row>
    <row r="264" spans="1:8" s="16" customFormat="1" ht="37.5" customHeight="1" outlineLevel="1" x14ac:dyDescent="0.2">
      <c r="A264" s="147" t="s">
        <v>444</v>
      </c>
      <c r="B264" s="315"/>
      <c r="C264" s="297"/>
      <c r="D264" s="144">
        <v>230850</v>
      </c>
      <c r="E264" s="145"/>
      <c r="F264" s="145"/>
      <c r="G264" s="145"/>
      <c r="H264" s="146"/>
    </row>
    <row r="265" spans="1:8" s="16" customFormat="1" ht="37.5" customHeight="1" outlineLevel="1" x14ac:dyDescent="0.2">
      <c r="A265" s="147" t="s">
        <v>445</v>
      </c>
      <c r="B265" s="315"/>
      <c r="C265" s="297"/>
      <c r="D265" s="144">
        <v>233700</v>
      </c>
      <c r="E265" s="145"/>
      <c r="F265" s="145"/>
      <c r="G265" s="145"/>
      <c r="H265" s="146"/>
    </row>
    <row r="266" spans="1:8" s="16" customFormat="1" ht="37.5" customHeight="1" outlineLevel="1" x14ac:dyDescent="0.2">
      <c r="A266" s="147" t="s">
        <v>446</v>
      </c>
      <c r="B266" s="315"/>
      <c r="C266" s="297"/>
      <c r="D266" s="144">
        <v>236550</v>
      </c>
      <c r="E266" s="145"/>
      <c r="F266" s="145"/>
      <c r="G266" s="145"/>
      <c r="H266" s="146"/>
    </row>
    <row r="267" spans="1:8" s="16" customFormat="1" ht="37.5" customHeight="1" outlineLevel="1" x14ac:dyDescent="0.2">
      <c r="A267" s="147" t="s">
        <v>447</v>
      </c>
      <c r="B267" s="315"/>
      <c r="C267" s="297"/>
      <c r="D267" s="144">
        <v>239400</v>
      </c>
      <c r="E267" s="145"/>
      <c r="F267" s="145"/>
      <c r="G267" s="145"/>
      <c r="H267" s="146"/>
    </row>
    <row r="268" spans="1:8" s="16" customFormat="1" ht="37.5" customHeight="1" outlineLevel="1" x14ac:dyDescent="0.2">
      <c r="A268" s="147" t="s">
        <v>448</v>
      </c>
      <c r="B268" s="315"/>
      <c r="C268" s="297"/>
      <c r="D268" s="144">
        <v>242250</v>
      </c>
      <c r="E268" s="145"/>
      <c r="F268" s="145"/>
      <c r="G268" s="145"/>
      <c r="H268" s="146"/>
    </row>
    <row r="269" spans="1:8" s="16" customFormat="1" ht="37.5" customHeight="1" outlineLevel="1" x14ac:dyDescent="0.2">
      <c r="A269" s="147" t="s">
        <v>449</v>
      </c>
      <c r="B269" s="315"/>
      <c r="C269" s="297"/>
      <c r="D269" s="144">
        <v>245100</v>
      </c>
      <c r="E269" s="145"/>
      <c r="F269" s="145"/>
      <c r="G269" s="145"/>
      <c r="H269" s="146"/>
    </row>
    <row r="270" spans="1:8" s="16" customFormat="1" ht="37.5" customHeight="1" outlineLevel="1" x14ac:dyDescent="0.2">
      <c r="A270" s="147" t="s">
        <v>450</v>
      </c>
      <c r="B270" s="315"/>
      <c r="C270" s="297"/>
      <c r="D270" s="144">
        <v>247950</v>
      </c>
      <c r="E270" s="145"/>
      <c r="F270" s="145"/>
      <c r="G270" s="145"/>
      <c r="H270" s="146"/>
    </row>
    <row r="271" spans="1:8" s="16" customFormat="1" ht="37.5" customHeight="1" outlineLevel="1" x14ac:dyDescent="0.2">
      <c r="A271" s="147" t="s">
        <v>451</v>
      </c>
      <c r="B271" s="315"/>
      <c r="C271" s="297"/>
      <c r="D271" s="144">
        <v>250800</v>
      </c>
      <c r="E271" s="145"/>
      <c r="F271" s="145"/>
      <c r="G271" s="145"/>
      <c r="H271" s="146"/>
    </row>
    <row r="272" spans="1:8" s="16" customFormat="1" ht="37.5" customHeight="1" outlineLevel="1" x14ac:dyDescent="0.2">
      <c r="A272" s="147" t="s">
        <v>452</v>
      </c>
      <c r="B272" s="315"/>
      <c r="C272" s="297"/>
      <c r="D272" s="144">
        <v>253650</v>
      </c>
      <c r="E272" s="145"/>
      <c r="F272" s="145"/>
      <c r="G272" s="145"/>
      <c r="H272" s="146"/>
    </row>
    <row r="273" spans="1:8" s="16" customFormat="1" ht="37.5" customHeight="1" outlineLevel="1" x14ac:dyDescent="0.2">
      <c r="A273" s="147" t="s">
        <v>453</v>
      </c>
      <c r="B273" s="315"/>
      <c r="C273" s="297"/>
      <c r="D273" s="144">
        <v>256500</v>
      </c>
      <c r="E273" s="145"/>
      <c r="F273" s="145"/>
      <c r="G273" s="145"/>
      <c r="H273" s="146"/>
    </row>
    <row r="274" spans="1:8" s="16" customFormat="1" ht="37.5" customHeight="1" outlineLevel="1" x14ac:dyDescent="0.2">
      <c r="A274" s="147" t="s">
        <v>454</v>
      </c>
      <c r="B274" s="315"/>
      <c r="C274" s="297"/>
      <c r="D274" s="144">
        <v>259350</v>
      </c>
      <c r="E274" s="145"/>
      <c r="F274" s="145"/>
      <c r="G274" s="145"/>
      <c r="H274" s="146"/>
    </row>
    <row r="275" spans="1:8" s="16" customFormat="1" ht="37.5" customHeight="1" outlineLevel="1" x14ac:dyDescent="0.2">
      <c r="A275" s="147" t="s">
        <v>455</v>
      </c>
      <c r="B275" s="315"/>
      <c r="C275" s="297"/>
      <c r="D275" s="144">
        <v>262200</v>
      </c>
      <c r="E275" s="145"/>
      <c r="F275" s="145"/>
      <c r="G275" s="145"/>
      <c r="H275" s="146"/>
    </row>
    <row r="276" spans="1:8" s="16" customFormat="1" ht="37.5" customHeight="1" outlineLevel="1" x14ac:dyDescent="0.2">
      <c r="A276" s="147" t="s">
        <v>456</v>
      </c>
      <c r="B276" s="315"/>
      <c r="C276" s="297"/>
      <c r="D276" s="144">
        <v>265050</v>
      </c>
      <c r="E276" s="145"/>
      <c r="F276" s="145"/>
      <c r="G276" s="145"/>
      <c r="H276" s="146"/>
    </row>
    <row r="277" spans="1:8" s="16" customFormat="1" ht="37.5" customHeight="1" outlineLevel="1" x14ac:dyDescent="0.2">
      <c r="A277" s="147" t="s">
        <v>457</v>
      </c>
      <c r="B277" s="315"/>
      <c r="C277" s="297"/>
      <c r="D277" s="144">
        <v>267900</v>
      </c>
      <c r="E277" s="145"/>
      <c r="F277" s="145"/>
      <c r="G277" s="145"/>
      <c r="H277" s="146"/>
    </row>
    <row r="278" spans="1:8" s="16" customFormat="1" ht="37.5" customHeight="1" outlineLevel="1" x14ac:dyDescent="0.2">
      <c r="A278" s="147" t="s">
        <v>458</v>
      </c>
      <c r="B278" s="315"/>
      <c r="C278" s="297"/>
      <c r="D278" s="144">
        <v>270750</v>
      </c>
      <c r="E278" s="145"/>
      <c r="F278" s="145"/>
      <c r="G278" s="145"/>
      <c r="H278" s="146"/>
    </row>
    <row r="279" spans="1:8" s="16" customFormat="1" ht="37.5" customHeight="1" outlineLevel="1" x14ac:dyDescent="0.2">
      <c r="A279" s="147" t="s">
        <v>459</v>
      </c>
      <c r="B279" s="315"/>
      <c r="C279" s="297"/>
      <c r="D279" s="144">
        <v>273600</v>
      </c>
      <c r="E279" s="145"/>
      <c r="F279" s="145"/>
      <c r="G279" s="145"/>
      <c r="H279" s="146"/>
    </row>
    <row r="280" spans="1:8" s="16" customFormat="1" ht="37.5" customHeight="1" outlineLevel="1" x14ac:dyDescent="0.2">
      <c r="A280" s="147" t="s">
        <v>460</v>
      </c>
      <c r="B280" s="315"/>
      <c r="C280" s="297"/>
      <c r="D280" s="144">
        <v>276450</v>
      </c>
      <c r="E280" s="145"/>
      <c r="F280" s="145"/>
      <c r="G280" s="145"/>
      <c r="H280" s="146"/>
    </row>
    <row r="281" spans="1:8" s="16" customFormat="1" ht="37.5" customHeight="1" outlineLevel="1" x14ac:dyDescent="0.2">
      <c r="A281" s="147" t="s">
        <v>461</v>
      </c>
      <c r="B281" s="315"/>
      <c r="C281" s="297"/>
      <c r="D281" s="144">
        <v>279300</v>
      </c>
      <c r="E281" s="145"/>
      <c r="F281" s="145"/>
      <c r="G281" s="145"/>
      <c r="H281" s="146"/>
    </row>
    <row r="282" spans="1:8" s="16" customFormat="1" ht="37.5" customHeight="1" outlineLevel="1" x14ac:dyDescent="0.2">
      <c r="A282" s="147" t="s">
        <v>462</v>
      </c>
      <c r="B282" s="315"/>
      <c r="C282" s="297"/>
      <c r="D282" s="144">
        <v>282150</v>
      </c>
      <c r="E282" s="145"/>
      <c r="F282" s="145"/>
      <c r="G282" s="145"/>
      <c r="H282" s="146"/>
    </row>
    <row r="283" spans="1:8" s="16" customFormat="1" ht="37.5" customHeight="1" outlineLevel="1" thickBot="1" x14ac:dyDescent="0.25">
      <c r="A283" s="147" t="s">
        <v>463</v>
      </c>
      <c r="B283" s="315"/>
      <c r="C283" s="316"/>
      <c r="D283" s="144">
        <v>285000</v>
      </c>
      <c r="E283" s="145"/>
      <c r="F283" s="145"/>
      <c r="G283" s="145"/>
      <c r="H283" s="146"/>
    </row>
    <row r="284" spans="1:8" s="16" customFormat="1" ht="50.1" customHeight="1" thickBot="1" x14ac:dyDescent="0.25">
      <c r="A284" s="136" t="s">
        <v>59</v>
      </c>
      <c r="B284" s="137"/>
      <c r="C284" s="137"/>
      <c r="D284" s="138" t="str">
        <f>"от "&amp;MIN(D285:D294)&amp;" до "&amp;MAX(D285:D294)</f>
        <v>от 450 до 10290</v>
      </c>
      <c r="E284" s="139"/>
      <c r="F284" s="139"/>
      <c r="G284" s="139"/>
      <c r="H284" s="140"/>
    </row>
    <row r="285" spans="1:8" s="16" customFormat="1" ht="162.75" customHeight="1" x14ac:dyDescent="0.2">
      <c r="A285" s="474" t="s">
        <v>280</v>
      </c>
      <c r="B285" s="150" t="s">
        <v>281</v>
      </c>
      <c r="C285" s="5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85" s="31">
        <v>1890</v>
      </c>
      <c r="E285" s="32"/>
      <c r="F285" s="32"/>
      <c r="G285" s="32"/>
      <c r="H285" s="33"/>
    </row>
    <row r="286" spans="1:8" s="16" customFormat="1" ht="37.5" customHeight="1" x14ac:dyDescent="0.2">
      <c r="A286" s="520" t="s">
        <v>61</v>
      </c>
      <c r="B286" s="521"/>
      <c r="C286" s="156"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86" s="522">
        <v>1290</v>
      </c>
      <c r="E286" s="152"/>
      <c r="F286" s="152"/>
      <c r="G286" s="152"/>
      <c r="H286" s="153"/>
    </row>
    <row r="287" spans="1:8" s="16" customFormat="1" ht="37.5" customHeight="1" x14ac:dyDescent="0.2">
      <c r="A287" s="520" t="s">
        <v>62</v>
      </c>
      <c r="B287" s="521"/>
      <c r="C287" s="159"/>
      <c r="D287" s="522">
        <v>10290</v>
      </c>
      <c r="E287" s="152"/>
      <c r="F287" s="152"/>
      <c r="G287" s="152"/>
      <c r="H287" s="153"/>
    </row>
    <row r="288" spans="1:8" s="16" customFormat="1" ht="37.5" customHeight="1" x14ac:dyDescent="0.2">
      <c r="A288" s="160" t="s">
        <v>63</v>
      </c>
      <c r="B288" s="161"/>
      <c r="C288" s="159"/>
      <c r="D288" s="522">
        <v>2790</v>
      </c>
      <c r="E288" s="152"/>
      <c r="F288" s="152"/>
      <c r="G288" s="152"/>
      <c r="H288" s="153"/>
    </row>
    <row r="289" spans="1:8" s="16" customFormat="1" ht="37.5" customHeight="1" x14ac:dyDescent="0.2">
      <c r="A289" s="520" t="s">
        <v>64</v>
      </c>
      <c r="B289" s="521"/>
      <c r="C289" s="159"/>
      <c r="D289" s="522">
        <v>6390</v>
      </c>
      <c r="E289" s="152"/>
      <c r="F289" s="152"/>
      <c r="G289" s="152"/>
      <c r="H289" s="153"/>
    </row>
    <row r="290" spans="1:8" s="16" customFormat="1" ht="37.5" customHeight="1" x14ac:dyDescent="0.2">
      <c r="A290" s="160" t="s">
        <v>65</v>
      </c>
      <c r="B290" s="161"/>
      <c r="C290" s="159"/>
      <c r="D290" s="56">
        <v>450</v>
      </c>
      <c r="E290" s="37"/>
      <c r="F290" s="37"/>
      <c r="G290" s="37"/>
      <c r="H290" s="38"/>
    </row>
    <row r="291" spans="1:8" s="16" customFormat="1" ht="37.5" customHeight="1" x14ac:dyDescent="0.2">
      <c r="A291" s="160" t="s">
        <v>66</v>
      </c>
      <c r="B291" s="161"/>
      <c r="C291" s="159"/>
      <c r="D291" s="56">
        <v>450</v>
      </c>
      <c r="E291" s="37"/>
      <c r="F291" s="37"/>
      <c r="G291" s="37"/>
      <c r="H291" s="38"/>
    </row>
    <row r="292" spans="1:8" s="16" customFormat="1" ht="37.5" customHeight="1" x14ac:dyDescent="0.2">
      <c r="A292" s="160" t="s">
        <v>67</v>
      </c>
      <c r="B292" s="161"/>
      <c r="C292" s="159"/>
      <c r="D292" s="56">
        <v>900</v>
      </c>
      <c r="E292" s="37"/>
      <c r="F292" s="37"/>
      <c r="G292" s="37"/>
      <c r="H292" s="38"/>
    </row>
    <row r="293" spans="1:8" s="16" customFormat="1" ht="37.5" customHeight="1" x14ac:dyDescent="0.2">
      <c r="A293" s="160" t="s">
        <v>68</v>
      </c>
      <c r="B293" s="161"/>
      <c r="C293" s="159"/>
      <c r="D293" s="56">
        <v>1350</v>
      </c>
      <c r="E293" s="37"/>
      <c r="F293" s="37"/>
      <c r="G293" s="37"/>
      <c r="H293" s="38"/>
    </row>
    <row r="294" spans="1:8" s="16" customFormat="1" ht="37.5" customHeight="1" thickBot="1" x14ac:dyDescent="0.25">
      <c r="A294" s="207" t="s">
        <v>69</v>
      </c>
      <c r="B294" s="208"/>
      <c r="C294" s="164"/>
      <c r="D294" s="56">
        <v>8400</v>
      </c>
      <c r="E294" s="37"/>
      <c r="F294" s="37"/>
      <c r="G294" s="37"/>
      <c r="H294" s="38"/>
    </row>
    <row r="295" spans="1:8" s="16" customFormat="1" ht="117.75" customHeight="1" thickBot="1" x14ac:dyDescent="0.25">
      <c r="A295" s="356" t="s">
        <v>71</v>
      </c>
      <c r="B295" s="397"/>
      <c r="C29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95" s="45">
        <v>30</v>
      </c>
      <c r="E295" s="45"/>
      <c r="F295" s="45"/>
      <c r="G295" s="45"/>
      <c r="H295" s="46"/>
    </row>
    <row r="296" spans="1:8" s="28" customFormat="1" ht="50.1" customHeight="1" thickBot="1" x14ac:dyDescent="0.25">
      <c r="A296" s="24" t="s">
        <v>72</v>
      </c>
      <c r="B296" s="25"/>
      <c r="C296" s="26"/>
      <c r="D296" s="173" t="str">
        <f>"от "&amp;MIN(D298,D318:D332)&amp;" до "&amp;MAX(D298,D318:D332)</f>
        <v>от 600 до 51390</v>
      </c>
      <c r="E296" s="173"/>
      <c r="F296" s="173"/>
      <c r="G296" s="173"/>
      <c r="H296" s="174"/>
    </row>
    <row r="297" spans="1:8" s="16" customFormat="1" ht="24.95" customHeight="1" thickBot="1" x14ac:dyDescent="0.25">
      <c r="A297" s="336"/>
      <c r="B297" s="337"/>
      <c r="C297" s="130"/>
      <c r="D297" s="399"/>
      <c r="E297" s="399"/>
      <c r="F297" s="399"/>
      <c r="G297" s="399"/>
      <c r="H297" s="400"/>
    </row>
    <row r="298" spans="1:8" s="16" customFormat="1" ht="57" customHeight="1" thickBot="1" x14ac:dyDescent="0.25">
      <c r="A298" s="179" t="s">
        <v>73</v>
      </c>
      <c r="B298" s="180"/>
      <c r="C2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98" s="182">
        <v>15048</v>
      </c>
      <c r="E298" s="182"/>
      <c r="F298" s="182"/>
      <c r="G298" s="182"/>
      <c r="H298" s="183"/>
    </row>
    <row r="299" spans="1:8" s="16" customFormat="1" ht="57" customHeight="1" thickBot="1" x14ac:dyDescent="0.25">
      <c r="A299" s="184" t="s">
        <v>74</v>
      </c>
      <c r="B299" s="185"/>
      <c r="C299" s="186"/>
      <c r="D299" s="187" t="s">
        <v>75</v>
      </c>
      <c r="E299" s="188"/>
      <c r="F299" s="188"/>
      <c r="G299" s="188"/>
      <c r="H299" s="189"/>
    </row>
    <row r="300" spans="1:8" s="16" customFormat="1" ht="57" customHeight="1" x14ac:dyDescent="0.2">
      <c r="A300" s="190" t="s">
        <v>76</v>
      </c>
      <c r="B300" s="191"/>
      <c r="C300" s="186"/>
      <c r="D300" s="157">
        <f>D298/4</f>
        <v>3762</v>
      </c>
      <c r="E300" s="157"/>
      <c r="F300" s="157"/>
      <c r="G300" s="157"/>
      <c r="H300" s="158"/>
    </row>
    <row r="301" spans="1:8" s="16" customFormat="1" ht="57" customHeight="1" x14ac:dyDescent="0.2">
      <c r="A301" s="190" t="s">
        <v>77</v>
      </c>
      <c r="B301" s="191"/>
      <c r="C301" s="186"/>
      <c r="D301" s="157">
        <f>D298/5</f>
        <v>3009.6</v>
      </c>
      <c r="E301" s="157"/>
      <c r="F301" s="157"/>
      <c r="G301" s="157"/>
      <c r="H301" s="158"/>
    </row>
    <row r="302" spans="1:8" s="16" customFormat="1" ht="57" customHeight="1" x14ac:dyDescent="0.2">
      <c r="A302" s="190" t="s">
        <v>78</v>
      </c>
      <c r="B302" s="191"/>
      <c r="C302" s="186"/>
      <c r="D302" s="157">
        <f>D298/6</f>
        <v>2508</v>
      </c>
      <c r="E302" s="157"/>
      <c r="F302" s="157"/>
      <c r="G302" s="157"/>
      <c r="H302" s="158"/>
    </row>
    <row r="303" spans="1:8" s="16" customFormat="1" ht="57" customHeight="1" x14ac:dyDescent="0.2">
      <c r="A303" s="190" t="s">
        <v>79</v>
      </c>
      <c r="B303" s="191"/>
      <c r="C303" s="186"/>
      <c r="D303" s="157">
        <f>D298/7</f>
        <v>2149.7142857142858</v>
      </c>
      <c r="E303" s="157"/>
      <c r="F303" s="157"/>
      <c r="G303" s="157"/>
      <c r="H303" s="158"/>
    </row>
    <row r="304" spans="1:8" s="16" customFormat="1" ht="57" customHeight="1" x14ac:dyDescent="0.2">
      <c r="A304" s="190" t="s">
        <v>80</v>
      </c>
      <c r="B304" s="191"/>
      <c r="C304" s="186"/>
      <c r="D304" s="157">
        <f>D298/8</f>
        <v>1881</v>
      </c>
      <c r="E304" s="157"/>
      <c r="F304" s="157"/>
      <c r="G304" s="157"/>
      <c r="H304" s="158"/>
    </row>
    <row r="305" spans="1:8" s="16" customFormat="1" ht="57" customHeight="1" x14ac:dyDescent="0.2">
      <c r="A305" s="190" t="s">
        <v>81</v>
      </c>
      <c r="B305" s="191"/>
      <c r="C305" s="186"/>
      <c r="D305" s="157">
        <f>D298/9</f>
        <v>1672</v>
      </c>
      <c r="E305" s="157"/>
      <c r="F305" s="157"/>
      <c r="G305" s="157"/>
      <c r="H305" s="158"/>
    </row>
    <row r="306" spans="1:8" s="16" customFormat="1" ht="57" customHeight="1" x14ac:dyDescent="0.2">
      <c r="A306" s="190" t="s">
        <v>82</v>
      </c>
      <c r="B306" s="191"/>
      <c r="C306" s="186"/>
      <c r="D306" s="157">
        <f>D298/10</f>
        <v>1504.8</v>
      </c>
      <c r="E306" s="157"/>
      <c r="F306" s="157"/>
      <c r="G306" s="157"/>
      <c r="H306" s="158"/>
    </row>
    <row r="307" spans="1:8" s="16" customFormat="1" ht="57" customHeight="1" thickBot="1" x14ac:dyDescent="0.25">
      <c r="A307" s="179" t="s">
        <v>83</v>
      </c>
      <c r="B307" s="180"/>
      <c r="C307" s="186"/>
      <c r="D307" s="182">
        <v>22560</v>
      </c>
      <c r="E307" s="182"/>
      <c r="F307" s="182"/>
      <c r="G307" s="182"/>
      <c r="H307" s="183"/>
    </row>
    <row r="308" spans="1:8" s="16" customFormat="1" ht="57" customHeight="1" thickBot="1" x14ac:dyDescent="0.25">
      <c r="A308" s="184" t="s">
        <v>74</v>
      </c>
      <c r="B308" s="185"/>
      <c r="C308" s="186"/>
      <c r="D308" s="187" t="s">
        <v>75</v>
      </c>
      <c r="E308" s="188"/>
      <c r="F308" s="188"/>
      <c r="G308" s="188"/>
      <c r="H308" s="189"/>
    </row>
    <row r="309" spans="1:8" s="16" customFormat="1" ht="57" customHeight="1" x14ac:dyDescent="0.2">
      <c r="A309" s="190" t="s">
        <v>76</v>
      </c>
      <c r="B309" s="191"/>
      <c r="C309" s="186"/>
      <c r="D309" s="157">
        <v>5640</v>
      </c>
      <c r="E309" s="157"/>
      <c r="F309" s="157"/>
      <c r="G309" s="157"/>
      <c r="H309" s="158"/>
    </row>
    <row r="310" spans="1:8" s="16" customFormat="1" ht="57" customHeight="1" x14ac:dyDescent="0.2">
      <c r="A310" s="190" t="s">
        <v>77</v>
      </c>
      <c r="B310" s="191"/>
      <c r="C310" s="186"/>
      <c r="D310" s="157">
        <v>4512</v>
      </c>
      <c r="E310" s="157"/>
      <c r="F310" s="157"/>
      <c r="G310" s="157"/>
      <c r="H310" s="158"/>
    </row>
    <row r="311" spans="1:8" s="16" customFormat="1" ht="57" customHeight="1" x14ac:dyDescent="0.2">
      <c r="A311" s="190" t="s">
        <v>78</v>
      </c>
      <c r="B311" s="191"/>
      <c r="C311" s="186"/>
      <c r="D311" s="157">
        <v>3760</v>
      </c>
      <c r="E311" s="157"/>
      <c r="F311" s="157"/>
      <c r="G311" s="157"/>
      <c r="H311" s="158"/>
    </row>
    <row r="312" spans="1:8" s="16" customFormat="1" ht="57" customHeight="1" x14ac:dyDescent="0.2">
      <c r="A312" s="190" t="s">
        <v>79</v>
      </c>
      <c r="B312" s="191"/>
      <c r="C312" s="186"/>
      <c r="D312" s="157">
        <v>3222.8571428571427</v>
      </c>
      <c r="E312" s="157"/>
      <c r="F312" s="157"/>
      <c r="G312" s="157"/>
      <c r="H312" s="158"/>
    </row>
    <row r="313" spans="1:8" s="16" customFormat="1" ht="57" customHeight="1" x14ac:dyDescent="0.2">
      <c r="A313" s="190" t="s">
        <v>80</v>
      </c>
      <c r="B313" s="191"/>
      <c r="C313" s="186"/>
      <c r="D313" s="157">
        <v>2820</v>
      </c>
      <c r="E313" s="157"/>
      <c r="F313" s="157"/>
      <c r="G313" s="157"/>
      <c r="H313" s="158"/>
    </row>
    <row r="314" spans="1:8" s="16" customFormat="1" ht="57" customHeight="1" x14ac:dyDescent="0.2">
      <c r="A314" s="190" t="s">
        <v>81</v>
      </c>
      <c r="B314" s="191"/>
      <c r="C314" s="186"/>
      <c r="D314" s="157">
        <v>2506.6666666666665</v>
      </c>
      <c r="E314" s="157"/>
      <c r="F314" s="157"/>
      <c r="G314" s="157"/>
      <c r="H314" s="158"/>
    </row>
    <row r="315" spans="1:8" s="16" customFormat="1" ht="57" customHeight="1" thickBot="1" x14ac:dyDescent="0.25">
      <c r="A315" s="190" t="s">
        <v>82</v>
      </c>
      <c r="B315" s="191"/>
      <c r="C315" s="194"/>
      <c r="D315" s="157">
        <v>2256</v>
      </c>
      <c r="E315" s="157"/>
      <c r="F315" s="157"/>
      <c r="G315" s="157"/>
      <c r="H315" s="158"/>
    </row>
    <row r="316" spans="1:8" s="16" customFormat="1" ht="62.45" customHeight="1" thickBot="1" x14ac:dyDescent="0.25">
      <c r="A316" s="195" t="s">
        <v>84</v>
      </c>
      <c r="B316" s="196"/>
      <c r="C3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6" s="56">
        <v>20004</v>
      </c>
      <c r="E316" s="37"/>
      <c r="F316" s="37"/>
      <c r="G316" s="37"/>
      <c r="H316" s="38"/>
    </row>
    <row r="317" spans="1:8" s="16" customFormat="1" ht="24.95" customHeight="1" thickBot="1" x14ac:dyDescent="0.25">
      <c r="A317" s="336"/>
      <c r="B317" s="337"/>
      <c r="C317" s="125"/>
      <c r="D317" s="399"/>
      <c r="E317" s="399"/>
      <c r="F317" s="399"/>
      <c r="G317" s="399"/>
      <c r="H317" s="400"/>
    </row>
    <row r="318" spans="1:8" s="16" customFormat="1" ht="50.1" customHeight="1" x14ac:dyDescent="0.2">
      <c r="A318" s="160" t="s">
        <v>85</v>
      </c>
      <c r="B318" s="161"/>
      <c r="C318" s="439" t="str">
        <f>"Интернет-площадка 2gis.ru на основе Cправочника организаций "&amp;$C$2&amp;""</f>
        <v>Интернет-площадка 2gis.ru на основе Cправочника организаций "2ГИС.ЕКАТЕРИНБУРГ"</v>
      </c>
      <c r="D318" s="56">
        <v>29649</v>
      </c>
      <c r="E318" s="37"/>
      <c r="F318" s="37"/>
      <c r="G318" s="37"/>
      <c r="H318" s="38"/>
    </row>
    <row r="319" spans="1:8" s="16" customFormat="1" ht="50.1" customHeight="1" x14ac:dyDescent="0.2">
      <c r="A319" s="160" t="s">
        <v>86</v>
      </c>
      <c r="B319" s="161"/>
      <c r="C319"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9" s="56">
        <v>12900</v>
      </c>
      <c r="E319" s="37"/>
      <c r="F319" s="37"/>
      <c r="G319" s="37"/>
      <c r="H319" s="38"/>
    </row>
    <row r="320" spans="1:8" s="16" customFormat="1" ht="50.1" customHeight="1" x14ac:dyDescent="0.2">
      <c r="A320" s="160" t="s">
        <v>87</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0" s="56">
        <v>42690</v>
      </c>
      <c r="E320" s="37"/>
      <c r="F320" s="37"/>
      <c r="G320" s="37"/>
      <c r="H320" s="38"/>
    </row>
    <row r="321" spans="1:8" s="16" customFormat="1" ht="50.1" customHeight="1" x14ac:dyDescent="0.2">
      <c r="A321" s="160" t="s">
        <v>88</v>
      </c>
      <c r="B321" s="161"/>
      <c r="C321" s="203" t="str">
        <f>"Интернет-площадка 2gis.ru на основе Cправочника организаций "&amp;$C$2&amp;""</f>
        <v>Интернет-площадка 2gis.ru на основе Cправочника организаций "2ГИС.ЕКАТЕРИНБУРГ"</v>
      </c>
      <c r="D321" s="56">
        <v>11790</v>
      </c>
      <c r="E321" s="37"/>
      <c r="F321" s="37"/>
      <c r="G321" s="37"/>
      <c r="H321" s="38"/>
    </row>
    <row r="322" spans="1:8" s="16" customFormat="1" ht="50.1" customHeight="1" x14ac:dyDescent="0.2">
      <c r="A322" s="160" t="s">
        <v>89</v>
      </c>
      <c r="B322" s="161"/>
      <c r="C322" s="203" t="str">
        <f>"Интернет-площадка 2gis.ru на основе Cправочника организаций "&amp;$C$2&amp;""</f>
        <v>Интернет-площадка 2gis.ru на основе Cправочника организаций "2ГИС.ЕКАТЕРИНБУРГ"</v>
      </c>
      <c r="D322" s="56">
        <v>14148</v>
      </c>
      <c r="E322" s="37"/>
      <c r="F322" s="37"/>
      <c r="G322" s="37"/>
      <c r="H322" s="38"/>
    </row>
    <row r="323" spans="1:8" s="16" customFormat="1" ht="50.1" customHeight="1" x14ac:dyDescent="0.2">
      <c r="A323" s="160" t="s">
        <v>90</v>
      </c>
      <c r="B323" s="161"/>
      <c r="C323"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3" s="56">
        <v>7590</v>
      </c>
      <c r="E323" s="37"/>
      <c r="F323" s="37"/>
      <c r="G323" s="37"/>
      <c r="H323" s="38"/>
    </row>
    <row r="324" spans="1:8" s="16" customFormat="1" ht="50.1" customHeight="1" x14ac:dyDescent="0.2">
      <c r="A324" s="160" t="s">
        <v>91</v>
      </c>
      <c r="B324" s="161"/>
      <c r="C324"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56">
        <v>22950</v>
      </c>
      <c r="E324" s="37"/>
      <c r="F324" s="37"/>
      <c r="G324" s="37"/>
      <c r="H324" s="38"/>
    </row>
    <row r="325" spans="1:8" s="16" customFormat="1" ht="50.1" customHeight="1" x14ac:dyDescent="0.2">
      <c r="A325" s="160" t="s">
        <v>92</v>
      </c>
      <c r="B325" s="161"/>
      <c r="C325"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5" s="56">
        <v>51390</v>
      </c>
      <c r="E325" s="37"/>
      <c r="F325" s="37"/>
      <c r="G325" s="37"/>
      <c r="H325" s="38"/>
    </row>
    <row r="326" spans="1:8" s="16" customFormat="1" ht="50.1" customHeight="1" x14ac:dyDescent="0.2">
      <c r="A326" s="160" t="s">
        <v>93</v>
      </c>
      <c r="B326" s="161"/>
      <c r="C326" s="203" t="str">
        <f>C357</f>
        <v>электронный справочник на основе Справочника организаций "2ГИС.ЕКАТЕРИНБУРГ" (мобильная версия 2ГИС 4.0 и выше)</v>
      </c>
      <c r="D326" s="56">
        <v>19500</v>
      </c>
      <c r="E326" s="37"/>
      <c r="F326" s="37"/>
      <c r="G326" s="37"/>
      <c r="H326" s="38"/>
    </row>
    <row r="327" spans="1:8" s="16" customFormat="1" ht="50.1" customHeight="1" x14ac:dyDescent="0.2">
      <c r="A327" s="160" t="s">
        <v>94</v>
      </c>
      <c r="B327" s="161"/>
      <c r="C327" s="203" t="s">
        <v>95</v>
      </c>
      <c r="D327" s="56">
        <v>600</v>
      </c>
      <c r="E327" s="37"/>
      <c r="F327" s="37"/>
      <c r="G327" s="37"/>
      <c r="H327" s="38"/>
    </row>
    <row r="328" spans="1:8" s="16" customFormat="1" ht="68.25" customHeight="1" x14ac:dyDescent="0.2">
      <c r="A328" s="160" t="s">
        <v>96</v>
      </c>
      <c r="B328" s="161"/>
      <c r="C3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8" s="56">
        <v>10290</v>
      </c>
      <c r="E328" s="37"/>
      <c r="F328" s="37"/>
      <c r="G328" s="37"/>
      <c r="H328" s="38"/>
    </row>
    <row r="329" spans="1:8" s="16" customFormat="1" ht="68.25" customHeight="1" x14ac:dyDescent="0.2">
      <c r="A329" s="160" t="s">
        <v>97</v>
      </c>
      <c r="B329" s="161"/>
      <c r="C329" s="203"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9" s="56">
        <v>8232</v>
      </c>
      <c r="E329" s="37"/>
      <c r="F329" s="37"/>
      <c r="G329" s="37"/>
      <c r="H329" s="38"/>
    </row>
    <row r="330" spans="1:8" s="16" customFormat="1" ht="68.25" customHeight="1" x14ac:dyDescent="0.2">
      <c r="A330" s="160" t="s">
        <v>98</v>
      </c>
      <c r="B330" s="161"/>
      <c r="C330"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0" s="56">
        <v>8790</v>
      </c>
      <c r="E330" s="37"/>
      <c r="F330" s="37"/>
      <c r="G330" s="37"/>
      <c r="H330" s="38"/>
    </row>
    <row r="331" spans="1:8" s="16" customFormat="1" ht="68.25" customHeight="1" x14ac:dyDescent="0.2">
      <c r="A331" s="160" t="s">
        <v>99</v>
      </c>
      <c r="B331" s="161"/>
      <c r="C331"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1" s="56">
        <v>4116</v>
      </c>
      <c r="E331" s="37"/>
      <c r="F331" s="37"/>
      <c r="G331" s="37"/>
      <c r="H331" s="38"/>
    </row>
    <row r="332" spans="1:8" s="16" customFormat="1" ht="50.1" customHeight="1" x14ac:dyDescent="0.2">
      <c r="A332" s="160" t="s">
        <v>102</v>
      </c>
      <c r="B332" s="161"/>
      <c r="C332"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32" s="56">
        <v>11790</v>
      </c>
      <c r="E332" s="37"/>
      <c r="F332" s="37"/>
      <c r="G332" s="37"/>
      <c r="H332" s="38"/>
    </row>
    <row r="333" spans="1:8" s="16" customFormat="1" ht="102" customHeight="1" x14ac:dyDescent="0.2">
      <c r="A333" s="160" t="s">
        <v>16</v>
      </c>
      <c r="B333" s="161"/>
      <c r="C3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3" s="56">
        <v>1890</v>
      </c>
      <c r="E333" s="37"/>
      <c r="F333" s="37"/>
      <c r="G333" s="37"/>
      <c r="H333" s="37"/>
    </row>
    <row r="334" spans="1:8" s="16" customFormat="1" ht="102" customHeight="1" x14ac:dyDescent="0.2">
      <c r="A334" s="160" t="s">
        <v>103</v>
      </c>
      <c r="B334" s="161"/>
      <c r="C3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4" s="56">
        <v>100002</v>
      </c>
      <c r="E334" s="37"/>
      <c r="F334" s="37"/>
      <c r="G334" s="37"/>
      <c r="H334" s="37"/>
    </row>
    <row r="335" spans="1:8" s="16" customFormat="1" ht="126" customHeight="1" x14ac:dyDescent="0.2">
      <c r="A335" s="160" t="s">
        <v>104</v>
      </c>
      <c r="B335" s="161"/>
      <c r="C33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5" s="56">
        <v>12510</v>
      </c>
      <c r="E335" s="37"/>
      <c r="F335" s="37"/>
      <c r="G335" s="37"/>
      <c r="H335" s="38"/>
    </row>
    <row r="336" spans="1:8" s="16" customFormat="1" ht="96" customHeight="1" x14ac:dyDescent="0.2">
      <c r="A336" s="160" t="s">
        <v>105</v>
      </c>
      <c r="B336" s="161"/>
      <c r="C3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6" s="56">
        <v>10005</v>
      </c>
      <c r="E336" s="37"/>
      <c r="F336" s="37"/>
      <c r="G336" s="37"/>
      <c r="H336" s="38"/>
    </row>
    <row r="337" spans="1:8" s="16" customFormat="1" ht="96" customHeight="1" x14ac:dyDescent="0.2">
      <c r="A337" s="154" t="s">
        <v>106</v>
      </c>
      <c r="B337" s="204"/>
      <c r="C33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7" s="56">
        <v>15000</v>
      </c>
      <c r="E337" s="37"/>
      <c r="F337" s="37"/>
      <c r="G337" s="37"/>
      <c r="H337" s="38"/>
    </row>
    <row r="338" spans="1:8" s="16" customFormat="1" ht="96" customHeight="1" x14ac:dyDescent="0.2">
      <c r="A338" s="160" t="s">
        <v>100</v>
      </c>
      <c r="B338" s="161" t="s">
        <v>100</v>
      </c>
      <c r="C338"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8" s="56">
        <v>15000</v>
      </c>
      <c r="E338" s="37"/>
      <c r="F338" s="37"/>
      <c r="G338" s="37"/>
      <c r="H338" s="38"/>
    </row>
    <row r="339" spans="1:8" s="16" customFormat="1" ht="96" customHeight="1" x14ac:dyDescent="0.2">
      <c r="A339" s="160" t="s">
        <v>101</v>
      </c>
      <c r="B339" s="161" t="s">
        <v>101</v>
      </c>
      <c r="C339"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9" s="56">
        <v>13002</v>
      </c>
      <c r="E339" s="37"/>
      <c r="F339" s="37"/>
      <c r="G339" s="37"/>
      <c r="H339" s="38"/>
    </row>
    <row r="340" spans="1:8" s="16" customFormat="1" ht="50.1" customHeight="1" x14ac:dyDescent="0.2">
      <c r="A340" s="160" t="s">
        <v>107</v>
      </c>
      <c r="B340" s="161"/>
      <c r="C340" s="203" t="str">
        <f>"Интернет-площадка 2gis.ru на основе Cправочника организаций "&amp;$C$2&amp;""</f>
        <v>Интернет-площадка 2gis.ru на основе Cправочника организаций "2ГИС.ЕКАТЕРИНБУРГ"</v>
      </c>
      <c r="D340" s="56">
        <v>41520</v>
      </c>
      <c r="E340" s="37"/>
      <c r="F340" s="37"/>
      <c r="G340" s="37"/>
      <c r="H340" s="38"/>
    </row>
    <row r="341" spans="1:8" s="16" customFormat="1" ht="50.1" customHeight="1" x14ac:dyDescent="0.2">
      <c r="A341" s="160" t="s">
        <v>108</v>
      </c>
      <c r="B341" s="161"/>
      <c r="C341" s="203"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41" s="56">
        <v>18120</v>
      </c>
      <c r="E341" s="37"/>
      <c r="F341" s="37"/>
      <c r="G341" s="37"/>
      <c r="H341" s="38"/>
    </row>
    <row r="342" spans="1:8" s="16" customFormat="1" ht="50.1" customHeight="1" x14ac:dyDescent="0.2">
      <c r="A342" s="160" t="s">
        <v>109</v>
      </c>
      <c r="B342" s="161"/>
      <c r="C342" s="203" t="str">
        <f t="shared" si="1"/>
        <v>электронный справочник на основе Справочника организаций "2ГИС.ЕКАТЕРИНБУРГ" (версия для ПК)</v>
      </c>
      <c r="D342" s="56">
        <v>59880</v>
      </c>
      <c r="E342" s="37"/>
      <c r="F342" s="37"/>
      <c r="G342" s="37"/>
      <c r="H342" s="38"/>
    </row>
    <row r="343" spans="1:8" s="16" customFormat="1" ht="50.1" customHeight="1" x14ac:dyDescent="0.2">
      <c r="A343" s="160" t="s">
        <v>110</v>
      </c>
      <c r="B343" s="161"/>
      <c r="C343" s="203" t="str">
        <f>"Интернет-площадка 2gis.ru на основе Cправочника организаций "&amp;$C$2&amp;""</f>
        <v>Интернет-площадка 2gis.ru на основе Cправочника организаций "2ГИС.ЕКАТЕРИНБУРГ"</v>
      </c>
      <c r="D343" s="56">
        <v>16560</v>
      </c>
      <c r="E343" s="37"/>
      <c r="F343" s="37"/>
      <c r="G343" s="37"/>
      <c r="H343" s="38"/>
    </row>
    <row r="344" spans="1:8" s="16" customFormat="1" ht="50.1" customHeight="1" x14ac:dyDescent="0.2">
      <c r="A344" s="160" t="s">
        <v>111</v>
      </c>
      <c r="B344" s="161"/>
      <c r="C344" s="203" t="str">
        <f>"Интернет-площадка 2gis.ru на основе Cправочника организаций "&amp;$C$2&amp;""</f>
        <v>Интернет-площадка 2gis.ru на основе Cправочника организаций "2ГИС.ЕКАТЕРИНБУРГ"</v>
      </c>
      <c r="D344" s="56">
        <v>19872</v>
      </c>
      <c r="E344" s="37"/>
      <c r="F344" s="37"/>
      <c r="G344" s="37"/>
      <c r="H344" s="38"/>
    </row>
    <row r="345" spans="1:8" s="16" customFormat="1" ht="50.1" customHeight="1" x14ac:dyDescent="0.2">
      <c r="A345" s="160" t="s">
        <v>112</v>
      </c>
      <c r="B345" s="161"/>
      <c r="C345" s="203" t="str">
        <f t="shared" si="1"/>
        <v>электронный справочник на основе Справочника организаций "2ГИС.ЕКАТЕРИНБУРГ" (версия для ПК)</v>
      </c>
      <c r="D345" s="56">
        <v>10680</v>
      </c>
      <c r="E345" s="37"/>
      <c r="F345" s="37"/>
      <c r="G345" s="37"/>
      <c r="H345" s="38"/>
    </row>
    <row r="346" spans="1:8" s="16" customFormat="1" ht="50.1" customHeight="1" x14ac:dyDescent="0.2">
      <c r="A346" s="160" t="s">
        <v>113</v>
      </c>
      <c r="B346" s="161"/>
      <c r="C346" s="203" t="str">
        <f t="shared" si="1"/>
        <v>электронный справочник на основе Справочника организаций "2ГИС.ЕКАТЕРИНБУРГ" (версия для ПК)</v>
      </c>
      <c r="D346" s="56">
        <v>32160</v>
      </c>
      <c r="E346" s="37"/>
      <c r="F346" s="37"/>
      <c r="G346" s="37"/>
      <c r="H346" s="38"/>
    </row>
    <row r="347" spans="1:8" s="16" customFormat="1" ht="50.1" customHeight="1" x14ac:dyDescent="0.2">
      <c r="A347" s="160" t="s">
        <v>114</v>
      </c>
      <c r="B347" s="161"/>
      <c r="C347" s="203" t="str">
        <f t="shared" si="1"/>
        <v>электронный справочник на основе Справочника организаций "2ГИС.ЕКАТЕРИНБУРГ" (версия для ПК)</v>
      </c>
      <c r="D347" s="56">
        <v>72000</v>
      </c>
      <c r="E347" s="37"/>
      <c r="F347" s="37"/>
      <c r="G347" s="37"/>
      <c r="H347" s="38"/>
    </row>
    <row r="348" spans="1:8" s="16" customFormat="1" ht="50.1" customHeight="1" x14ac:dyDescent="0.2">
      <c r="A348" s="160" t="s">
        <v>282</v>
      </c>
      <c r="B348" s="161"/>
      <c r="C348" s="203" t="s">
        <v>95</v>
      </c>
      <c r="D348" s="56">
        <v>840</v>
      </c>
      <c r="E348" s="37"/>
      <c r="F348" s="37"/>
      <c r="G348" s="37"/>
      <c r="H348" s="38"/>
    </row>
    <row r="349" spans="1:8" s="16" customFormat="1" ht="50.1" customHeight="1" thickBot="1" x14ac:dyDescent="0.25">
      <c r="A349" s="160" t="s">
        <v>117</v>
      </c>
      <c r="B349" s="161"/>
      <c r="C349" s="60" t="str">
        <f t="shared" si="1"/>
        <v>электронный справочник на основе Справочника организаций "2ГИС.ЕКАТЕРИНБУРГ" (версия для ПК)</v>
      </c>
      <c r="D349" s="56">
        <v>16560</v>
      </c>
      <c r="E349" s="37"/>
      <c r="F349" s="37"/>
      <c r="G349" s="37"/>
      <c r="H349" s="38"/>
    </row>
    <row r="350" spans="1:8" s="28" customFormat="1" ht="50.1" customHeight="1" thickBot="1" x14ac:dyDescent="0.25">
      <c r="A350" s="24" t="s">
        <v>118</v>
      </c>
      <c r="B350" s="25"/>
      <c r="C350" s="26"/>
      <c r="D350" s="173"/>
      <c r="E350" s="173"/>
      <c r="F350" s="173"/>
      <c r="G350" s="173"/>
      <c r="H350" s="174"/>
    </row>
    <row r="351" spans="1:8" s="16" customFormat="1" ht="50.1" customHeight="1" x14ac:dyDescent="0.2">
      <c r="A351" s="160" t="s">
        <v>119</v>
      </c>
      <c r="B351" s="161"/>
      <c r="C3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51" s="36">
        <v>10008</v>
      </c>
      <c r="E351" s="37"/>
      <c r="F351" s="37"/>
      <c r="G351" s="37"/>
      <c r="H351" s="38"/>
    </row>
    <row r="352" spans="1:8" s="16" customFormat="1" ht="50.1" customHeight="1" x14ac:dyDescent="0.2">
      <c r="A352" s="160" t="s">
        <v>120</v>
      </c>
      <c r="B352" s="161"/>
      <c r="C352" s="209"/>
      <c r="D352" s="36">
        <v>7002</v>
      </c>
      <c r="E352" s="37"/>
      <c r="F352" s="37"/>
      <c r="G352" s="37"/>
      <c r="H352" s="38"/>
    </row>
    <row r="353" spans="1:8" s="16" customFormat="1" ht="50.1" customHeight="1" x14ac:dyDescent="0.2">
      <c r="A353" s="207" t="s">
        <v>121</v>
      </c>
      <c r="B353" s="208"/>
      <c r="C353" s="209"/>
      <c r="D353" s="359">
        <v>3000</v>
      </c>
      <c r="E353" s="157"/>
      <c r="F353" s="157"/>
      <c r="G353" s="157"/>
      <c r="H353" s="157"/>
    </row>
    <row r="354" spans="1:8" s="16" customFormat="1" ht="50.1" customHeight="1" x14ac:dyDescent="0.2">
      <c r="A354" s="207" t="s">
        <v>122</v>
      </c>
      <c r="B354" s="208"/>
      <c r="C354" s="209"/>
      <c r="D354" s="359">
        <v>300</v>
      </c>
      <c r="E354" s="157"/>
      <c r="F354" s="157"/>
      <c r="G354" s="157"/>
      <c r="H354" s="157"/>
    </row>
    <row r="355" spans="1:8" s="16" customFormat="1" ht="50.1" customHeight="1" thickBot="1" x14ac:dyDescent="0.25">
      <c r="A355" s="207" t="s">
        <v>123</v>
      </c>
      <c r="B355" s="208"/>
      <c r="C355" s="210"/>
      <c r="D355" s="78">
        <v>1050</v>
      </c>
      <c r="E355" s="79"/>
      <c r="F355" s="79"/>
      <c r="G355" s="79"/>
      <c r="H355" s="79"/>
    </row>
    <row r="356" spans="1:8" s="16" customFormat="1" ht="50.1" customHeight="1" thickBot="1" x14ac:dyDescent="0.25">
      <c r="A356" s="24" t="s">
        <v>124</v>
      </c>
      <c r="B356" s="25"/>
      <c r="C356" s="26"/>
      <c r="D356" s="173"/>
      <c r="E356" s="173"/>
      <c r="F356" s="173"/>
      <c r="G356" s="173"/>
      <c r="H356" s="174"/>
    </row>
    <row r="357" spans="1:8" s="16" customFormat="1" ht="50.1" customHeight="1" x14ac:dyDescent="0.2">
      <c r="A357" s="160" t="s">
        <v>177</v>
      </c>
      <c r="B357" s="161"/>
      <c r="C35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57" s="56">
        <v>11949</v>
      </c>
      <c r="E357" s="37"/>
      <c r="F357" s="37"/>
      <c r="G357" s="37"/>
      <c r="H357" s="38"/>
    </row>
    <row r="358" spans="1:8" s="16" customFormat="1" ht="63.75" customHeight="1" x14ac:dyDescent="0.2">
      <c r="A358" s="160" t="s">
        <v>126</v>
      </c>
      <c r="B358" s="161" t="s">
        <v>464</v>
      </c>
      <c r="C3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8" s="56">
        <v>11949</v>
      </c>
      <c r="E358" s="37"/>
      <c r="F358" s="37"/>
      <c r="G358" s="37"/>
      <c r="H358" s="38"/>
    </row>
    <row r="359" spans="1:8" s="16" customFormat="1" ht="50.1" customHeight="1" x14ac:dyDescent="0.2">
      <c r="A359" s="160" t="s">
        <v>178</v>
      </c>
      <c r="B359" s="161"/>
      <c r="C359"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59" s="56">
        <v>16800</v>
      </c>
      <c r="E359" s="37"/>
      <c r="F359" s="37"/>
      <c r="G359" s="37"/>
      <c r="H359" s="38"/>
    </row>
    <row r="360" spans="1:8" s="16" customFormat="1" ht="60" customHeight="1" x14ac:dyDescent="0.2">
      <c r="A360" s="160" t="s">
        <v>179</v>
      </c>
      <c r="B360" s="161" t="s">
        <v>464</v>
      </c>
      <c r="C3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60" s="36">
        <v>16800</v>
      </c>
      <c r="E360" s="37"/>
      <c r="F360" s="37"/>
      <c r="G360" s="37"/>
      <c r="H360" s="38"/>
    </row>
    <row r="361" spans="1:8" s="16" customFormat="1" ht="126" customHeight="1" x14ac:dyDescent="0.2">
      <c r="A361" s="160" t="s">
        <v>131</v>
      </c>
      <c r="B361" s="161"/>
      <c r="C361" s="435" t="str">
        <f>C357</f>
        <v>электронный справочник на основе Справочника организаций "2ГИС.ЕКАТЕРИНБУРГ" (мобильная версия 2ГИС 4.0 и выше)</v>
      </c>
      <c r="D361" s="56">
        <v>11949</v>
      </c>
      <c r="E361" s="37"/>
      <c r="F361" s="37"/>
      <c r="G361" s="37"/>
      <c r="H361" s="38"/>
    </row>
    <row r="362" spans="1:8" s="16" customFormat="1" ht="126" customHeight="1" thickBot="1" x14ac:dyDescent="0.25">
      <c r="A362" s="160" t="s">
        <v>132</v>
      </c>
      <c r="B362" s="161"/>
      <c r="C3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2" s="56">
        <v>8964</v>
      </c>
      <c r="E362" s="37"/>
      <c r="F362" s="37"/>
      <c r="G362" s="37"/>
      <c r="H362" s="38"/>
    </row>
    <row r="363" spans="1:8" s="28" customFormat="1" ht="50.1" customHeight="1" thickBot="1" x14ac:dyDescent="0.25">
      <c r="A363" s="524"/>
      <c r="B363" s="477"/>
      <c r="C363" s="525"/>
      <c r="D363" s="526"/>
      <c r="E363" s="526"/>
      <c r="F363" s="526"/>
      <c r="G363" s="526"/>
      <c r="H363" s="527"/>
    </row>
    <row r="364" spans="1:8" s="23" customFormat="1" ht="30" customHeight="1" x14ac:dyDescent="0.2">
      <c r="A364" s="528"/>
      <c r="B364" s="529"/>
      <c r="C364" s="530"/>
      <c r="D364" s="217"/>
      <c r="E364" s="217"/>
      <c r="F364" s="217"/>
      <c r="G364" s="217"/>
      <c r="H364" s="219"/>
    </row>
    <row r="365" spans="1:8" s="16" customFormat="1" ht="21" x14ac:dyDescent="0.2">
      <c r="A365" s="220"/>
      <c r="B365" s="221" t="s">
        <v>133</v>
      </c>
      <c r="C365" s="222" t="s">
        <v>189</v>
      </c>
      <c r="D365" s="222"/>
      <c r="E365" s="223"/>
      <c r="F365" s="223"/>
      <c r="G365" s="223"/>
      <c r="H365" s="223"/>
    </row>
    <row r="366" spans="1:8" s="16" customFormat="1" ht="21" x14ac:dyDescent="0.2">
      <c r="A366" s="220"/>
      <c r="B366" s="223"/>
      <c r="C366" s="224" t="s">
        <v>190</v>
      </c>
      <c r="D366" s="224"/>
      <c r="E366" s="223"/>
      <c r="F366" s="223"/>
      <c r="G366" s="223"/>
      <c r="H366" s="223"/>
    </row>
    <row r="367" spans="1:8" s="16" customFormat="1" ht="21" x14ac:dyDescent="0.2">
      <c r="A367" s="220"/>
      <c r="B367" s="223"/>
      <c r="C367" s="222" t="s">
        <v>191</v>
      </c>
      <c r="D367" s="224"/>
      <c r="E367" s="223"/>
      <c r="F367" s="223"/>
      <c r="G367" s="223"/>
      <c r="H367" s="223"/>
    </row>
    <row r="368" spans="1:8" s="16" customFormat="1" ht="83.25" customHeight="1" x14ac:dyDescent="0.2">
      <c r="A368" s="216"/>
      <c r="B368" s="217"/>
      <c r="C368" s="224"/>
      <c r="D368" s="224"/>
      <c r="E368" s="223"/>
      <c r="F368" s="223"/>
      <c r="G368" s="223"/>
      <c r="H368" s="217"/>
    </row>
    <row r="369" spans="1:8" s="16" customFormat="1" ht="26.25" x14ac:dyDescent="0.2">
      <c r="A369" s="227" t="str">
        <f>Абакан_юр!A174</f>
        <v>По соглашению сторон в качестве валюты платежа могут выступать украинские гривны, в этом случае курс следующий: 1 руб. = 0,4273 гривен</v>
      </c>
      <c r="B369" s="227"/>
      <c r="C369" s="227"/>
      <c r="D369" s="228"/>
      <c r="E369" s="228"/>
      <c r="F369" s="229"/>
      <c r="G369" s="230"/>
      <c r="H369" s="230"/>
    </row>
    <row r="370" spans="1:8" s="16" customFormat="1" ht="24.95" customHeight="1" x14ac:dyDescent="0.2">
      <c r="A370" s="227" t="str">
        <f>Абакан_юр!A175</f>
        <v>По соглашению сторон в качестве валюты платежа могут выступать дирхамы ОАЭ, в этом случае курс следующий: 1 руб. = 0,0413 дирхам</v>
      </c>
      <c r="B370" s="227"/>
      <c r="C370" s="227"/>
      <c r="D370" s="228"/>
      <c r="E370" s="228"/>
      <c r="F370" s="229"/>
      <c r="G370" s="232"/>
      <c r="H370" s="232"/>
    </row>
    <row r="371" spans="1:8" ht="12.6" customHeight="1" x14ac:dyDescent="0.2">
      <c r="A371" s="227" t="str">
        <f>Абакан_юр!A176</f>
        <v>По соглашению сторон в качестве валюты платежа могут выступать доллары США, в этом случае курс следующий: 1 руб. = 0,0113 доллара</v>
      </c>
      <c r="B371" s="227"/>
      <c r="C371" s="227"/>
      <c r="D371" s="228"/>
      <c r="E371" s="228"/>
      <c r="F371" s="229"/>
      <c r="G371" s="232"/>
      <c r="H371" s="232"/>
    </row>
    <row r="372" spans="1:8" s="223" customFormat="1" ht="24.95" customHeight="1" x14ac:dyDescent="0.2">
      <c r="A372" s="227" t="str">
        <f>Абакан_юр!A177</f>
        <v>По соглашению сторон в качестве валюты платежа могут выступать евро, в этом случае курс следующий: 1 руб. = 0,0105 евро</v>
      </c>
      <c r="B372" s="227"/>
      <c r="C372" s="227"/>
      <c r="D372" s="228"/>
      <c r="E372" s="229"/>
      <c r="F372" s="229"/>
      <c r="G372" s="232"/>
      <c r="H372" s="232"/>
    </row>
    <row r="373" spans="1:8" s="223" customFormat="1" ht="24.95" customHeight="1" x14ac:dyDescent="0.2">
      <c r="A373" s="227" t="str">
        <f>Абакан_юр!A178</f>
        <v>По соглашению сторон в качестве валюты платежа могут выступать чешские кроны, в этом случае курс следующий: 1 руб. = 0,2661 крона</v>
      </c>
      <c r="B373" s="227"/>
      <c r="C373" s="227"/>
      <c r="D373" s="228"/>
      <c r="E373" s="229"/>
      <c r="F373" s="229"/>
      <c r="G373" s="232"/>
      <c r="H373" s="232"/>
    </row>
    <row r="374" spans="1:8" s="223" customFormat="1" ht="24.95" customHeight="1" x14ac:dyDescent="0.2">
      <c r="A374" s="227" t="str">
        <f>Абакан_юр!A179</f>
        <v>По соглашению сторон в качестве валюты платежа могут выступать киргизские сомы, в этом случае курс следующий: 1 руб. = 1,0065 сом</v>
      </c>
      <c r="B374" s="227"/>
      <c r="C374" s="227"/>
      <c r="D374" s="228"/>
      <c r="E374" s="228"/>
      <c r="F374" s="229"/>
      <c r="G374" s="232"/>
      <c r="H374" s="232"/>
    </row>
    <row r="375" spans="1:8" s="217" customFormat="1" ht="12.6" customHeight="1" x14ac:dyDescent="0.2">
      <c r="A375" s="227" t="str">
        <f>Абакан_юр!A180</f>
        <v>По соглашению сторон в качестве валюты платежа могут выступать казахстанские тенге, в этом случае курс следующий: 1 руб. = 5,0495 тенге</v>
      </c>
      <c r="B375" s="227"/>
      <c r="C375" s="227"/>
      <c r="D375" s="228"/>
      <c r="E375" s="228"/>
      <c r="F375" s="229"/>
      <c r="G375" s="232"/>
      <c r="H375" s="232"/>
    </row>
    <row r="376" spans="1:8" s="231" customFormat="1" ht="24.95" customHeight="1" x14ac:dyDescent="0.2">
      <c r="A376" s="233"/>
      <c r="B376" s="233"/>
      <c r="C376" s="234"/>
      <c r="D376" s="235"/>
      <c r="E376" s="235"/>
      <c r="F376" s="236"/>
      <c r="G376" s="237"/>
      <c r="H376" s="237"/>
    </row>
    <row r="377" spans="1:8" s="231" customFormat="1" ht="24.95" customHeight="1" x14ac:dyDescent="0.2">
      <c r="A377" s="239" t="s">
        <v>144</v>
      </c>
      <c r="B377" s="239"/>
      <c r="C377" s="239"/>
      <c r="D377" s="239"/>
      <c r="E377" s="239"/>
      <c r="F377" s="239"/>
      <c r="G377" s="239"/>
      <c r="H377" s="239"/>
    </row>
    <row r="378" spans="1:8" s="231" customFormat="1" ht="24.95" customHeight="1" x14ac:dyDescent="0.2">
      <c r="A378" s="239" t="s">
        <v>465</v>
      </c>
      <c r="B378" s="239"/>
      <c r="C378" s="239"/>
      <c r="D378" s="239"/>
      <c r="E378" s="239"/>
      <c r="F378" s="239"/>
      <c r="G378" s="239"/>
      <c r="H378" s="239"/>
    </row>
    <row r="379" spans="1:8" s="231" customFormat="1" ht="24.95" customHeight="1" x14ac:dyDescent="0.2">
      <c r="A379" s="239" t="s">
        <v>145</v>
      </c>
      <c r="B379" s="239"/>
      <c r="C379" s="239"/>
      <c r="D379" s="239"/>
      <c r="E379" s="239"/>
      <c r="F379" s="239"/>
      <c r="G379" s="239"/>
      <c r="H379" s="239"/>
    </row>
    <row r="380" spans="1:8" s="231" customFormat="1" ht="24.95" customHeight="1" x14ac:dyDescent="0.2">
      <c r="A380" s="216"/>
      <c r="B380" s="217"/>
      <c r="C380" s="224"/>
      <c r="D380" s="224"/>
      <c r="E380" s="223"/>
      <c r="F380" s="223"/>
      <c r="G380" s="223"/>
      <c r="H380" s="217"/>
    </row>
    <row r="381" spans="1:8" s="231" customFormat="1" ht="24.95" customHeight="1" x14ac:dyDescent="0.2">
      <c r="A381" s="227" t="s">
        <v>466</v>
      </c>
      <c r="B381" s="227"/>
      <c r="C381" s="227"/>
      <c r="D381" s="227"/>
      <c r="E381" s="227"/>
      <c r="F381" s="227"/>
      <c r="G381" s="227"/>
      <c r="H381" s="227"/>
    </row>
    <row r="382" spans="1:8" s="231" customFormat="1" ht="24.95" customHeight="1" x14ac:dyDescent="0.2">
      <c r="A382" s="227" t="s">
        <v>467</v>
      </c>
      <c r="B382" s="227"/>
      <c r="C382" s="227"/>
      <c r="D382" s="227"/>
      <c r="E382" s="227"/>
      <c r="F382" s="227"/>
      <c r="G382" s="227"/>
      <c r="H382" s="227"/>
    </row>
    <row r="383" spans="1:8" s="238" customFormat="1" ht="12" customHeight="1" thickBot="1" x14ac:dyDescent="0.25">
      <c r="A383" s="240" t="s">
        <v>146</v>
      </c>
      <c r="B383" s="240"/>
      <c r="C383" s="240"/>
      <c r="D383" s="240"/>
      <c r="E383" s="240"/>
      <c r="F383" s="241"/>
      <c r="G383" s="231"/>
      <c r="H383" s="242"/>
    </row>
    <row r="384" spans="1:8" ht="24.95" customHeight="1" thickBot="1" x14ac:dyDescent="0.25">
      <c r="A384" s="243" t="s">
        <v>147</v>
      </c>
      <c r="B384" s="244"/>
      <c r="C384" s="244"/>
      <c r="D384" s="244"/>
      <c r="E384" s="245"/>
      <c r="F384" s="246"/>
      <c r="H384" s="247"/>
    </row>
    <row r="385" spans="1:8" ht="24.95" customHeight="1" thickBot="1" x14ac:dyDescent="0.25">
      <c r="A385" s="248" t="s">
        <v>148</v>
      </c>
      <c r="B385" s="249"/>
      <c r="C385" s="250" t="s">
        <v>149</v>
      </c>
      <c r="D385" s="249" t="s">
        <v>150</v>
      </c>
      <c r="E385" s="251"/>
      <c r="F385" s="252"/>
      <c r="G385" s="252"/>
      <c r="H385" s="252"/>
    </row>
    <row r="386" spans="1:8" ht="24.95" customHeight="1" x14ac:dyDescent="0.2">
      <c r="A386" s="253" t="s">
        <v>183</v>
      </c>
      <c r="B386" s="254"/>
      <c r="C386" s="256" t="s">
        <v>184</v>
      </c>
      <c r="D386" s="436">
        <v>2190</v>
      </c>
      <c r="E386" s="257"/>
      <c r="F386" s="252"/>
      <c r="G386" s="252"/>
      <c r="H386" s="252"/>
    </row>
    <row r="387" spans="1:8" s="217" customFormat="1" ht="12.6" customHeight="1" x14ac:dyDescent="0.2">
      <c r="A387" s="258" t="s">
        <v>185</v>
      </c>
      <c r="B387" s="259"/>
      <c r="C387" s="261"/>
      <c r="D387" s="437">
        <v>1590</v>
      </c>
      <c r="E387" s="262"/>
      <c r="F387" s="252"/>
      <c r="G387" s="252"/>
      <c r="H387" s="252"/>
    </row>
    <row r="388" spans="1:8" ht="99.95" customHeight="1" x14ac:dyDescent="0.2">
      <c r="A388" s="258" t="s">
        <v>186</v>
      </c>
      <c r="B388" s="259"/>
      <c r="C388" s="261"/>
      <c r="D388" s="437">
        <v>1440</v>
      </c>
      <c r="E388" s="262"/>
      <c r="F388" s="252"/>
      <c r="G388" s="252"/>
      <c r="H388" s="252"/>
    </row>
    <row r="389" spans="1:8" s="217" customFormat="1" ht="38.25" customHeight="1" x14ac:dyDescent="0.2">
      <c r="A389" s="258" t="s">
        <v>187</v>
      </c>
      <c r="B389" s="259"/>
      <c r="C389" s="261"/>
      <c r="D389" s="437">
        <v>1290</v>
      </c>
      <c r="E389" s="262"/>
      <c r="F389" s="252"/>
      <c r="G389" s="252"/>
      <c r="H389" s="252"/>
    </row>
    <row r="390" spans="1:8" s="242" customFormat="1" ht="50.1" customHeight="1" x14ac:dyDescent="0.2">
      <c r="A390" s="258" t="s">
        <v>151</v>
      </c>
      <c r="B390" s="259"/>
      <c r="C390" s="260" t="s">
        <v>152</v>
      </c>
      <c r="D390" s="261" t="s">
        <v>153</v>
      </c>
      <c r="E390" s="262"/>
      <c r="F390" s="252"/>
      <c r="G390" s="252"/>
      <c r="H390" s="252"/>
    </row>
    <row r="391" spans="1:8" s="247" customFormat="1" ht="50.1" customHeight="1" x14ac:dyDescent="0.2">
      <c r="A391" s="258" t="s">
        <v>154</v>
      </c>
      <c r="B391" s="259"/>
      <c r="C391" s="260" t="s">
        <v>155</v>
      </c>
      <c r="D391" s="261" t="s">
        <v>156</v>
      </c>
      <c r="E391" s="262"/>
      <c r="F391" s="252"/>
      <c r="G391" s="252"/>
      <c r="H391" s="252"/>
    </row>
    <row r="392" spans="1:8" ht="88.5" customHeight="1" x14ac:dyDescent="0.2">
      <c r="A392" s="258" t="s">
        <v>160</v>
      </c>
      <c r="B392" s="259"/>
      <c r="C392" s="409" t="s">
        <v>161</v>
      </c>
      <c r="D392" s="259" t="s">
        <v>156</v>
      </c>
      <c r="E392" s="410"/>
      <c r="F392" s="246"/>
      <c r="G392" s="246"/>
      <c r="H392" s="246"/>
    </row>
    <row r="393" spans="1:8" ht="50.1" customHeight="1" thickBot="1" x14ac:dyDescent="0.25">
      <c r="A393" s="411" t="s">
        <v>162</v>
      </c>
      <c r="B393" s="412"/>
      <c r="C393" s="406" t="s">
        <v>163</v>
      </c>
      <c r="D393" s="413" t="s">
        <v>156</v>
      </c>
      <c r="E393" s="414"/>
      <c r="F393" s="236"/>
      <c r="G393" s="237"/>
      <c r="H393" s="237"/>
    </row>
    <row r="394" spans="1:8" ht="50.1" customHeight="1" x14ac:dyDescent="0.2">
      <c r="A394" s="264" t="s">
        <v>164</v>
      </c>
      <c r="B394" s="264"/>
      <c r="C394" s="264"/>
      <c r="D394" s="264"/>
      <c r="E394" s="264"/>
      <c r="F394" s="264"/>
      <c r="G394" s="264"/>
      <c r="H394" s="264"/>
    </row>
    <row r="395" spans="1:8" ht="50.1" customHeight="1" x14ac:dyDescent="0.2">
      <c r="A395" s="264" t="s">
        <v>165</v>
      </c>
      <c r="B395" s="264"/>
      <c r="C395" s="264"/>
      <c r="D395" s="264"/>
      <c r="E395" s="264"/>
      <c r="F395" s="264"/>
      <c r="G395" s="264"/>
      <c r="H395" s="264"/>
    </row>
    <row r="396" spans="1:8" ht="171.75" customHeight="1" x14ac:dyDescent="0.2">
      <c r="A39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6" s="384"/>
      <c r="C396" s="384"/>
      <c r="D396" s="384"/>
      <c r="E396" s="384"/>
      <c r="F396" s="384"/>
      <c r="G396" s="384"/>
      <c r="H396" s="384"/>
    </row>
    <row r="397" spans="1:8" ht="99.95" customHeight="1" x14ac:dyDescent="0.2">
      <c r="A397" s="239" t="s">
        <v>167</v>
      </c>
      <c r="B397" s="239"/>
      <c r="C397" s="239"/>
      <c r="D397" s="239"/>
      <c r="E397" s="239"/>
      <c r="F397" s="239"/>
      <c r="G397" s="239"/>
      <c r="H397" s="239"/>
    </row>
    <row r="398" spans="1:8" ht="75" customHeight="1" x14ac:dyDescent="0.2">
      <c r="A398" s="264" t="s">
        <v>168</v>
      </c>
      <c r="B398" s="264"/>
      <c r="C398" s="264"/>
      <c r="D398" s="264"/>
      <c r="E398" s="264"/>
      <c r="F398" s="264"/>
      <c r="G398" s="264"/>
      <c r="H398" s="264"/>
    </row>
    <row r="399" spans="1:8" s="217" customFormat="1" ht="125.25" customHeight="1" x14ac:dyDescent="0.2">
      <c r="A399" s="531" t="s">
        <v>468</v>
      </c>
      <c r="B399" s="531"/>
      <c r="C399" s="531"/>
      <c r="D399" s="531"/>
      <c r="E399" s="531"/>
      <c r="F399" s="531"/>
      <c r="G399" s="531"/>
      <c r="H399" s="531"/>
    </row>
    <row r="400" spans="1:8" ht="25.5" x14ac:dyDescent="0.35">
      <c r="A400" s="532" t="s">
        <v>469</v>
      </c>
      <c r="B400" s="533"/>
      <c r="C400" s="534" t="s">
        <v>470</v>
      </c>
    </row>
    <row r="401" spans="1:8" ht="25.5" x14ac:dyDescent="0.35">
      <c r="A401" s="535" t="s">
        <v>471</v>
      </c>
      <c r="B401" s="536"/>
      <c r="C401" s="537">
        <v>1</v>
      </c>
    </row>
    <row r="402" spans="1:8" ht="25.5" x14ac:dyDescent="0.35">
      <c r="A402" s="535">
        <v>2</v>
      </c>
      <c r="B402" s="536"/>
      <c r="C402" s="537">
        <v>1.1000000000000001</v>
      </c>
    </row>
    <row r="403" spans="1:8" ht="25.5" x14ac:dyDescent="0.35">
      <c r="A403" s="535">
        <v>3</v>
      </c>
      <c r="B403" s="536"/>
      <c r="C403" s="537">
        <v>1.2</v>
      </c>
    </row>
    <row r="404" spans="1:8" ht="25.5" x14ac:dyDescent="0.35">
      <c r="A404" s="535" t="s">
        <v>472</v>
      </c>
      <c r="B404" s="536"/>
      <c r="C404" s="537">
        <v>1.25</v>
      </c>
    </row>
    <row r="405" spans="1:8" ht="25.5" x14ac:dyDescent="0.35">
      <c r="A405" s="535" t="s">
        <v>473</v>
      </c>
      <c r="B405" s="536"/>
      <c r="C405" s="537">
        <v>1.3</v>
      </c>
    </row>
    <row r="406" spans="1:8" ht="25.5" x14ac:dyDescent="0.35">
      <c r="A406" s="535" t="s">
        <v>474</v>
      </c>
      <c r="B406" s="536"/>
      <c r="C406" s="537">
        <v>1.35</v>
      </c>
    </row>
    <row r="407" spans="1:8" ht="25.5" x14ac:dyDescent="0.35">
      <c r="A407" s="535" t="s">
        <v>475</v>
      </c>
      <c r="B407" s="536"/>
      <c r="C407" s="537">
        <v>1.4</v>
      </c>
    </row>
    <row r="408" spans="1:8" ht="25.5" x14ac:dyDescent="0.35">
      <c r="A408" s="535" t="s">
        <v>476</v>
      </c>
      <c r="B408" s="536"/>
      <c r="C408" s="537">
        <v>1.45</v>
      </c>
    </row>
    <row r="409" spans="1:8" ht="25.5" x14ac:dyDescent="0.35">
      <c r="A409" s="535" t="s">
        <v>477</v>
      </c>
      <c r="B409" s="536"/>
      <c r="C409" s="537">
        <v>1.5</v>
      </c>
    </row>
    <row r="410" spans="1:8" ht="25.5" x14ac:dyDescent="0.35">
      <c r="A410" s="535" t="s">
        <v>478</v>
      </c>
      <c r="B410" s="536"/>
      <c r="C410" s="537">
        <v>2</v>
      </c>
    </row>
    <row r="411" spans="1:8" ht="23.25" x14ac:dyDescent="0.2">
      <c r="A411" s="264" t="s">
        <v>479</v>
      </c>
      <c r="B411" s="264"/>
      <c r="C411" s="264"/>
      <c r="D411" s="264"/>
      <c r="E411" s="264"/>
      <c r="F411" s="264"/>
      <c r="G411" s="264"/>
      <c r="H411" s="264"/>
    </row>
    <row r="414" spans="1:8" s="266" customFormat="1" ht="114.75" customHeight="1" x14ac:dyDescent="0.2">
      <c r="A414" s="239" t="s">
        <v>480</v>
      </c>
      <c r="B414" s="239"/>
      <c r="C414" s="239"/>
      <c r="D414" s="239"/>
      <c r="E414" s="239"/>
      <c r="F414" s="239"/>
      <c r="G414" s="239"/>
      <c r="H414" s="239"/>
    </row>
    <row r="420" spans="1:8" s="266" customFormat="1" ht="114.75" customHeight="1" x14ac:dyDescent="0.2">
      <c r="A420" s="216"/>
      <c r="B420" s="217"/>
      <c r="C420" s="218"/>
      <c r="D420" s="217"/>
      <c r="E420" s="217"/>
      <c r="F420" s="217"/>
      <c r="G420" s="217"/>
      <c r="H420" s="219"/>
    </row>
  </sheetData>
  <sheetProtection selectLockedCells="1" selectUnlockedCells="1"/>
  <mergeCells count="729">
    <mergeCell ref="A410:B410"/>
    <mergeCell ref="A411:H411"/>
    <mergeCell ref="A414:E414"/>
    <mergeCell ref="F414:H414"/>
    <mergeCell ref="A404:B404"/>
    <mergeCell ref="A405:B405"/>
    <mergeCell ref="A406:B406"/>
    <mergeCell ref="A407:B407"/>
    <mergeCell ref="A408:B408"/>
    <mergeCell ref="A409:B409"/>
    <mergeCell ref="A398:H398"/>
    <mergeCell ref="A399:H399"/>
    <mergeCell ref="A400:B400"/>
    <mergeCell ref="A401:B401"/>
    <mergeCell ref="A402:B402"/>
    <mergeCell ref="A403:B403"/>
    <mergeCell ref="A393:B393"/>
    <mergeCell ref="D393:E393"/>
    <mergeCell ref="A394:H394"/>
    <mergeCell ref="A395:H395"/>
    <mergeCell ref="A396:H396"/>
    <mergeCell ref="A397:H397"/>
    <mergeCell ref="A390:B390"/>
    <mergeCell ref="D390:E390"/>
    <mergeCell ref="A391:B391"/>
    <mergeCell ref="D391:E391"/>
    <mergeCell ref="A392:B392"/>
    <mergeCell ref="D392:E392"/>
    <mergeCell ref="A386:B386"/>
    <mergeCell ref="C386:C389"/>
    <mergeCell ref="D386:E386"/>
    <mergeCell ref="A387:B387"/>
    <mergeCell ref="D387:E387"/>
    <mergeCell ref="A388:B388"/>
    <mergeCell ref="D388:E388"/>
    <mergeCell ref="A389:B389"/>
    <mergeCell ref="D389:E389"/>
    <mergeCell ref="A381:H381"/>
    <mergeCell ref="A382:H382"/>
    <mergeCell ref="A383:E383"/>
    <mergeCell ref="A384:E384"/>
    <mergeCell ref="A385:B385"/>
    <mergeCell ref="D385:E385"/>
    <mergeCell ref="A374:C374"/>
    <mergeCell ref="A375:C375"/>
    <mergeCell ref="A377:H377"/>
    <mergeCell ref="A378:H378"/>
    <mergeCell ref="A379:H379"/>
    <mergeCell ref="C380:D380"/>
    <mergeCell ref="A369:C369"/>
    <mergeCell ref="G369:H369"/>
    <mergeCell ref="A370:C370"/>
    <mergeCell ref="A371:C371"/>
    <mergeCell ref="A372:C372"/>
    <mergeCell ref="A373:C373"/>
    <mergeCell ref="A362:B362"/>
    <mergeCell ref="D362:H362"/>
    <mergeCell ref="C365:D365"/>
    <mergeCell ref="C366:D366"/>
    <mergeCell ref="C367:D367"/>
    <mergeCell ref="C368:D368"/>
    <mergeCell ref="A359:B359"/>
    <mergeCell ref="D359:H359"/>
    <mergeCell ref="A360:B360"/>
    <mergeCell ref="D360:H360"/>
    <mergeCell ref="A361:B361"/>
    <mergeCell ref="D361:H361"/>
    <mergeCell ref="D355:H355"/>
    <mergeCell ref="A356:B356"/>
    <mergeCell ref="D356:H356"/>
    <mergeCell ref="A357:B357"/>
    <mergeCell ref="D357:H357"/>
    <mergeCell ref="A358:B358"/>
    <mergeCell ref="D358:H358"/>
    <mergeCell ref="A351:B351"/>
    <mergeCell ref="C351:C355"/>
    <mergeCell ref="D351:H351"/>
    <mergeCell ref="A352:B352"/>
    <mergeCell ref="D352:H352"/>
    <mergeCell ref="A353:B353"/>
    <mergeCell ref="D353:H353"/>
    <mergeCell ref="A354:B354"/>
    <mergeCell ref="D354:H354"/>
    <mergeCell ref="A355:B355"/>
    <mergeCell ref="A348:B348"/>
    <mergeCell ref="D348:H348"/>
    <mergeCell ref="A349:B349"/>
    <mergeCell ref="D349:H349"/>
    <mergeCell ref="A350:B350"/>
    <mergeCell ref="D350:H350"/>
    <mergeCell ref="A345:B345"/>
    <mergeCell ref="D345:H345"/>
    <mergeCell ref="A346:B346"/>
    <mergeCell ref="D346:H346"/>
    <mergeCell ref="A347:B347"/>
    <mergeCell ref="D347:H347"/>
    <mergeCell ref="A342:B342"/>
    <mergeCell ref="D342:H342"/>
    <mergeCell ref="A343:B343"/>
    <mergeCell ref="D343:H343"/>
    <mergeCell ref="A344:B344"/>
    <mergeCell ref="D344:H344"/>
    <mergeCell ref="A339:B339"/>
    <mergeCell ref="D339:H339"/>
    <mergeCell ref="A340:B340"/>
    <mergeCell ref="D340:H340"/>
    <mergeCell ref="A341:B341"/>
    <mergeCell ref="D341:H341"/>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30:B330"/>
    <mergeCell ref="D330:H330"/>
    <mergeCell ref="A331:B331"/>
    <mergeCell ref="D331:H331"/>
    <mergeCell ref="A332:B332"/>
    <mergeCell ref="D332:H332"/>
    <mergeCell ref="A327:B327"/>
    <mergeCell ref="D327:H327"/>
    <mergeCell ref="A328:B328"/>
    <mergeCell ref="D328:H328"/>
    <mergeCell ref="A329:B329"/>
    <mergeCell ref="D329:H329"/>
    <mergeCell ref="A324:B324"/>
    <mergeCell ref="D324:H324"/>
    <mergeCell ref="A325:B325"/>
    <mergeCell ref="D325:H325"/>
    <mergeCell ref="A326:B326"/>
    <mergeCell ref="D326:H326"/>
    <mergeCell ref="A321:B321"/>
    <mergeCell ref="D321:H321"/>
    <mergeCell ref="A322:B322"/>
    <mergeCell ref="D322:H322"/>
    <mergeCell ref="A323:B323"/>
    <mergeCell ref="D323:H323"/>
    <mergeCell ref="A318:B318"/>
    <mergeCell ref="D318:H318"/>
    <mergeCell ref="A319:B319"/>
    <mergeCell ref="D319:H319"/>
    <mergeCell ref="A320:B320"/>
    <mergeCell ref="D320:H320"/>
    <mergeCell ref="A315:B315"/>
    <mergeCell ref="D315:H315"/>
    <mergeCell ref="A316:B316"/>
    <mergeCell ref="D316:H316"/>
    <mergeCell ref="A317:B317"/>
    <mergeCell ref="D317:H317"/>
    <mergeCell ref="A312:B312"/>
    <mergeCell ref="D312:H312"/>
    <mergeCell ref="A313:B313"/>
    <mergeCell ref="D313:H313"/>
    <mergeCell ref="A314:B314"/>
    <mergeCell ref="D314:H314"/>
    <mergeCell ref="A309:B309"/>
    <mergeCell ref="D309:H309"/>
    <mergeCell ref="A310:B310"/>
    <mergeCell ref="D310:H310"/>
    <mergeCell ref="A311:B311"/>
    <mergeCell ref="D311:H311"/>
    <mergeCell ref="A306:B306"/>
    <mergeCell ref="D306:H306"/>
    <mergeCell ref="A307:B307"/>
    <mergeCell ref="D307:H307"/>
    <mergeCell ref="A308:B308"/>
    <mergeCell ref="D308:H308"/>
    <mergeCell ref="D302:H302"/>
    <mergeCell ref="A303:B303"/>
    <mergeCell ref="D303:H303"/>
    <mergeCell ref="A304:B304"/>
    <mergeCell ref="D304:H304"/>
    <mergeCell ref="A305:B305"/>
    <mergeCell ref="D305:H305"/>
    <mergeCell ref="A298:B298"/>
    <mergeCell ref="C298:C315"/>
    <mergeCell ref="D298:H298"/>
    <mergeCell ref="A299:B299"/>
    <mergeCell ref="D299:H299"/>
    <mergeCell ref="A300:B300"/>
    <mergeCell ref="D300:H300"/>
    <mergeCell ref="A301:B301"/>
    <mergeCell ref="D301:H301"/>
    <mergeCell ref="A302:B302"/>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A284:C284"/>
    <mergeCell ref="D284:H284"/>
    <mergeCell ref="D285:H285"/>
    <mergeCell ref="A286:B286"/>
    <mergeCell ref="C286:C294"/>
    <mergeCell ref="D286:H286"/>
    <mergeCell ref="A287:B287"/>
    <mergeCell ref="D287:H287"/>
    <mergeCell ref="A288:B288"/>
    <mergeCell ref="D288:H288"/>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83:C183"/>
    <mergeCell ref="D183:H183"/>
    <mergeCell ref="A184:B184"/>
    <mergeCell ref="C184:C283"/>
    <mergeCell ref="D184:H184"/>
    <mergeCell ref="A185:B185"/>
    <mergeCell ref="D185:H185"/>
    <mergeCell ref="A186:B186"/>
    <mergeCell ref="D186:H186"/>
    <mergeCell ref="A187:B187"/>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8:A171"/>
    <mergeCell ref="B168:B169"/>
    <mergeCell ref="C168:C169"/>
    <mergeCell ref="D168:D171"/>
    <mergeCell ref="E168:E171"/>
    <mergeCell ref="F168:F171"/>
    <mergeCell ref="G168: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30" zoomScaleNormal="60" zoomScaleSheetLayoutView="30" workbookViewId="0">
      <pane ySplit="4" topLeftCell="A53"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481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6588</v>
      </c>
      <c r="E7" s="32">
        <f>1.1*F7</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7848</v>
      </c>
      <c r="E12" s="32">
        <f>F12*1.1</f>
        <v>7194.0000000000009</v>
      </c>
      <c r="F12" s="32">
        <v>6540</v>
      </c>
      <c r="G12" s="32">
        <f>F12*0.75</f>
        <v>4905</v>
      </c>
      <c r="H12" s="33">
        <f>F12*0.5</f>
        <v>3270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389">
        <v>285</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7692</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9156</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300">
        <f>F48*1.2</f>
        <v>3312</v>
      </c>
      <c r="E48" s="300">
        <f>F48*1.1</f>
        <v>3036.0000000000005</v>
      </c>
      <c r="F48" s="300">
        <v>2760</v>
      </c>
      <c r="G48" s="300">
        <f>F48*0.75</f>
        <v>2070</v>
      </c>
      <c r="H48" s="300">
        <f>F48*0.5</f>
        <v>1380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301"/>
      <c r="E49" s="301"/>
      <c r="F49" s="301"/>
      <c r="G49" s="301"/>
      <c r="H49" s="301"/>
    </row>
    <row r="50" spans="1:8" s="16" customFormat="1" ht="7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482</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1">
        <f>F55*1.2</f>
        <v>7905.5999999999995</v>
      </c>
      <c r="E55" s="32">
        <f>F55*1.1</f>
        <v>7246.8</v>
      </c>
      <c r="F55" s="32">
        <v>6588</v>
      </c>
      <c r="G55" s="32">
        <f>F55*0.75</f>
        <v>4941</v>
      </c>
      <c r="H55" s="33">
        <f>F55*0.5</f>
        <v>3294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54">
        <f>F61*1.2</f>
        <v>9417.6</v>
      </c>
      <c r="E61" s="32">
        <f>F61*1.1</f>
        <v>8632.8000000000011</v>
      </c>
      <c r="F61" s="32">
        <v>7848</v>
      </c>
      <c r="G61" s="32">
        <f>F61*0.75</f>
        <v>5886</v>
      </c>
      <c r="H61" s="33">
        <f>F61*0.5</f>
        <v>3924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389">
        <v>285</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600 до 12000</v>
      </c>
      <c r="E71" s="139"/>
      <c r="F71" s="139"/>
      <c r="G71" s="139"/>
      <c r="H71" s="140"/>
    </row>
    <row r="72" spans="1:8" s="16" customFormat="1" ht="37.5" customHeight="1" outlineLevel="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314">
        <v>600</v>
      </c>
      <c r="E72" s="145"/>
      <c r="F72" s="145"/>
      <c r="G72" s="145"/>
      <c r="H72" s="146"/>
    </row>
    <row r="73" spans="1:8" s="16" customFormat="1" ht="37.5" customHeight="1" outlineLevel="1" x14ac:dyDescent="0.2">
      <c r="A73" s="147" t="s">
        <v>40</v>
      </c>
      <c r="B73" s="315"/>
      <c r="C73" s="297"/>
      <c r="D73" s="56">
        <v>1200</v>
      </c>
      <c r="E73" s="37"/>
      <c r="F73" s="37"/>
      <c r="G73" s="37"/>
      <c r="H73" s="38"/>
    </row>
    <row r="74" spans="1:8" s="16" customFormat="1" ht="37.5" customHeight="1" outlineLevel="1" x14ac:dyDescent="0.2">
      <c r="A74" s="147" t="s">
        <v>41</v>
      </c>
      <c r="B74" s="315"/>
      <c r="C74" s="297"/>
      <c r="D74" s="56">
        <v>1800</v>
      </c>
      <c r="E74" s="37"/>
      <c r="F74" s="37"/>
      <c r="G74" s="37"/>
      <c r="H74" s="38"/>
    </row>
    <row r="75" spans="1:8" s="16" customFormat="1" ht="37.5" customHeight="1" outlineLevel="1" x14ac:dyDescent="0.2">
      <c r="A75" s="147" t="s">
        <v>42</v>
      </c>
      <c r="B75" s="315"/>
      <c r="C75" s="297"/>
      <c r="D75" s="56">
        <v>2400</v>
      </c>
      <c r="E75" s="37"/>
      <c r="F75" s="37"/>
      <c r="G75" s="37"/>
      <c r="H75" s="38"/>
    </row>
    <row r="76" spans="1:8" s="16" customFormat="1" ht="37.5" customHeight="1" outlineLevel="1" x14ac:dyDescent="0.2">
      <c r="A76" s="147" t="s">
        <v>43</v>
      </c>
      <c r="B76" s="315"/>
      <c r="C76" s="297"/>
      <c r="D76" s="56">
        <v>3000</v>
      </c>
      <c r="E76" s="37"/>
      <c r="F76" s="37"/>
      <c r="G76" s="37"/>
      <c r="H76" s="38"/>
    </row>
    <row r="77" spans="1:8" s="16" customFormat="1" ht="37.5" customHeight="1" outlineLevel="1" x14ac:dyDescent="0.2">
      <c r="A77" s="147" t="s">
        <v>44</v>
      </c>
      <c r="B77" s="315"/>
      <c r="C77" s="297"/>
      <c r="D77" s="56">
        <v>3600</v>
      </c>
      <c r="E77" s="37"/>
      <c r="F77" s="37"/>
      <c r="G77" s="37"/>
      <c r="H77" s="38"/>
    </row>
    <row r="78" spans="1:8" s="16" customFormat="1" ht="37.5" customHeight="1" outlineLevel="1" x14ac:dyDescent="0.2">
      <c r="A78" s="147" t="s">
        <v>45</v>
      </c>
      <c r="B78" s="315"/>
      <c r="C78" s="297"/>
      <c r="D78" s="56">
        <v>4200</v>
      </c>
      <c r="E78" s="37"/>
      <c r="F78" s="37"/>
      <c r="G78" s="37"/>
      <c r="H78" s="38"/>
    </row>
    <row r="79" spans="1:8" s="16" customFormat="1" ht="37.5" customHeight="1" outlineLevel="1" x14ac:dyDescent="0.2">
      <c r="A79" s="147" t="s">
        <v>46</v>
      </c>
      <c r="B79" s="315"/>
      <c r="C79" s="297"/>
      <c r="D79" s="56">
        <v>4800</v>
      </c>
      <c r="E79" s="37"/>
      <c r="F79" s="37"/>
      <c r="G79" s="37"/>
      <c r="H79" s="38"/>
    </row>
    <row r="80" spans="1:8" s="16" customFormat="1" ht="37.5" customHeight="1" outlineLevel="1" x14ac:dyDescent="0.2">
      <c r="A80" s="147" t="s">
        <v>47</v>
      </c>
      <c r="B80" s="315"/>
      <c r="C80" s="297"/>
      <c r="D80" s="56">
        <v>5400</v>
      </c>
      <c r="E80" s="37"/>
      <c r="F80" s="37"/>
      <c r="G80" s="37"/>
      <c r="H80" s="38"/>
    </row>
    <row r="81" spans="1:8" s="16" customFormat="1" ht="37.5" customHeight="1" outlineLevel="1" x14ac:dyDescent="0.2">
      <c r="A81" s="147" t="s">
        <v>48</v>
      </c>
      <c r="B81" s="315"/>
      <c r="C81" s="297"/>
      <c r="D81" s="56">
        <v>6000</v>
      </c>
      <c r="E81" s="37"/>
      <c r="F81" s="37"/>
      <c r="G81" s="37"/>
      <c r="H81" s="38"/>
    </row>
    <row r="82" spans="1:8" s="16" customFormat="1" ht="37.5" customHeight="1" outlineLevel="1" x14ac:dyDescent="0.2">
      <c r="A82" s="147" t="s">
        <v>49</v>
      </c>
      <c r="B82" s="315"/>
      <c r="C82" s="297"/>
      <c r="D82" s="56">
        <v>6600</v>
      </c>
      <c r="E82" s="37"/>
      <c r="F82" s="37"/>
      <c r="G82" s="37"/>
      <c r="H82" s="38"/>
    </row>
    <row r="83" spans="1:8" s="16" customFormat="1" ht="37.5" customHeight="1" outlineLevel="1" x14ac:dyDescent="0.2">
      <c r="A83" s="147" t="s">
        <v>50</v>
      </c>
      <c r="B83" s="315"/>
      <c r="C83" s="297"/>
      <c r="D83" s="56">
        <v>7200</v>
      </c>
      <c r="E83" s="37"/>
      <c r="F83" s="37"/>
      <c r="G83" s="37"/>
      <c r="H83" s="38"/>
    </row>
    <row r="84" spans="1:8" s="16" customFormat="1" ht="37.5" customHeight="1" outlineLevel="1" x14ac:dyDescent="0.2">
      <c r="A84" s="147" t="s">
        <v>51</v>
      </c>
      <c r="B84" s="315"/>
      <c r="C84" s="297"/>
      <c r="D84" s="56">
        <v>7800</v>
      </c>
      <c r="E84" s="37"/>
      <c r="F84" s="37"/>
      <c r="G84" s="37"/>
      <c r="H84" s="38"/>
    </row>
    <row r="85" spans="1:8" s="16" customFormat="1" ht="37.5" customHeight="1" outlineLevel="1" x14ac:dyDescent="0.2">
      <c r="A85" s="147" t="s">
        <v>52</v>
      </c>
      <c r="B85" s="315"/>
      <c r="C85" s="297"/>
      <c r="D85" s="56">
        <v>8400</v>
      </c>
      <c r="E85" s="37"/>
      <c r="F85" s="37"/>
      <c r="G85" s="37"/>
      <c r="H85" s="38"/>
    </row>
    <row r="86" spans="1:8" s="16" customFormat="1" ht="37.5" customHeight="1" outlineLevel="1" x14ac:dyDescent="0.2">
      <c r="A86" s="147" t="s">
        <v>53</v>
      </c>
      <c r="B86" s="315"/>
      <c r="C86" s="297"/>
      <c r="D86" s="56">
        <v>9000</v>
      </c>
      <c r="E86" s="37"/>
      <c r="F86" s="37"/>
      <c r="G86" s="37"/>
      <c r="H86" s="38"/>
    </row>
    <row r="87" spans="1:8" s="16" customFormat="1" ht="37.5" customHeight="1" outlineLevel="1" x14ac:dyDescent="0.2">
      <c r="A87" s="147" t="s">
        <v>54</v>
      </c>
      <c r="B87" s="315"/>
      <c r="C87" s="297"/>
      <c r="D87" s="56">
        <v>9600</v>
      </c>
      <c r="E87" s="37"/>
      <c r="F87" s="37"/>
      <c r="G87" s="37"/>
      <c r="H87" s="38"/>
    </row>
    <row r="88" spans="1:8" s="16" customFormat="1" ht="37.5" customHeight="1" outlineLevel="1" x14ac:dyDescent="0.2">
      <c r="A88" s="147" t="s">
        <v>55</v>
      </c>
      <c r="B88" s="315"/>
      <c r="C88" s="297"/>
      <c r="D88" s="56">
        <v>10200</v>
      </c>
      <c r="E88" s="37"/>
      <c r="F88" s="37"/>
      <c r="G88" s="37"/>
      <c r="H88" s="38"/>
    </row>
    <row r="89" spans="1:8" s="16" customFormat="1" ht="37.5" customHeight="1" outlineLevel="1" x14ac:dyDescent="0.2">
      <c r="A89" s="147" t="s">
        <v>56</v>
      </c>
      <c r="B89" s="315"/>
      <c r="C89" s="297"/>
      <c r="D89" s="56">
        <v>10800</v>
      </c>
      <c r="E89" s="37"/>
      <c r="F89" s="37"/>
      <c r="G89" s="37"/>
      <c r="H89" s="38"/>
    </row>
    <row r="90" spans="1:8" s="16" customFormat="1" ht="37.5" customHeight="1" outlineLevel="1" x14ac:dyDescent="0.2">
      <c r="A90" s="147" t="s">
        <v>57</v>
      </c>
      <c r="B90" s="315"/>
      <c r="C90" s="297"/>
      <c r="D90" s="56">
        <v>11400</v>
      </c>
      <c r="E90" s="37"/>
      <c r="F90" s="37"/>
      <c r="G90" s="37"/>
      <c r="H90" s="38"/>
    </row>
    <row r="91" spans="1:8" s="16" customFormat="1" ht="37.5" customHeight="1" outlineLevel="1" x14ac:dyDescent="0.2">
      <c r="A91" s="147" t="s">
        <v>58</v>
      </c>
      <c r="B91" s="315"/>
      <c r="C91" s="297"/>
      <c r="D91" s="56">
        <v>12000</v>
      </c>
      <c r="E91" s="37"/>
      <c r="F91" s="37"/>
      <c r="G91" s="37"/>
      <c r="H91" s="38"/>
    </row>
    <row r="92" spans="1:8" s="16" customFormat="1" ht="37.5" customHeight="1" outlineLevel="1" x14ac:dyDescent="0.2">
      <c r="A92" s="147" t="s">
        <v>205</v>
      </c>
      <c r="B92" s="315"/>
      <c r="C92" s="297"/>
      <c r="D92" s="56">
        <v>12600</v>
      </c>
      <c r="E92" s="37"/>
      <c r="F92" s="37"/>
      <c r="G92" s="37"/>
      <c r="H92" s="38"/>
    </row>
    <row r="93" spans="1:8" s="16" customFormat="1" ht="37.5" customHeight="1" outlineLevel="1" x14ac:dyDescent="0.2">
      <c r="A93" s="147" t="s">
        <v>206</v>
      </c>
      <c r="B93" s="315"/>
      <c r="C93" s="297"/>
      <c r="D93" s="56">
        <v>13200</v>
      </c>
      <c r="E93" s="37"/>
      <c r="F93" s="37"/>
      <c r="G93" s="37"/>
      <c r="H93" s="38"/>
    </row>
    <row r="94" spans="1:8" s="16" customFormat="1" ht="37.5" customHeight="1" outlineLevel="1" x14ac:dyDescent="0.2">
      <c r="A94" s="147" t="s">
        <v>207</v>
      </c>
      <c r="B94" s="315"/>
      <c r="C94" s="297"/>
      <c r="D94" s="56">
        <v>13800</v>
      </c>
      <c r="E94" s="37"/>
      <c r="F94" s="37"/>
      <c r="G94" s="37"/>
      <c r="H94" s="38"/>
    </row>
    <row r="95" spans="1:8" s="16" customFormat="1" ht="37.5" customHeight="1" outlineLevel="1" x14ac:dyDescent="0.2">
      <c r="A95" s="147" t="s">
        <v>208</v>
      </c>
      <c r="B95" s="315"/>
      <c r="C95" s="297"/>
      <c r="D95" s="56">
        <v>14400</v>
      </c>
      <c r="E95" s="37"/>
      <c r="F95" s="37"/>
      <c r="G95" s="37"/>
      <c r="H95" s="38"/>
    </row>
    <row r="96" spans="1:8" s="16" customFormat="1" ht="37.5" customHeight="1" outlineLevel="1" x14ac:dyDescent="0.2">
      <c r="A96" s="147" t="s">
        <v>209</v>
      </c>
      <c r="B96" s="315"/>
      <c r="C96" s="297"/>
      <c r="D96" s="56">
        <v>15000</v>
      </c>
      <c r="E96" s="37"/>
      <c r="F96" s="37"/>
      <c r="G96" s="37"/>
      <c r="H96" s="38"/>
    </row>
    <row r="97" spans="1:8" s="16" customFormat="1" ht="37.5" customHeight="1" outlineLevel="1" x14ac:dyDescent="0.2">
      <c r="A97" s="147" t="s">
        <v>210</v>
      </c>
      <c r="B97" s="315"/>
      <c r="C97" s="297"/>
      <c r="D97" s="56">
        <v>15600</v>
      </c>
      <c r="E97" s="37"/>
      <c r="F97" s="37"/>
      <c r="G97" s="37"/>
      <c r="H97" s="38"/>
    </row>
    <row r="98" spans="1:8" s="16" customFormat="1" ht="37.5" customHeight="1" outlineLevel="1" x14ac:dyDescent="0.2">
      <c r="A98" s="147" t="s">
        <v>211</v>
      </c>
      <c r="B98" s="315"/>
      <c r="C98" s="297"/>
      <c r="D98" s="56">
        <v>16200</v>
      </c>
      <c r="E98" s="37"/>
      <c r="F98" s="37"/>
      <c r="G98" s="37"/>
      <c r="H98" s="38"/>
    </row>
    <row r="99" spans="1:8" s="16" customFormat="1" ht="37.5" customHeight="1" outlineLevel="1" x14ac:dyDescent="0.2">
      <c r="A99" s="147" t="s">
        <v>212</v>
      </c>
      <c r="B99" s="315"/>
      <c r="C99" s="297"/>
      <c r="D99" s="56">
        <v>16800</v>
      </c>
      <c r="E99" s="37"/>
      <c r="F99" s="37"/>
      <c r="G99" s="37"/>
      <c r="H99" s="38"/>
    </row>
    <row r="100" spans="1:8" s="16" customFormat="1" ht="37.5" customHeight="1" outlineLevel="1" x14ac:dyDescent="0.2">
      <c r="A100" s="147" t="s">
        <v>213</v>
      </c>
      <c r="B100" s="315"/>
      <c r="C100" s="297"/>
      <c r="D100" s="56">
        <v>17400</v>
      </c>
      <c r="E100" s="37"/>
      <c r="F100" s="37"/>
      <c r="G100" s="37"/>
      <c r="H100" s="38"/>
    </row>
    <row r="101" spans="1:8" s="16" customFormat="1" ht="37.5" customHeight="1" outlineLevel="1" x14ac:dyDescent="0.2">
      <c r="A101" s="147" t="s">
        <v>214</v>
      </c>
      <c r="B101" s="315"/>
      <c r="C101" s="297"/>
      <c r="D101" s="56">
        <v>18000</v>
      </c>
      <c r="E101" s="37"/>
      <c r="F101" s="37"/>
      <c r="G101" s="37"/>
      <c r="H101" s="38"/>
    </row>
    <row r="102" spans="1:8" s="16" customFormat="1" ht="37.5" customHeight="1" outlineLevel="1" x14ac:dyDescent="0.2">
      <c r="A102" s="147" t="s">
        <v>224</v>
      </c>
      <c r="B102" s="315"/>
      <c r="C102" s="297"/>
      <c r="D102" s="56">
        <v>18600</v>
      </c>
      <c r="E102" s="37"/>
      <c r="F102" s="37"/>
      <c r="G102" s="37"/>
      <c r="H102" s="38"/>
    </row>
    <row r="103" spans="1:8" s="16" customFormat="1" ht="37.5" customHeight="1" outlineLevel="1" x14ac:dyDescent="0.2">
      <c r="A103" s="147" t="s">
        <v>225</v>
      </c>
      <c r="B103" s="315"/>
      <c r="C103" s="297"/>
      <c r="D103" s="56">
        <v>19200</v>
      </c>
      <c r="E103" s="37"/>
      <c r="F103" s="37"/>
      <c r="G103" s="37"/>
      <c r="H103" s="38"/>
    </row>
    <row r="104" spans="1:8" s="16" customFormat="1" ht="37.5" customHeight="1" outlineLevel="1" x14ac:dyDescent="0.2">
      <c r="A104" s="147" t="s">
        <v>226</v>
      </c>
      <c r="B104" s="315"/>
      <c r="C104" s="297"/>
      <c r="D104" s="56">
        <v>19800</v>
      </c>
      <c r="E104" s="37"/>
      <c r="F104" s="37"/>
      <c r="G104" s="37"/>
      <c r="H104" s="38"/>
    </row>
    <row r="105" spans="1:8" s="16" customFormat="1" ht="37.5" customHeight="1" outlineLevel="1" x14ac:dyDescent="0.2">
      <c r="A105" s="147" t="s">
        <v>227</v>
      </c>
      <c r="B105" s="315"/>
      <c r="C105" s="297"/>
      <c r="D105" s="56">
        <v>20400</v>
      </c>
      <c r="E105" s="37"/>
      <c r="F105" s="37"/>
      <c r="G105" s="37"/>
      <c r="H105" s="38"/>
    </row>
    <row r="106" spans="1:8" s="16" customFormat="1" ht="37.5" customHeight="1" outlineLevel="1" x14ac:dyDescent="0.2">
      <c r="A106" s="147" t="s">
        <v>228</v>
      </c>
      <c r="B106" s="148"/>
      <c r="C106" s="297"/>
      <c r="D106" s="56">
        <v>21000</v>
      </c>
      <c r="E106" s="37"/>
      <c r="F106" s="37"/>
      <c r="G106" s="37"/>
      <c r="H106" s="38"/>
    </row>
    <row r="107" spans="1:8" s="16" customFormat="1" ht="37.5" customHeight="1" outlineLevel="1" x14ac:dyDescent="0.2">
      <c r="A107" s="147" t="s">
        <v>229</v>
      </c>
      <c r="B107" s="148"/>
      <c r="C107" s="297"/>
      <c r="D107" s="56">
        <v>21600</v>
      </c>
      <c r="E107" s="37"/>
      <c r="F107" s="37"/>
      <c r="G107" s="37"/>
      <c r="H107" s="38"/>
    </row>
    <row r="108" spans="1:8" s="16" customFormat="1" ht="37.5" customHeight="1" outlineLevel="1" x14ac:dyDescent="0.2">
      <c r="A108" s="147" t="s">
        <v>230</v>
      </c>
      <c r="B108" s="148"/>
      <c r="C108" s="297"/>
      <c r="D108" s="56">
        <v>22200</v>
      </c>
      <c r="E108" s="37"/>
      <c r="F108" s="37"/>
      <c r="G108" s="37"/>
      <c r="H108" s="38"/>
    </row>
    <row r="109" spans="1:8" s="16" customFormat="1" ht="37.5" customHeight="1" outlineLevel="1" x14ac:dyDescent="0.2">
      <c r="A109" s="147" t="s">
        <v>231</v>
      </c>
      <c r="B109" s="148"/>
      <c r="C109" s="297"/>
      <c r="D109" s="56">
        <v>22800</v>
      </c>
      <c r="E109" s="37"/>
      <c r="F109" s="37"/>
      <c r="G109" s="37"/>
      <c r="H109" s="38"/>
    </row>
    <row r="110" spans="1:8" s="16" customFormat="1" ht="37.5" customHeight="1" outlineLevel="1" x14ac:dyDescent="0.2">
      <c r="A110" s="147" t="s">
        <v>232</v>
      </c>
      <c r="B110" s="148"/>
      <c r="C110" s="297"/>
      <c r="D110" s="56">
        <v>23400</v>
      </c>
      <c r="E110" s="37"/>
      <c r="F110" s="37"/>
      <c r="G110" s="37"/>
      <c r="H110" s="38"/>
    </row>
    <row r="111" spans="1:8" s="16" customFormat="1" ht="37.5" customHeight="1" outlineLevel="1" thickBot="1" x14ac:dyDescent="0.25">
      <c r="A111" s="147" t="s">
        <v>233</v>
      </c>
      <c r="B111" s="148"/>
      <c r="C111" s="316"/>
      <c r="D111" s="56">
        <v>24000</v>
      </c>
      <c r="E111" s="37"/>
      <c r="F111" s="37"/>
      <c r="G111" s="37"/>
      <c r="H111" s="38"/>
    </row>
    <row r="112" spans="1:8" s="16" customFormat="1" ht="50.1" customHeight="1" thickBot="1" x14ac:dyDescent="0.25">
      <c r="A112" s="136" t="s">
        <v>59</v>
      </c>
      <c r="B112" s="137"/>
      <c r="C112" s="137"/>
      <c r="D112" s="138" t="str">
        <f>"от "&amp;MIN(D113:D122)&amp;" до "&amp;MAX(D113:D122)</f>
        <v>от 75 до 4890</v>
      </c>
      <c r="E112" s="139"/>
      <c r="F112" s="139"/>
      <c r="G112" s="139"/>
      <c r="H112" s="140"/>
    </row>
    <row r="113" spans="1:8" s="16" customFormat="1" ht="157.5" customHeight="1" x14ac:dyDescent="0.2">
      <c r="A113" s="149" t="s">
        <v>60</v>
      </c>
      <c r="B113" s="150" t="s">
        <v>13</v>
      </c>
      <c r="C113" s="294"/>
      <c r="D113" s="314">
        <v>870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56">
        <v>75</v>
      </c>
      <c r="E114" s="37"/>
      <c r="F114" s="37"/>
      <c r="G114" s="37"/>
      <c r="H114" s="38"/>
    </row>
    <row r="115" spans="1:8" s="16" customFormat="1" ht="37.5" customHeight="1" x14ac:dyDescent="0.2">
      <c r="A115" s="160" t="s">
        <v>62</v>
      </c>
      <c r="B115" s="161"/>
      <c r="C115" s="159"/>
      <c r="D115" s="56">
        <v>3480</v>
      </c>
      <c r="E115" s="37"/>
      <c r="F115" s="37"/>
      <c r="G115" s="37"/>
      <c r="H115" s="38"/>
    </row>
    <row r="116" spans="1:8" s="16" customFormat="1" ht="37.5" customHeight="1" x14ac:dyDescent="0.2">
      <c r="A116" s="160" t="s">
        <v>63</v>
      </c>
      <c r="B116" s="161"/>
      <c r="C116" s="159"/>
      <c r="D116" s="36">
        <v>1470</v>
      </c>
      <c r="E116" s="37"/>
      <c r="F116" s="37"/>
      <c r="G116" s="37"/>
      <c r="H116" s="38"/>
    </row>
    <row r="117" spans="1:8" s="16" customFormat="1" ht="37.5" customHeight="1" x14ac:dyDescent="0.2">
      <c r="A117" s="160" t="s">
        <v>64</v>
      </c>
      <c r="B117" s="161"/>
      <c r="C117" s="159"/>
      <c r="D117" s="36">
        <v>4140</v>
      </c>
      <c r="E117" s="37"/>
      <c r="F117" s="37"/>
      <c r="G117" s="37"/>
      <c r="H117" s="38"/>
    </row>
    <row r="118" spans="1:8" s="16" customFormat="1" ht="37.5" customHeight="1" x14ac:dyDescent="0.2">
      <c r="A118" s="160" t="s">
        <v>65</v>
      </c>
      <c r="B118" s="161"/>
      <c r="C118" s="159"/>
      <c r="D118" s="56">
        <v>300</v>
      </c>
      <c r="E118" s="37"/>
      <c r="F118" s="37"/>
      <c r="G118" s="37"/>
      <c r="H118" s="38"/>
    </row>
    <row r="119" spans="1:8" s="16" customFormat="1" ht="37.5" customHeight="1" x14ac:dyDescent="0.2">
      <c r="A119" s="160" t="s">
        <v>66</v>
      </c>
      <c r="B119" s="161"/>
      <c r="C119" s="159"/>
      <c r="D119" s="56">
        <v>300</v>
      </c>
      <c r="E119" s="37"/>
      <c r="F119" s="37"/>
      <c r="G119" s="37"/>
      <c r="H119" s="38"/>
    </row>
    <row r="120" spans="1:8" s="16" customFormat="1" ht="37.5" customHeight="1" x14ac:dyDescent="0.2">
      <c r="A120" s="160" t="s">
        <v>67</v>
      </c>
      <c r="B120" s="161"/>
      <c r="C120" s="159"/>
      <c r="D120" s="56">
        <v>600</v>
      </c>
      <c r="E120" s="37"/>
      <c r="F120" s="37"/>
      <c r="G120" s="37"/>
      <c r="H120" s="38"/>
    </row>
    <row r="121" spans="1:8" s="16" customFormat="1" ht="37.5" customHeight="1" x14ac:dyDescent="0.2">
      <c r="A121" s="160" t="s">
        <v>68</v>
      </c>
      <c r="B121" s="161"/>
      <c r="C121" s="159"/>
      <c r="D121" s="56">
        <v>900</v>
      </c>
      <c r="E121" s="37"/>
      <c r="F121" s="37"/>
      <c r="G121" s="37"/>
      <c r="H121" s="38"/>
    </row>
    <row r="122" spans="1:8" s="16" customFormat="1" ht="37.5" customHeight="1" thickBot="1" x14ac:dyDescent="0.25">
      <c r="A122" s="207" t="s">
        <v>69</v>
      </c>
      <c r="B122" s="208"/>
      <c r="C122" s="164"/>
      <c r="D122" s="56">
        <v>4890</v>
      </c>
      <c r="E122" s="37"/>
      <c r="F122" s="37"/>
      <c r="G122" s="37"/>
      <c r="H122" s="38"/>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45">
        <v>30</v>
      </c>
      <c r="E123" s="45"/>
      <c r="F123" s="45"/>
      <c r="G123" s="45"/>
      <c r="H123" s="46"/>
    </row>
    <row r="124" spans="1:8" s="28" customFormat="1" ht="50.1" customHeight="1" thickBot="1" x14ac:dyDescent="0.25">
      <c r="A124" s="24" t="s">
        <v>72</v>
      </c>
      <c r="B124" s="25"/>
      <c r="C124" s="26"/>
      <c r="D124" s="173" t="str">
        <f>"от "&amp;MIN(D126,D146:D162)&amp;" до "&amp;MAX(D126,D146:D162)</f>
        <v>от 630 до 12120</v>
      </c>
      <c r="E124" s="173"/>
      <c r="F124" s="173"/>
      <c r="G124" s="173"/>
      <c r="H124" s="174"/>
    </row>
    <row r="125" spans="1:8" s="16" customFormat="1" ht="24.95" customHeight="1" thickBot="1" x14ac:dyDescent="0.25">
      <c r="A125" s="336"/>
      <c r="B125" s="337"/>
      <c r="C125" s="130"/>
      <c r="D125" s="399"/>
      <c r="E125" s="399"/>
      <c r="F125" s="399"/>
      <c r="G125" s="399"/>
      <c r="H125" s="400"/>
    </row>
    <row r="126" spans="1:8" s="16" customFormat="1" ht="56.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182">
        <v>5550</v>
      </c>
      <c r="E126" s="182"/>
      <c r="F126" s="182"/>
      <c r="G126" s="182"/>
      <c r="H126" s="183"/>
    </row>
    <row r="127" spans="1:8" s="16" customFormat="1" ht="56.25" customHeight="1" thickBot="1" x14ac:dyDescent="0.25">
      <c r="A127" s="184" t="s">
        <v>74</v>
      </c>
      <c r="B127" s="185"/>
      <c r="C127" s="186"/>
      <c r="D127" s="187" t="s">
        <v>75</v>
      </c>
      <c r="E127" s="188"/>
      <c r="F127" s="188"/>
      <c r="G127" s="188"/>
      <c r="H127" s="189"/>
    </row>
    <row r="128" spans="1:8" s="16" customFormat="1" ht="56.25" customHeight="1" x14ac:dyDescent="0.2">
      <c r="A128" s="190" t="s">
        <v>76</v>
      </c>
      <c r="B128" s="191"/>
      <c r="C128" s="186"/>
      <c r="D128" s="157">
        <f>D126/4</f>
        <v>1387.5</v>
      </c>
      <c r="E128" s="157"/>
      <c r="F128" s="157"/>
      <c r="G128" s="157"/>
      <c r="H128" s="158"/>
    </row>
    <row r="129" spans="1:8" s="16" customFormat="1" ht="56.25" customHeight="1" x14ac:dyDescent="0.2">
      <c r="A129" s="190" t="s">
        <v>77</v>
      </c>
      <c r="B129" s="191"/>
      <c r="C129" s="186"/>
      <c r="D129" s="157">
        <f>D126/5</f>
        <v>1110</v>
      </c>
      <c r="E129" s="157"/>
      <c r="F129" s="157"/>
      <c r="G129" s="157"/>
      <c r="H129" s="158"/>
    </row>
    <row r="130" spans="1:8" s="16" customFormat="1" ht="56.25" customHeight="1" x14ac:dyDescent="0.2">
      <c r="A130" s="190" t="s">
        <v>78</v>
      </c>
      <c r="B130" s="191"/>
      <c r="C130" s="186"/>
      <c r="D130" s="157">
        <f>D126/6</f>
        <v>925</v>
      </c>
      <c r="E130" s="157"/>
      <c r="F130" s="157"/>
      <c r="G130" s="157"/>
      <c r="H130" s="158"/>
    </row>
    <row r="131" spans="1:8" s="16" customFormat="1" ht="56.25" customHeight="1" x14ac:dyDescent="0.2">
      <c r="A131" s="190" t="s">
        <v>79</v>
      </c>
      <c r="B131" s="191"/>
      <c r="C131" s="186"/>
      <c r="D131" s="157">
        <f>D126/7</f>
        <v>792.85714285714289</v>
      </c>
      <c r="E131" s="157"/>
      <c r="F131" s="157"/>
      <c r="G131" s="157"/>
      <c r="H131" s="158"/>
    </row>
    <row r="132" spans="1:8" s="16" customFormat="1" ht="56.25" customHeight="1" x14ac:dyDescent="0.2">
      <c r="A132" s="190" t="s">
        <v>80</v>
      </c>
      <c r="B132" s="191"/>
      <c r="C132" s="186"/>
      <c r="D132" s="157">
        <f>D126/8</f>
        <v>693.75</v>
      </c>
      <c r="E132" s="157"/>
      <c r="F132" s="157"/>
      <c r="G132" s="157"/>
      <c r="H132" s="158"/>
    </row>
    <row r="133" spans="1:8" s="16" customFormat="1" ht="56.25" customHeight="1" x14ac:dyDescent="0.2">
      <c r="A133" s="190" t="s">
        <v>81</v>
      </c>
      <c r="B133" s="191"/>
      <c r="C133" s="186"/>
      <c r="D133" s="157">
        <f>D126/9</f>
        <v>616.66666666666663</v>
      </c>
      <c r="E133" s="157"/>
      <c r="F133" s="157"/>
      <c r="G133" s="157"/>
      <c r="H133" s="158"/>
    </row>
    <row r="134" spans="1:8" s="16" customFormat="1" ht="56.25" customHeight="1" x14ac:dyDescent="0.2">
      <c r="A134" s="190" t="s">
        <v>82</v>
      </c>
      <c r="B134" s="191"/>
      <c r="C134" s="186"/>
      <c r="D134" s="157">
        <f>D126/10</f>
        <v>555</v>
      </c>
      <c r="E134" s="157"/>
      <c r="F134" s="157"/>
      <c r="G134" s="157"/>
      <c r="H134" s="158"/>
    </row>
    <row r="135" spans="1:8" s="16" customFormat="1" ht="56.25" customHeight="1" thickBot="1" x14ac:dyDescent="0.25">
      <c r="A135" s="179" t="s">
        <v>83</v>
      </c>
      <c r="B135" s="180"/>
      <c r="C135" s="186"/>
      <c r="D135" s="182">
        <v>6648</v>
      </c>
      <c r="E135" s="182"/>
      <c r="F135" s="182"/>
      <c r="G135" s="182"/>
      <c r="H135" s="183"/>
    </row>
    <row r="136" spans="1:8" s="16" customFormat="1" ht="56.25" customHeight="1" thickBot="1" x14ac:dyDescent="0.25">
      <c r="A136" s="184" t="s">
        <v>74</v>
      </c>
      <c r="B136" s="185"/>
      <c r="C136" s="186"/>
      <c r="D136" s="187" t="s">
        <v>75</v>
      </c>
      <c r="E136" s="188"/>
      <c r="F136" s="188"/>
      <c r="G136" s="188"/>
      <c r="H136" s="189"/>
    </row>
    <row r="137" spans="1:8" s="16" customFormat="1" ht="56.25" customHeight="1" x14ac:dyDescent="0.2">
      <c r="A137" s="190" t="s">
        <v>76</v>
      </c>
      <c r="B137" s="191"/>
      <c r="C137" s="186"/>
      <c r="D137" s="157">
        <v>1662</v>
      </c>
      <c r="E137" s="157"/>
      <c r="F137" s="157"/>
      <c r="G137" s="157"/>
      <c r="H137" s="158"/>
    </row>
    <row r="138" spans="1:8" s="16" customFormat="1" ht="56.25" customHeight="1" x14ac:dyDescent="0.2">
      <c r="A138" s="190" t="s">
        <v>77</v>
      </c>
      <c r="B138" s="191"/>
      <c r="C138" s="186"/>
      <c r="D138" s="157">
        <v>1329.6</v>
      </c>
      <c r="E138" s="157"/>
      <c r="F138" s="157"/>
      <c r="G138" s="157"/>
      <c r="H138" s="158"/>
    </row>
    <row r="139" spans="1:8" s="16" customFormat="1" ht="56.25" customHeight="1" x14ac:dyDescent="0.2">
      <c r="A139" s="190" t="s">
        <v>78</v>
      </c>
      <c r="B139" s="191"/>
      <c r="C139" s="186"/>
      <c r="D139" s="157">
        <v>1108</v>
      </c>
      <c r="E139" s="157"/>
      <c r="F139" s="157"/>
      <c r="G139" s="157"/>
      <c r="H139" s="158"/>
    </row>
    <row r="140" spans="1:8" s="16" customFormat="1" ht="56.25" customHeight="1" x14ac:dyDescent="0.2">
      <c r="A140" s="190" t="s">
        <v>79</v>
      </c>
      <c r="B140" s="191"/>
      <c r="C140" s="186"/>
      <c r="D140" s="157">
        <v>949.71428571428567</v>
      </c>
      <c r="E140" s="157"/>
      <c r="F140" s="157"/>
      <c r="G140" s="157"/>
      <c r="H140" s="158"/>
    </row>
    <row r="141" spans="1:8" s="16" customFormat="1" ht="56.25" customHeight="1" x14ac:dyDescent="0.2">
      <c r="A141" s="190" t="s">
        <v>80</v>
      </c>
      <c r="B141" s="191"/>
      <c r="C141" s="186"/>
      <c r="D141" s="157">
        <v>831</v>
      </c>
      <c r="E141" s="157"/>
      <c r="F141" s="157"/>
      <c r="G141" s="157"/>
      <c r="H141" s="158"/>
    </row>
    <row r="142" spans="1:8" s="16" customFormat="1" ht="56.25" customHeight="1" x14ac:dyDescent="0.2">
      <c r="A142" s="190" t="s">
        <v>81</v>
      </c>
      <c r="B142" s="191"/>
      <c r="C142" s="186"/>
      <c r="D142" s="157">
        <v>738.66666666666663</v>
      </c>
      <c r="E142" s="157"/>
      <c r="F142" s="157"/>
      <c r="G142" s="157"/>
      <c r="H142" s="158"/>
    </row>
    <row r="143" spans="1:8" s="16" customFormat="1" ht="56.25" customHeight="1" thickBot="1" x14ac:dyDescent="0.25">
      <c r="A143" s="190" t="s">
        <v>82</v>
      </c>
      <c r="B143" s="191"/>
      <c r="C143" s="194"/>
      <c r="D143" s="157">
        <v>664.8</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44">
        <v>7710</v>
      </c>
      <c r="E144" s="45"/>
      <c r="F144" s="45"/>
      <c r="G144" s="45"/>
      <c r="H144" s="46"/>
    </row>
    <row r="145" spans="1:8" s="16" customFormat="1" ht="24.95" customHeight="1" thickBot="1" x14ac:dyDescent="0.25">
      <c r="A145" s="336"/>
      <c r="B145" s="337"/>
      <c r="C145" s="125"/>
      <c r="D145" s="399"/>
      <c r="E145" s="399"/>
      <c r="F145" s="399"/>
      <c r="G145" s="399"/>
      <c r="H145" s="400"/>
    </row>
    <row r="146" spans="1:8" s="16" customFormat="1" ht="50.1" customHeight="1" x14ac:dyDescent="0.2">
      <c r="A146" s="538" t="s">
        <v>85</v>
      </c>
      <c r="B146" s="539"/>
      <c r="C146" s="439" t="str">
        <f>"Интернет-площадка 2gis.ru на основе Cправочника организаций "&amp;$C$2&amp;""</f>
        <v>Интернет-площадка 2gis.ru на основе Cправочника организаций "2ГИС.ИВАНОВО"</v>
      </c>
      <c r="D146" s="54">
        <v>4350</v>
      </c>
      <c r="E146" s="32"/>
      <c r="F146" s="32"/>
      <c r="G146" s="32"/>
      <c r="H146" s="33"/>
    </row>
    <row r="147" spans="1:8" s="16" customFormat="1" ht="50.1" customHeight="1" x14ac:dyDescent="0.2">
      <c r="A147" s="160" t="s">
        <v>86</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56">
        <v>2190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56">
        <v>1530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"2ГИС.ИВАНОВО"</v>
      </c>
      <c r="D149" s="56">
        <v>6600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"2ГИС.ИВАНОВО"</v>
      </c>
      <c r="D150" s="56">
        <v>7920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56">
        <v>3270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56">
        <v>3630.0000000000009</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56">
        <v>3999</v>
      </c>
      <c r="E153" s="37"/>
      <c r="F153" s="37"/>
      <c r="G153" s="37"/>
      <c r="H153" s="38"/>
    </row>
    <row r="154" spans="1:8" s="16" customFormat="1" ht="50.1" customHeight="1" x14ac:dyDescent="0.2">
      <c r="A154" s="160" t="s">
        <v>93</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56">
        <v>12000</v>
      </c>
      <c r="E154" s="37"/>
      <c r="F154" s="37"/>
      <c r="G154" s="37"/>
      <c r="H154" s="38"/>
    </row>
    <row r="155" spans="1:8" s="16" customFormat="1" ht="50.1" customHeight="1" x14ac:dyDescent="0.2">
      <c r="A155" s="160" t="s">
        <v>94</v>
      </c>
      <c r="B155" s="161"/>
      <c r="C155" s="203" t="s">
        <v>95</v>
      </c>
      <c r="D155" s="56">
        <v>630</v>
      </c>
      <c r="E155" s="37"/>
      <c r="F155" s="37"/>
      <c r="G155" s="37"/>
      <c r="H155" s="38"/>
    </row>
    <row r="156" spans="1:8" s="16" customFormat="1" ht="64.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56">
        <v>2190</v>
      </c>
      <c r="E156" s="37"/>
      <c r="F156" s="37"/>
      <c r="G156" s="37"/>
      <c r="H156" s="38"/>
    </row>
    <row r="157" spans="1:8" s="16" customFormat="1" ht="64.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56">
        <v>1584</v>
      </c>
      <c r="E157" s="37"/>
      <c r="F157" s="37"/>
      <c r="G157" s="37"/>
      <c r="H157" s="38"/>
    </row>
    <row r="158" spans="1:8" s="16" customFormat="1" ht="64.5" customHeight="1" x14ac:dyDescent="0.2">
      <c r="A158" s="160" t="s">
        <v>98</v>
      </c>
      <c r="B158" s="161"/>
      <c r="C158"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56">
        <v>1470</v>
      </c>
      <c r="E158" s="37"/>
      <c r="F158" s="37"/>
      <c r="G158" s="37"/>
      <c r="H158" s="38"/>
    </row>
    <row r="159" spans="1:8" s="16" customFormat="1" ht="64.5" customHeight="1" x14ac:dyDescent="0.2">
      <c r="A159" s="160" t="s">
        <v>99</v>
      </c>
      <c r="B159" s="161"/>
      <c r="C159"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56">
        <v>792</v>
      </c>
      <c r="E159" s="37"/>
      <c r="F159" s="37"/>
      <c r="G159" s="37"/>
      <c r="H159" s="38"/>
    </row>
    <row r="160" spans="1:8" s="16" customFormat="1" ht="64.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56">
        <v>12120</v>
      </c>
      <c r="E160" s="37"/>
      <c r="F160" s="37"/>
      <c r="G160" s="37"/>
      <c r="H160" s="38"/>
    </row>
    <row r="161" spans="1:8" s="16" customFormat="1" ht="64.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56">
        <v>3000</v>
      </c>
      <c r="E161" s="37"/>
      <c r="F161" s="37"/>
      <c r="G161" s="37"/>
      <c r="H161" s="38"/>
    </row>
    <row r="162" spans="1:8" s="16" customFormat="1" ht="50.1" customHeight="1" x14ac:dyDescent="0.2">
      <c r="A162" s="160" t="s">
        <v>102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56">
        <v>1470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56">
        <v>1110</v>
      </c>
      <c r="E163" s="37"/>
      <c r="F163" s="37"/>
      <c r="G163" s="37"/>
      <c r="H163" s="38"/>
    </row>
    <row r="164" spans="1:8" s="16" customFormat="1" ht="102" customHeight="1" x14ac:dyDescent="0.2">
      <c r="A164" s="160" t="s">
        <v>103</v>
      </c>
      <c r="B164" s="161"/>
      <c r="C16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4" s="56">
        <v>100002</v>
      </c>
      <c r="E164" s="37"/>
      <c r="F164" s="37"/>
      <c r="G164" s="37"/>
      <c r="H164" s="38"/>
    </row>
    <row r="165" spans="1:8" s="16" customFormat="1" ht="126" customHeight="1" x14ac:dyDescent="0.2">
      <c r="A165" s="160" t="s">
        <v>104</v>
      </c>
      <c r="B165" s="161"/>
      <c r="C1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5" s="56">
        <v>5550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56">
        <v>6090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7" s="56">
        <v>3300.0000000000005</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"2ГИС.ИВАНОВО"</v>
      </c>
      <c r="D168" s="56">
        <v>6120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56">
        <v>3120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56">
        <v>2160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"2ГИС.ИВАНОВО"</v>
      </c>
      <c r="D171" s="56">
        <v>9240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"2ГИС.ИВАНОВО"</v>
      </c>
      <c r="D172" s="56">
        <v>11088</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56">
        <v>4680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56">
        <v>5160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56">
        <v>5640</v>
      </c>
      <c r="E175" s="37"/>
      <c r="F175" s="37"/>
      <c r="G175" s="37"/>
      <c r="H175" s="38"/>
    </row>
    <row r="176" spans="1:8" s="16" customFormat="1" ht="50.1" customHeight="1" x14ac:dyDescent="0.2">
      <c r="A176" s="160" t="s">
        <v>115</v>
      </c>
      <c r="B176" s="161"/>
      <c r="C176" s="203" t="s">
        <v>95</v>
      </c>
      <c r="D176" s="56">
        <v>960</v>
      </c>
      <c r="E176" s="37"/>
      <c r="F176" s="37"/>
      <c r="G176" s="37"/>
      <c r="H176" s="38"/>
    </row>
    <row r="177" spans="1:8" s="16" customFormat="1" ht="66.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56">
        <v>17040</v>
      </c>
      <c r="E177" s="37"/>
      <c r="F177" s="37"/>
      <c r="G177" s="37"/>
      <c r="H177" s="38"/>
    </row>
    <row r="178" spans="1:8" s="16" customFormat="1" ht="50.1" customHeight="1" thickBot="1" x14ac:dyDescent="0.25">
      <c r="A178" s="540" t="s">
        <v>117</v>
      </c>
      <c r="B178" s="541"/>
      <c r="C178"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61">
        <v>2160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6">
        <v>3300.0000000000005</v>
      </c>
      <c r="E180" s="37"/>
      <c r="F180" s="37"/>
      <c r="G180" s="37"/>
      <c r="H180" s="38"/>
    </row>
    <row r="181" spans="1:8" s="16" customFormat="1" ht="50.1" customHeight="1" x14ac:dyDescent="0.2">
      <c r="A181" s="160" t="s">
        <v>120</v>
      </c>
      <c r="B181" s="161"/>
      <c r="C181" s="209"/>
      <c r="D181" s="36">
        <v>4410</v>
      </c>
      <c r="E181" s="37"/>
      <c r="F181" s="37"/>
      <c r="G181" s="37"/>
      <c r="H181" s="38"/>
    </row>
    <row r="182" spans="1:8" s="16" customFormat="1" ht="50.1" customHeight="1" x14ac:dyDescent="0.2">
      <c r="A182" s="207" t="s">
        <v>121</v>
      </c>
      <c r="B182" s="208"/>
      <c r="C182" s="209"/>
      <c r="D182" s="359">
        <v>1650.0000000000002</v>
      </c>
      <c r="E182" s="157"/>
      <c r="F182" s="157"/>
      <c r="G182" s="157"/>
      <c r="H182" s="157"/>
    </row>
    <row r="183" spans="1:8" s="16" customFormat="1" ht="50.1" customHeight="1" x14ac:dyDescent="0.2">
      <c r="A183" s="207" t="s">
        <v>122</v>
      </c>
      <c r="B183" s="208"/>
      <c r="C183" s="209"/>
      <c r="D183" s="359">
        <v>165.00000000000003</v>
      </c>
      <c r="E183" s="157"/>
      <c r="F183" s="157"/>
      <c r="G183" s="157"/>
      <c r="H183" s="157"/>
    </row>
    <row r="184" spans="1:8" s="16" customFormat="1" ht="50.1" customHeight="1" thickBot="1" x14ac:dyDescent="0.25">
      <c r="A184" s="207" t="s">
        <v>123</v>
      </c>
      <c r="B184" s="208"/>
      <c r="C184" s="210"/>
      <c r="D184" s="78">
        <v>570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86" s="212">
        <f>F186*1.2</f>
        <v>4284</v>
      </c>
      <c r="E186" s="213">
        <f>F186*1.1</f>
        <v>3927.0000000000005</v>
      </c>
      <c r="F186" s="213">
        <v>3570</v>
      </c>
      <c r="G186" s="213">
        <f>F186*0.75</f>
        <v>2677.5</v>
      </c>
      <c r="H186" s="214">
        <f>F186*0.5</f>
        <v>1785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"2ГИС.ИВАНОВО"</v>
      </c>
      <c r="D187" s="36">
        <v>5490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8" s="36">
        <v>4350</v>
      </c>
      <c r="E188" s="37"/>
      <c r="F188" s="37"/>
      <c r="G188" s="37"/>
      <c r="H188" s="38"/>
    </row>
    <row r="189" spans="1:8" s="16" customFormat="1" ht="50.1" customHeight="1" x14ac:dyDescent="0.2">
      <c r="A189" s="160" t="s">
        <v>295</v>
      </c>
      <c r="B189" s="161"/>
      <c r="C189"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89" s="212">
        <f>F189*1.2</f>
        <v>6048</v>
      </c>
      <c r="E189" s="213">
        <f>F189*1.1</f>
        <v>5544</v>
      </c>
      <c r="F189" s="213">
        <v>5040</v>
      </c>
      <c r="G189" s="213">
        <f>F189*0.75</f>
        <v>3780</v>
      </c>
      <c r="H189" s="214">
        <f>F189*0.5</f>
        <v>2520</v>
      </c>
    </row>
    <row r="190" spans="1:8" s="16" customFormat="1" ht="50.1" customHeight="1" x14ac:dyDescent="0.2">
      <c r="A190" s="160" t="s">
        <v>179</v>
      </c>
      <c r="B190" s="161"/>
      <c r="C190" s="203" t="str">
        <f>"Интернет-площадка 2gis.ru на основе Cправочника организаций "&amp;$C$2&amp;""</f>
        <v>Интернет-площадка 2gis.ru на основе Cправочника организаций "2ГИС.ИВАНОВО"</v>
      </c>
      <c r="D190" s="36">
        <v>7800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91" s="36">
        <v>6120</v>
      </c>
      <c r="E191" s="37"/>
      <c r="F191" s="37"/>
      <c r="G191" s="37"/>
      <c r="H191" s="38"/>
    </row>
    <row r="192" spans="1:8" s="16" customFormat="1" ht="126" customHeight="1" thickBot="1" x14ac:dyDescent="0.25">
      <c r="A192" s="160" t="s">
        <v>131</v>
      </c>
      <c r="B192" s="161"/>
      <c r="C192" s="215" t="str">
        <f>C189</f>
        <v>электронный справочник на основе Справочника организаций "2ГИС.ИВАНОВО" (мобильная версия 2ГИС 4.0 и выше)</v>
      </c>
      <c r="D192" s="212">
        <f>F192*1.2</f>
        <v>3240</v>
      </c>
      <c r="E192" s="213">
        <f>F192*1.1</f>
        <v>2970.0000000000005</v>
      </c>
      <c r="F192" s="213">
        <v>2700</v>
      </c>
      <c r="G192" s="213">
        <f>F192*0.75</f>
        <v>2025</v>
      </c>
      <c r="H192" s="214">
        <f>F192*0.5</f>
        <v>1350</v>
      </c>
    </row>
    <row r="193" spans="1:8" s="28" customFormat="1" ht="50.1" customHeight="1" thickBot="1" x14ac:dyDescent="0.25">
      <c r="A193" s="24" t="s">
        <v>193</v>
      </c>
      <c r="B193" s="25"/>
      <c r="C193" s="26"/>
      <c r="D193" s="173"/>
      <c r="E193" s="173"/>
      <c r="F193" s="173"/>
      <c r="G193" s="173"/>
      <c r="H193" s="174"/>
    </row>
    <row r="194" spans="1:8" s="23" customFormat="1" ht="30" customHeight="1" thickBot="1" x14ac:dyDescent="0.25">
      <c r="A194" s="42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5" s="31">
        <v>6540</v>
      </c>
      <c r="E195" s="32"/>
      <c r="F195" s="32"/>
      <c r="G195" s="32"/>
      <c r="H195" s="33"/>
    </row>
    <row r="196" spans="1:8" s="16" customFormat="1" ht="83.25" customHeight="1" thickBot="1" x14ac:dyDescent="0.25">
      <c r="A196" s="160" t="s">
        <v>195</v>
      </c>
      <c r="B196" s="161"/>
      <c r="C196" s="209"/>
      <c r="D196" s="36">
        <v>6540</v>
      </c>
      <c r="E196" s="37"/>
      <c r="F196" s="37"/>
      <c r="G196" s="37"/>
      <c r="H196" s="38"/>
    </row>
    <row r="197" spans="1:8" s="16" customFormat="1" ht="21.75" thickBot="1" x14ac:dyDescent="0.25">
      <c r="A197" s="336"/>
      <c r="B197" s="337"/>
      <c r="C197" s="125"/>
      <c r="D197" s="399"/>
      <c r="E197" s="399"/>
      <c r="F197" s="399"/>
      <c r="G197" s="399"/>
      <c r="H197" s="400"/>
    </row>
    <row r="198" spans="1:8" ht="12.6" customHeight="1" x14ac:dyDescent="0.2"/>
    <row r="199" spans="1:8" s="223" customFormat="1" ht="24.95" customHeight="1" x14ac:dyDescent="0.2">
      <c r="A199" s="220"/>
      <c r="B199" s="221" t="s">
        <v>133</v>
      </c>
      <c r="C199" s="222" t="s">
        <v>483</v>
      </c>
      <c r="D199" s="222"/>
    </row>
    <row r="200" spans="1:8" s="223" customFormat="1" ht="24.95" customHeight="1" x14ac:dyDescent="0.2">
      <c r="A200" s="220"/>
      <c r="C200" s="224" t="s">
        <v>484</v>
      </c>
      <c r="D200" s="224"/>
    </row>
    <row r="201" spans="1:8" s="223" customFormat="1" ht="24.95" customHeight="1" x14ac:dyDescent="0.2">
      <c r="A201" s="220"/>
      <c r="C201" s="224" t="s">
        <v>485</v>
      </c>
      <c r="D201" s="224"/>
    </row>
    <row r="202" spans="1:8" s="217" customFormat="1" ht="12.6"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243" t="s">
        <v>147</v>
      </c>
      <c r="B215" s="244"/>
      <c r="C215" s="244"/>
      <c r="D215" s="244"/>
      <c r="E215" s="245"/>
      <c r="F215" s="246"/>
      <c r="G215" s="217"/>
    </row>
    <row r="216" spans="1:8" ht="90" customHeight="1" thickBot="1" x14ac:dyDescent="0.25">
      <c r="A216" s="248" t="s">
        <v>148</v>
      </c>
      <c r="B216" s="249"/>
      <c r="C216" s="250" t="s">
        <v>149</v>
      </c>
      <c r="D216" s="249" t="s">
        <v>150</v>
      </c>
      <c r="E216" s="251"/>
      <c r="F216" s="252"/>
      <c r="G216" s="252"/>
      <c r="H216" s="252"/>
    </row>
    <row r="217" spans="1:8" ht="99.95" customHeight="1" x14ac:dyDescent="0.2">
      <c r="A217" s="253" t="s">
        <v>151</v>
      </c>
      <c r="B217" s="254"/>
      <c r="C217" s="255" t="s">
        <v>152</v>
      </c>
      <c r="D217" s="256" t="s">
        <v>153</v>
      </c>
      <c r="E217" s="257"/>
      <c r="F217" s="252"/>
      <c r="G217" s="252"/>
      <c r="H217" s="252"/>
    </row>
    <row r="218" spans="1:8" ht="75" customHeight="1" x14ac:dyDescent="0.2">
      <c r="A218" s="258" t="s">
        <v>154</v>
      </c>
      <c r="B218" s="259"/>
      <c r="C218" s="260" t="s">
        <v>155</v>
      </c>
      <c r="D218" s="261" t="s">
        <v>156</v>
      </c>
      <c r="E218" s="262"/>
      <c r="F218" s="252"/>
      <c r="G218" s="252"/>
      <c r="H218" s="252"/>
    </row>
    <row r="219" spans="1:8" ht="149.25" customHeight="1" thickBot="1" x14ac:dyDescent="0.25">
      <c r="A219" s="404" t="s">
        <v>157</v>
      </c>
      <c r="B219" s="405"/>
      <c r="C219" s="406" t="s">
        <v>158</v>
      </c>
      <c r="D219" s="407" t="s">
        <v>156</v>
      </c>
      <c r="E219" s="408"/>
      <c r="F219" s="252"/>
      <c r="G219" s="252"/>
      <c r="H219" s="252"/>
    </row>
    <row r="220" spans="1:8" s="217" customFormat="1" ht="125.25" customHeight="1" x14ac:dyDescent="0.2">
      <c r="A220" s="258" t="s">
        <v>160</v>
      </c>
      <c r="B220" s="259"/>
      <c r="C220" s="409" t="s">
        <v>161</v>
      </c>
      <c r="D220" s="259" t="s">
        <v>156</v>
      </c>
      <c r="E220" s="410"/>
      <c r="F220" s="246"/>
      <c r="G220" s="246"/>
      <c r="H220" s="246"/>
    </row>
    <row r="221" spans="1:8" s="238" customFormat="1" ht="222.75" customHeight="1" thickBot="1" x14ac:dyDescent="0.25">
      <c r="A221" s="411" t="s">
        <v>162</v>
      </c>
      <c r="B221" s="412"/>
      <c r="C221" s="406" t="s">
        <v>163</v>
      </c>
      <c r="D221" s="413" t="s">
        <v>156</v>
      </c>
      <c r="E221" s="414"/>
      <c r="F221" s="236"/>
      <c r="G221" s="237"/>
      <c r="H221" s="237"/>
    </row>
    <row r="222" spans="1:8" ht="24.95" customHeight="1" x14ac:dyDescent="0.2">
      <c r="A222" s="264" t="s">
        <v>164</v>
      </c>
      <c r="B222" s="264"/>
      <c r="C222" s="264"/>
      <c r="D222" s="264"/>
      <c r="E222" s="264"/>
      <c r="F222" s="264"/>
      <c r="G222" s="264"/>
      <c r="H222" s="264"/>
    </row>
    <row r="223" spans="1:8" ht="24.95" customHeight="1" x14ac:dyDescent="0.2">
      <c r="A223" s="264" t="s">
        <v>165</v>
      </c>
      <c r="B223" s="264"/>
      <c r="C223" s="264"/>
      <c r="D223" s="264"/>
      <c r="E223" s="264"/>
      <c r="F223" s="264"/>
      <c r="G223" s="264"/>
      <c r="H223" s="264"/>
    </row>
    <row r="224" spans="1:8" ht="184.5" customHeight="1" x14ac:dyDescent="0.2">
      <c r="A22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84"/>
      <c r="C224" s="384"/>
      <c r="D224" s="384"/>
      <c r="E224" s="384"/>
      <c r="F224" s="384"/>
      <c r="G224" s="384"/>
      <c r="H224" s="384"/>
    </row>
    <row r="225" spans="1:8" s="16" customFormat="1" ht="75" customHeight="1" x14ac:dyDescent="0.2">
      <c r="A225" s="239" t="s">
        <v>167</v>
      </c>
      <c r="B225" s="239"/>
      <c r="C225" s="239"/>
      <c r="D225" s="239"/>
      <c r="E225" s="239"/>
      <c r="F225" s="239"/>
      <c r="G225" s="239"/>
      <c r="H225" s="239"/>
    </row>
    <row r="226" spans="1:8" ht="24.95" customHeight="1"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7">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30" zoomScaleNormal="60" zoomScaleSheetLayoutView="30" workbookViewId="0">
      <pane ySplit="4" topLeftCell="A56"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486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9360</v>
      </c>
      <c r="E7" s="32">
        <f>1.1*F7</f>
        <v>8580</v>
      </c>
      <c r="F7" s="32">
        <v>7800</v>
      </c>
      <c r="G7" s="32">
        <f>F7*0.75</f>
        <v>5850</v>
      </c>
      <c r="H7" s="33">
        <f>F7*0.5</f>
        <v>3900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389">
        <v>480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10920</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12600</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300">
        <f>W48*1.2</f>
        <v>0</v>
      </c>
      <c r="E48" s="300">
        <f>W48*1.1</f>
        <v>0</v>
      </c>
      <c r="F48" s="300">
        <v>360</v>
      </c>
      <c r="G48" s="300">
        <f>W48*0.75</f>
        <v>0</v>
      </c>
      <c r="H48" s="300">
        <f>W48*0.5</f>
        <v>0</v>
      </c>
    </row>
    <row r="49" spans="1:8" s="16" customFormat="1" ht="87.6"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301"/>
      <c r="E49" s="301"/>
      <c r="F49" s="301"/>
      <c r="G49" s="301"/>
      <c r="H49" s="301"/>
    </row>
    <row r="50" spans="1:8" s="16" customFormat="1" ht="7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1">
        <f>F55*1.2</f>
        <v>11232</v>
      </c>
      <c r="E55" s="32">
        <f>F55*1.1</f>
        <v>10296</v>
      </c>
      <c r="F55" s="32">
        <v>9360</v>
      </c>
      <c r="G55" s="32">
        <f>F55*0.75</f>
        <v>7020</v>
      </c>
      <c r="H55" s="33">
        <f>F55*0.5</f>
        <v>4680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389">
        <v>480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1500 до 30000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144">
        <v>1500</v>
      </c>
      <c r="E72" s="145"/>
      <c r="F72" s="145"/>
      <c r="G72" s="145"/>
      <c r="H72" s="146"/>
    </row>
    <row r="73" spans="1:8" ht="37.5" customHeight="1" outlineLevel="1" x14ac:dyDescent="0.2">
      <c r="A73" s="147" t="s">
        <v>40</v>
      </c>
      <c r="B73" s="148"/>
      <c r="C73" s="143"/>
      <c r="D73" s="36">
        <v>3000</v>
      </c>
      <c r="E73" s="37"/>
      <c r="F73" s="37"/>
      <c r="G73" s="37"/>
      <c r="H73" s="38"/>
    </row>
    <row r="74" spans="1:8" ht="37.5" customHeight="1" outlineLevel="1" x14ac:dyDescent="0.2">
      <c r="A74" s="147" t="s">
        <v>41</v>
      </c>
      <c r="B74" s="148"/>
      <c r="C74" s="143"/>
      <c r="D74" s="36">
        <v>4500</v>
      </c>
      <c r="E74" s="37"/>
      <c r="F74" s="37"/>
      <c r="G74" s="37"/>
      <c r="H74" s="38"/>
    </row>
    <row r="75" spans="1:8" ht="37.5" customHeight="1" outlineLevel="1" x14ac:dyDescent="0.2">
      <c r="A75" s="147" t="s">
        <v>42</v>
      </c>
      <c r="B75" s="148"/>
      <c r="C75" s="143"/>
      <c r="D75" s="36">
        <v>6000</v>
      </c>
      <c r="E75" s="37"/>
      <c r="F75" s="37"/>
      <c r="G75" s="37"/>
      <c r="H75" s="38"/>
    </row>
    <row r="76" spans="1:8" ht="37.5" customHeight="1" outlineLevel="1" x14ac:dyDescent="0.2">
      <c r="A76" s="147" t="s">
        <v>43</v>
      </c>
      <c r="B76" s="148"/>
      <c r="C76" s="143"/>
      <c r="D76" s="36">
        <v>7500</v>
      </c>
      <c r="E76" s="37"/>
      <c r="F76" s="37"/>
      <c r="G76" s="37"/>
      <c r="H76" s="38"/>
    </row>
    <row r="77" spans="1:8" ht="37.5" customHeight="1" outlineLevel="1" x14ac:dyDescent="0.2">
      <c r="A77" s="147" t="s">
        <v>44</v>
      </c>
      <c r="B77" s="148"/>
      <c r="C77" s="143"/>
      <c r="D77" s="36">
        <v>9000</v>
      </c>
      <c r="E77" s="37"/>
      <c r="F77" s="37"/>
      <c r="G77" s="37"/>
      <c r="H77" s="38"/>
    </row>
    <row r="78" spans="1:8" ht="37.5" customHeight="1" outlineLevel="1" x14ac:dyDescent="0.2">
      <c r="A78" s="147" t="s">
        <v>45</v>
      </c>
      <c r="B78" s="148"/>
      <c r="C78" s="143"/>
      <c r="D78" s="36">
        <v>10500</v>
      </c>
      <c r="E78" s="37"/>
      <c r="F78" s="37"/>
      <c r="G78" s="37"/>
      <c r="H78" s="38"/>
    </row>
    <row r="79" spans="1:8" ht="37.5" customHeight="1" outlineLevel="1" x14ac:dyDescent="0.2">
      <c r="A79" s="147" t="s">
        <v>46</v>
      </c>
      <c r="B79" s="148"/>
      <c r="C79" s="143"/>
      <c r="D79" s="36">
        <v>12000</v>
      </c>
      <c r="E79" s="37"/>
      <c r="F79" s="37"/>
      <c r="G79" s="37"/>
      <c r="H79" s="38"/>
    </row>
    <row r="80" spans="1:8" ht="37.5" customHeight="1" outlineLevel="1" x14ac:dyDescent="0.2">
      <c r="A80" s="147" t="s">
        <v>47</v>
      </c>
      <c r="B80" s="148"/>
      <c r="C80" s="143"/>
      <c r="D80" s="36">
        <v>13500</v>
      </c>
      <c r="E80" s="37"/>
      <c r="F80" s="37"/>
      <c r="G80" s="37"/>
      <c r="H80" s="38"/>
    </row>
    <row r="81" spans="1:8" ht="37.5" customHeight="1" outlineLevel="1" x14ac:dyDescent="0.2">
      <c r="A81" s="147" t="s">
        <v>48</v>
      </c>
      <c r="B81" s="148"/>
      <c r="C81" s="143"/>
      <c r="D81" s="36">
        <v>15000</v>
      </c>
      <c r="E81" s="37"/>
      <c r="F81" s="37"/>
      <c r="G81" s="37"/>
      <c r="H81" s="38"/>
    </row>
    <row r="82" spans="1:8" ht="37.5" customHeight="1" outlineLevel="1" x14ac:dyDescent="0.2">
      <c r="A82" s="147" t="s">
        <v>49</v>
      </c>
      <c r="B82" s="148"/>
      <c r="C82" s="143"/>
      <c r="D82" s="36">
        <v>16500</v>
      </c>
      <c r="E82" s="37"/>
      <c r="F82" s="37"/>
      <c r="G82" s="37"/>
      <c r="H82" s="38"/>
    </row>
    <row r="83" spans="1:8" ht="37.5" customHeight="1" outlineLevel="1" x14ac:dyDescent="0.2">
      <c r="A83" s="147" t="s">
        <v>50</v>
      </c>
      <c r="B83" s="148"/>
      <c r="C83" s="143"/>
      <c r="D83" s="36">
        <v>18000</v>
      </c>
      <c r="E83" s="37"/>
      <c r="F83" s="37"/>
      <c r="G83" s="37"/>
      <c r="H83" s="38"/>
    </row>
    <row r="84" spans="1:8" ht="37.5" customHeight="1" outlineLevel="1" x14ac:dyDescent="0.2">
      <c r="A84" s="147" t="s">
        <v>51</v>
      </c>
      <c r="B84" s="148"/>
      <c r="C84" s="143"/>
      <c r="D84" s="36">
        <v>19500</v>
      </c>
      <c r="E84" s="37"/>
      <c r="F84" s="37"/>
      <c r="G84" s="37"/>
      <c r="H84" s="38"/>
    </row>
    <row r="85" spans="1:8" ht="37.5" customHeight="1" outlineLevel="1" x14ac:dyDescent="0.2">
      <c r="A85" s="147" t="s">
        <v>52</v>
      </c>
      <c r="B85" s="148"/>
      <c r="C85" s="143"/>
      <c r="D85" s="36">
        <v>21000</v>
      </c>
      <c r="E85" s="37"/>
      <c r="F85" s="37"/>
      <c r="G85" s="37"/>
      <c r="H85" s="38"/>
    </row>
    <row r="86" spans="1:8" ht="37.5" customHeight="1" outlineLevel="1" x14ac:dyDescent="0.2">
      <c r="A86" s="147" t="s">
        <v>53</v>
      </c>
      <c r="B86" s="148"/>
      <c r="C86" s="143"/>
      <c r="D86" s="36">
        <v>22500</v>
      </c>
      <c r="E86" s="37"/>
      <c r="F86" s="37"/>
      <c r="G86" s="37"/>
      <c r="H86" s="38"/>
    </row>
    <row r="87" spans="1:8" ht="37.5" customHeight="1" outlineLevel="1" x14ac:dyDescent="0.2">
      <c r="A87" s="147" t="s">
        <v>54</v>
      </c>
      <c r="B87" s="148"/>
      <c r="C87" s="143"/>
      <c r="D87" s="36">
        <v>24000</v>
      </c>
      <c r="E87" s="37"/>
      <c r="F87" s="37"/>
      <c r="G87" s="37"/>
      <c r="H87" s="38"/>
    </row>
    <row r="88" spans="1:8" ht="37.5" customHeight="1" outlineLevel="1" x14ac:dyDescent="0.2">
      <c r="A88" s="147" t="s">
        <v>55</v>
      </c>
      <c r="B88" s="148"/>
      <c r="C88" s="143"/>
      <c r="D88" s="36">
        <v>25500</v>
      </c>
      <c r="E88" s="37"/>
      <c r="F88" s="37"/>
      <c r="G88" s="37"/>
      <c r="H88" s="38"/>
    </row>
    <row r="89" spans="1:8" ht="37.5" customHeight="1" outlineLevel="1" x14ac:dyDescent="0.2">
      <c r="A89" s="147" t="s">
        <v>56</v>
      </c>
      <c r="B89" s="148"/>
      <c r="C89" s="143"/>
      <c r="D89" s="36">
        <v>27000</v>
      </c>
      <c r="E89" s="37"/>
      <c r="F89" s="37"/>
      <c r="G89" s="37"/>
      <c r="H89" s="38"/>
    </row>
    <row r="90" spans="1:8" ht="37.5" customHeight="1" outlineLevel="1" x14ac:dyDescent="0.2">
      <c r="A90" s="147" t="s">
        <v>57</v>
      </c>
      <c r="B90" s="148"/>
      <c r="C90" s="143"/>
      <c r="D90" s="36">
        <v>28500</v>
      </c>
      <c r="E90" s="37"/>
      <c r="F90" s="37"/>
      <c r="G90" s="37"/>
      <c r="H90" s="38"/>
    </row>
    <row r="91" spans="1:8" ht="37.5" customHeight="1" outlineLevel="1" thickBot="1" x14ac:dyDescent="0.25">
      <c r="A91" s="147" t="s">
        <v>58</v>
      </c>
      <c r="B91" s="148"/>
      <c r="C91" s="143"/>
      <c r="D91" s="36">
        <v>30000</v>
      </c>
      <c r="E91" s="37"/>
      <c r="F91" s="37"/>
      <c r="G91" s="37"/>
      <c r="H91" s="38"/>
    </row>
    <row r="92" spans="1:8" ht="50.1" customHeight="1" thickBot="1" x14ac:dyDescent="0.25">
      <c r="A92" s="136" t="s">
        <v>59</v>
      </c>
      <c r="B92" s="137"/>
      <c r="C92" s="137"/>
      <c r="D92" s="138" t="str">
        <f>"от "&amp;MIN(D93:D102)&amp;" до "&amp;MAX(D93:D102)</f>
        <v>от 360 до 6000</v>
      </c>
      <c r="E92" s="139"/>
      <c r="F92" s="139"/>
      <c r="G92" s="139"/>
      <c r="H92" s="140"/>
    </row>
    <row r="93" spans="1:8" ht="151.5" x14ac:dyDescent="0.2">
      <c r="A93" s="149" t="s">
        <v>60</v>
      </c>
      <c r="B93" s="150" t="s">
        <v>13</v>
      </c>
      <c r="C93" s="294"/>
      <c r="D93" s="152">
        <v>1200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157">
        <v>750</v>
      </c>
      <c r="E94" s="157"/>
      <c r="F94" s="157"/>
      <c r="G94" s="157"/>
      <c r="H94" s="158"/>
    </row>
    <row r="95" spans="1:8" ht="37.5" customHeight="1" x14ac:dyDescent="0.2">
      <c r="A95" s="154" t="s">
        <v>62</v>
      </c>
      <c r="B95" s="155"/>
      <c r="C95" s="159"/>
      <c r="D95" s="157">
        <v>6000</v>
      </c>
      <c r="E95" s="157"/>
      <c r="F95" s="157"/>
      <c r="G95" s="157"/>
      <c r="H95" s="158"/>
    </row>
    <row r="96" spans="1:8" ht="37.5" customHeight="1" x14ac:dyDescent="0.2">
      <c r="A96" s="154" t="s">
        <v>63</v>
      </c>
      <c r="B96" s="155"/>
      <c r="C96" s="159"/>
      <c r="D96" s="157">
        <v>2100</v>
      </c>
      <c r="E96" s="157"/>
      <c r="F96" s="157"/>
      <c r="G96" s="157"/>
      <c r="H96" s="158"/>
    </row>
    <row r="97" spans="1:8" ht="37.5" customHeight="1" x14ac:dyDescent="0.2">
      <c r="A97" s="160" t="s">
        <v>64</v>
      </c>
      <c r="B97" s="161"/>
      <c r="C97" s="159"/>
      <c r="D97" s="157">
        <v>4500</v>
      </c>
      <c r="E97" s="157"/>
      <c r="F97" s="157"/>
      <c r="G97" s="157"/>
      <c r="H97" s="158"/>
    </row>
    <row r="98" spans="1:8" ht="37.5" customHeight="1" x14ac:dyDescent="0.2">
      <c r="A98" s="154" t="s">
        <v>65</v>
      </c>
      <c r="B98" s="155"/>
      <c r="C98" s="159"/>
      <c r="D98" s="157">
        <v>360</v>
      </c>
      <c r="E98" s="157"/>
      <c r="F98" s="157"/>
      <c r="G98" s="157"/>
      <c r="H98" s="158"/>
    </row>
    <row r="99" spans="1:8" ht="37.5" customHeight="1" x14ac:dyDescent="0.2">
      <c r="A99" s="154" t="s">
        <v>66</v>
      </c>
      <c r="B99" s="155"/>
      <c r="C99" s="159"/>
      <c r="D99" s="157">
        <v>360</v>
      </c>
      <c r="E99" s="157"/>
      <c r="F99" s="157"/>
      <c r="G99" s="157"/>
      <c r="H99" s="158"/>
    </row>
    <row r="100" spans="1:8" ht="37.5" customHeight="1" x14ac:dyDescent="0.2">
      <c r="A100" s="154" t="s">
        <v>67</v>
      </c>
      <c r="B100" s="155"/>
      <c r="C100" s="159"/>
      <c r="D100" s="157">
        <v>720</v>
      </c>
      <c r="E100" s="157"/>
      <c r="F100" s="157"/>
      <c r="G100" s="157"/>
      <c r="H100" s="158"/>
    </row>
    <row r="101" spans="1:8" ht="37.5" customHeight="1" x14ac:dyDescent="0.2">
      <c r="A101" s="154" t="s">
        <v>68</v>
      </c>
      <c r="B101" s="155"/>
      <c r="C101" s="159"/>
      <c r="D101" s="157">
        <v>1080</v>
      </c>
      <c r="E101" s="157"/>
      <c r="F101" s="157"/>
      <c r="G101" s="157"/>
      <c r="H101" s="158"/>
    </row>
    <row r="102" spans="1:8" ht="37.5" customHeight="1" thickBot="1" x14ac:dyDescent="0.25">
      <c r="A102" s="162" t="s">
        <v>69</v>
      </c>
      <c r="B102" s="163"/>
      <c r="C102" s="164"/>
      <c r="D102" s="165">
        <v>3600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45">
        <v>30</v>
      </c>
      <c r="E103" s="45"/>
      <c r="F103" s="45"/>
      <c r="G103" s="45"/>
      <c r="H103" s="46"/>
    </row>
    <row r="104" spans="1:8" ht="50.1" customHeight="1" thickBot="1" x14ac:dyDescent="0.25">
      <c r="A104" s="24" t="s">
        <v>72</v>
      </c>
      <c r="B104" s="25"/>
      <c r="C104" s="26"/>
      <c r="D104" s="173" t="str">
        <f>"от "&amp;MIN(D106,D126:H127,W166,D128:H142)&amp;" до "&amp;MAX(D106,D126:H127,W166,D128:H142)</f>
        <v>от 1050 до 21000</v>
      </c>
      <c r="E104" s="173"/>
      <c r="F104" s="173"/>
      <c r="G104" s="173"/>
      <c r="H104" s="174"/>
    </row>
    <row r="105" spans="1:8" ht="21.75" thickBot="1" x14ac:dyDescent="0.25">
      <c r="A105" s="336"/>
      <c r="B105" s="337"/>
      <c r="C105" s="130"/>
      <c r="D105" s="399"/>
      <c r="E105" s="399"/>
      <c r="F105" s="399"/>
      <c r="G105" s="399"/>
      <c r="H105" s="400"/>
    </row>
    <row r="106" spans="1:8" ht="55.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182">
        <v>7200</v>
      </c>
      <c r="E106" s="182"/>
      <c r="F106" s="182"/>
      <c r="G106" s="182"/>
      <c r="H106" s="183"/>
    </row>
    <row r="107" spans="1:8" ht="55.5" customHeight="1" thickBot="1" x14ac:dyDescent="0.25">
      <c r="A107" s="184" t="s">
        <v>74</v>
      </c>
      <c r="B107" s="185"/>
      <c r="C107" s="186"/>
      <c r="D107" s="187" t="s">
        <v>75</v>
      </c>
      <c r="E107" s="188"/>
      <c r="F107" s="188"/>
      <c r="G107" s="188"/>
      <c r="H107" s="189"/>
    </row>
    <row r="108" spans="1:8" ht="55.5" customHeight="1" x14ac:dyDescent="0.2">
      <c r="A108" s="190" t="s">
        <v>76</v>
      </c>
      <c r="B108" s="191"/>
      <c r="C108" s="186"/>
      <c r="D108" s="157">
        <f>D106/4</f>
        <v>1800</v>
      </c>
      <c r="E108" s="157"/>
      <c r="F108" s="157"/>
      <c r="G108" s="157"/>
      <c r="H108" s="158"/>
    </row>
    <row r="109" spans="1:8" ht="55.5" customHeight="1" x14ac:dyDescent="0.2">
      <c r="A109" s="190" t="s">
        <v>77</v>
      </c>
      <c r="B109" s="191"/>
      <c r="C109" s="186"/>
      <c r="D109" s="157">
        <f>D106/5</f>
        <v>1440</v>
      </c>
      <c r="E109" s="157"/>
      <c r="F109" s="157"/>
      <c r="G109" s="157"/>
      <c r="H109" s="158"/>
    </row>
    <row r="110" spans="1:8" ht="55.5" customHeight="1" x14ac:dyDescent="0.2">
      <c r="A110" s="190" t="s">
        <v>78</v>
      </c>
      <c r="B110" s="191"/>
      <c r="C110" s="186"/>
      <c r="D110" s="157">
        <f>D106/6</f>
        <v>1200</v>
      </c>
      <c r="E110" s="157"/>
      <c r="F110" s="157"/>
      <c r="G110" s="157"/>
      <c r="H110" s="158"/>
    </row>
    <row r="111" spans="1:8" ht="55.5" customHeight="1" x14ac:dyDescent="0.2">
      <c r="A111" s="190" t="s">
        <v>79</v>
      </c>
      <c r="B111" s="191"/>
      <c r="C111" s="186"/>
      <c r="D111" s="157">
        <f>D106/7</f>
        <v>1028.5714285714287</v>
      </c>
      <c r="E111" s="157"/>
      <c r="F111" s="157"/>
      <c r="G111" s="157"/>
      <c r="H111" s="158"/>
    </row>
    <row r="112" spans="1:8" ht="55.5" customHeight="1" x14ac:dyDescent="0.2">
      <c r="A112" s="190" t="s">
        <v>80</v>
      </c>
      <c r="B112" s="191"/>
      <c r="C112" s="186"/>
      <c r="D112" s="157">
        <f>D106/8</f>
        <v>900</v>
      </c>
      <c r="E112" s="157"/>
      <c r="F112" s="157"/>
      <c r="G112" s="157"/>
      <c r="H112" s="158"/>
    </row>
    <row r="113" spans="1:8" ht="55.5" customHeight="1" x14ac:dyDescent="0.2">
      <c r="A113" s="190" t="s">
        <v>81</v>
      </c>
      <c r="B113" s="191"/>
      <c r="C113" s="186"/>
      <c r="D113" s="157">
        <f>D106/9</f>
        <v>800</v>
      </c>
      <c r="E113" s="157"/>
      <c r="F113" s="157"/>
      <c r="G113" s="157"/>
      <c r="H113" s="158"/>
    </row>
    <row r="114" spans="1:8" ht="55.5" customHeight="1" x14ac:dyDescent="0.2">
      <c r="A114" s="190" t="s">
        <v>82</v>
      </c>
      <c r="B114" s="191"/>
      <c r="C114" s="186"/>
      <c r="D114" s="157">
        <f>D106/10</f>
        <v>720</v>
      </c>
      <c r="E114" s="157"/>
      <c r="F114" s="157"/>
      <c r="G114" s="157"/>
      <c r="H114" s="158"/>
    </row>
    <row r="115" spans="1:8" ht="55.5" customHeight="1" thickBot="1" x14ac:dyDescent="0.25">
      <c r="A115" s="179" t="s">
        <v>83</v>
      </c>
      <c r="B115" s="180"/>
      <c r="C115" s="186"/>
      <c r="D115" s="182">
        <v>10800</v>
      </c>
      <c r="E115" s="182"/>
      <c r="F115" s="182"/>
      <c r="G115" s="182"/>
      <c r="H115" s="183"/>
    </row>
    <row r="116" spans="1:8" ht="55.5" customHeight="1" thickBot="1" x14ac:dyDescent="0.25">
      <c r="A116" s="184" t="s">
        <v>74</v>
      </c>
      <c r="B116" s="185"/>
      <c r="C116" s="186"/>
      <c r="D116" s="187" t="s">
        <v>75</v>
      </c>
      <c r="E116" s="188"/>
      <c r="F116" s="188"/>
      <c r="G116" s="188"/>
      <c r="H116" s="189"/>
    </row>
    <row r="117" spans="1:8" ht="55.5" customHeight="1" x14ac:dyDescent="0.2">
      <c r="A117" s="190" t="s">
        <v>76</v>
      </c>
      <c r="B117" s="191"/>
      <c r="C117" s="186"/>
      <c r="D117" s="157">
        <v>2700</v>
      </c>
      <c r="E117" s="157"/>
      <c r="F117" s="157"/>
      <c r="G117" s="157"/>
      <c r="H117" s="158"/>
    </row>
    <row r="118" spans="1:8" ht="55.5" customHeight="1" x14ac:dyDescent="0.2">
      <c r="A118" s="190" t="s">
        <v>77</v>
      </c>
      <c r="B118" s="191"/>
      <c r="C118" s="186"/>
      <c r="D118" s="157">
        <v>2160</v>
      </c>
      <c r="E118" s="157"/>
      <c r="F118" s="157"/>
      <c r="G118" s="157"/>
      <c r="H118" s="158"/>
    </row>
    <row r="119" spans="1:8" ht="55.5" customHeight="1" x14ac:dyDescent="0.2">
      <c r="A119" s="190" t="s">
        <v>78</v>
      </c>
      <c r="B119" s="191"/>
      <c r="C119" s="186"/>
      <c r="D119" s="157">
        <v>1800</v>
      </c>
      <c r="E119" s="157"/>
      <c r="F119" s="157"/>
      <c r="G119" s="157"/>
      <c r="H119" s="158"/>
    </row>
    <row r="120" spans="1:8" ht="55.5" customHeight="1" x14ac:dyDescent="0.2">
      <c r="A120" s="190" t="s">
        <v>79</v>
      </c>
      <c r="B120" s="191"/>
      <c r="C120" s="186"/>
      <c r="D120" s="157">
        <v>1542.8571428571429</v>
      </c>
      <c r="E120" s="157"/>
      <c r="F120" s="157"/>
      <c r="G120" s="157"/>
      <c r="H120" s="158"/>
    </row>
    <row r="121" spans="1:8" ht="55.5" customHeight="1" x14ac:dyDescent="0.2">
      <c r="A121" s="190" t="s">
        <v>80</v>
      </c>
      <c r="B121" s="191"/>
      <c r="C121" s="186"/>
      <c r="D121" s="157">
        <v>1350</v>
      </c>
      <c r="E121" s="157"/>
      <c r="F121" s="157"/>
      <c r="G121" s="157"/>
      <c r="H121" s="158"/>
    </row>
    <row r="122" spans="1:8" ht="55.5" customHeight="1" x14ac:dyDescent="0.2">
      <c r="A122" s="190" t="s">
        <v>81</v>
      </c>
      <c r="B122" s="191"/>
      <c r="C122" s="186"/>
      <c r="D122" s="157">
        <v>1200</v>
      </c>
      <c r="E122" s="157"/>
      <c r="F122" s="157"/>
      <c r="G122" s="157"/>
      <c r="H122" s="158"/>
    </row>
    <row r="123" spans="1:8" ht="55.5" customHeight="1" thickBot="1" x14ac:dyDescent="0.25">
      <c r="A123" s="190" t="s">
        <v>82</v>
      </c>
      <c r="B123" s="191"/>
      <c r="C123" s="194"/>
      <c r="D123" s="157">
        <v>1080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44">
        <v>10008</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"2ГИС.ИЖЕВСК"</v>
      </c>
      <c r="D126" s="31">
        <v>4500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121">
        <v>6750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6">
        <v>13500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"2ГИС.ИЖЕВСК"</v>
      </c>
      <c r="D129" s="36">
        <v>7500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"2ГИС.ИЖЕВСК"</v>
      </c>
      <c r="D130" s="36">
        <v>9000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6">
        <v>5550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6">
        <v>12000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6">
        <v>21000</v>
      </c>
      <c r="E133" s="37"/>
      <c r="F133" s="37"/>
      <c r="G133" s="37"/>
      <c r="H133" s="38"/>
    </row>
    <row r="134" spans="1:8" ht="50.1" customHeight="1" x14ac:dyDescent="0.2">
      <c r="A134" s="160" t="s">
        <v>93</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6">
        <v>10020</v>
      </c>
      <c r="E134" s="37"/>
      <c r="F134" s="37"/>
      <c r="G134" s="37"/>
      <c r="H134" s="38"/>
    </row>
    <row r="135" spans="1:8" ht="50.1" customHeight="1" x14ac:dyDescent="0.2">
      <c r="A135" s="160" t="s">
        <v>94</v>
      </c>
      <c r="B135" s="161"/>
      <c r="C135" s="202" t="s">
        <v>95</v>
      </c>
      <c r="D135" s="36">
        <v>1050</v>
      </c>
      <c r="E135" s="37"/>
      <c r="F135" s="37"/>
      <c r="G135" s="37"/>
      <c r="H135" s="38"/>
    </row>
    <row r="136" spans="1:8" ht="62.2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6">
        <v>9060</v>
      </c>
      <c r="E136" s="37"/>
      <c r="F136" s="37"/>
      <c r="G136" s="37"/>
      <c r="H136" s="38"/>
    </row>
    <row r="137" spans="1:8" ht="62.2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6">
        <v>7248</v>
      </c>
      <c r="E137" s="37"/>
      <c r="F137" s="37"/>
      <c r="G137" s="37"/>
      <c r="H137" s="38"/>
    </row>
    <row r="138" spans="1:8" ht="62.25" customHeight="1" x14ac:dyDescent="0.2">
      <c r="A138" s="160" t="s">
        <v>98</v>
      </c>
      <c r="B138" s="161"/>
      <c r="C138"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6">
        <v>7500</v>
      </c>
      <c r="E138" s="37"/>
      <c r="F138" s="37"/>
      <c r="G138" s="37"/>
      <c r="H138" s="38"/>
    </row>
    <row r="139" spans="1:8" ht="62.25" customHeight="1" x14ac:dyDescent="0.2">
      <c r="A139" s="160" t="s">
        <v>99</v>
      </c>
      <c r="B139" s="161"/>
      <c r="C139"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6">
        <v>3624</v>
      </c>
      <c r="E139" s="37"/>
      <c r="F139" s="37"/>
      <c r="G139" s="37"/>
      <c r="H139" s="38"/>
    </row>
    <row r="140" spans="1:8" ht="62.2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6">
        <v>15000</v>
      </c>
      <c r="E140" s="37"/>
      <c r="F140" s="37"/>
      <c r="G140" s="37"/>
      <c r="H140" s="38"/>
    </row>
    <row r="141" spans="1:8" ht="62.2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6">
        <v>3000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6">
        <v>5100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6">
        <v>1050</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4" s="36">
        <v>100002</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5" s="36">
        <v>6900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6">
        <v>5010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7" s="36">
        <v>10002</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"2ГИС.ИЖЕВСК"</v>
      </c>
      <c r="D148" s="36">
        <v>6360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6">
        <v>9480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"2ГИС.ИЖЕВСК" (версия для ПК)</v>
      </c>
      <c r="D150" s="36">
        <v>18960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"2ГИС.ИЖЕВСК"</v>
      </c>
      <c r="D151" s="36">
        <v>10560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"2ГИС.ИЖЕВСК"</v>
      </c>
      <c r="D152" s="36">
        <v>12672</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"2ГИС.ИЖЕВСК" (версия для ПК)</v>
      </c>
      <c r="D153" s="36">
        <v>7800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"2ГИС.ИЖЕВСК" (версия для ПК)</v>
      </c>
      <c r="D154" s="36">
        <v>16800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"2ГИС.ИЖЕВСК" (версия для ПК)</v>
      </c>
      <c r="D155" s="36">
        <v>29400</v>
      </c>
      <c r="E155" s="37"/>
      <c r="F155" s="37"/>
      <c r="G155" s="37"/>
      <c r="H155" s="38"/>
    </row>
    <row r="156" spans="1:8" ht="50.1" customHeight="1" x14ac:dyDescent="0.2">
      <c r="A156" s="160" t="s">
        <v>115</v>
      </c>
      <c r="B156" s="161"/>
      <c r="C156" s="202" t="s">
        <v>95</v>
      </c>
      <c r="D156" s="36">
        <v>1560</v>
      </c>
      <c r="E156" s="37"/>
      <c r="F156" s="37"/>
      <c r="G156" s="37"/>
      <c r="H156" s="38"/>
    </row>
    <row r="157" spans="1:8" ht="72"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6">
        <v>21000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"2ГИС.ИЖЕВСК" (версия для ПК)</v>
      </c>
      <c r="D158" s="44">
        <v>7200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6">
        <v>8004</v>
      </c>
      <c r="E160" s="37"/>
      <c r="F160" s="37"/>
      <c r="G160" s="37"/>
      <c r="H160" s="38"/>
    </row>
    <row r="161" spans="1:8" s="16" customFormat="1" ht="50.1" customHeight="1" x14ac:dyDescent="0.2">
      <c r="A161" s="160" t="s">
        <v>120</v>
      </c>
      <c r="B161" s="161"/>
      <c r="C161" s="209"/>
      <c r="D161" s="36">
        <v>5004</v>
      </c>
      <c r="E161" s="37"/>
      <c r="F161" s="37"/>
      <c r="G161" s="37"/>
      <c r="H161" s="38"/>
    </row>
    <row r="162" spans="1:8" s="16" customFormat="1" ht="50.1" customHeight="1" x14ac:dyDescent="0.2">
      <c r="A162" s="207" t="s">
        <v>121</v>
      </c>
      <c r="B162" s="208"/>
      <c r="C162" s="209"/>
      <c r="D162" s="359">
        <v>3000</v>
      </c>
      <c r="E162" s="157"/>
      <c r="F162" s="157"/>
      <c r="G162" s="157"/>
      <c r="H162" s="157"/>
    </row>
    <row r="163" spans="1:8" s="16" customFormat="1" ht="50.1" customHeight="1" x14ac:dyDescent="0.2">
      <c r="A163" s="207" t="s">
        <v>122</v>
      </c>
      <c r="B163" s="208"/>
      <c r="C163" s="209"/>
      <c r="D163" s="359">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66" s="212">
        <f>W166*1.2</f>
        <v>0</v>
      </c>
      <c r="E166" s="213">
        <f>W166*1.1</f>
        <v>0</v>
      </c>
      <c r="F166" s="213">
        <v>3300</v>
      </c>
      <c r="G166" s="213">
        <f>W166*0.75</f>
        <v>0</v>
      </c>
      <c r="H166" s="214">
        <f>W166*0.5</f>
        <v>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"2ГИС.ИЖЕВСК"</v>
      </c>
      <c r="D167" s="36">
        <v>3300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8" s="36">
        <v>5100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69" s="212">
        <f>W169*1.2</f>
        <v>0</v>
      </c>
      <c r="E169" s="213">
        <f>W169*1.1</f>
        <v>0</v>
      </c>
      <c r="F169" s="213">
        <v>4680</v>
      </c>
      <c r="G169" s="213">
        <f>W169*0.75</f>
        <v>0</v>
      </c>
      <c r="H169" s="214">
        <f>W169*0.5</f>
        <v>0</v>
      </c>
    </row>
    <row r="170" spans="1:8" ht="50.1" customHeight="1" x14ac:dyDescent="0.2">
      <c r="A170" s="160" t="s">
        <v>179</v>
      </c>
      <c r="B170" s="161"/>
      <c r="C170" s="202" t="str">
        <f>"Интернет-площадка 2gis.ru на основе Cправочника организаций "&amp;$C$2&amp;""</f>
        <v>Интернет-площадка 2gis.ru на основе Cправочника организаций "2ГИС.ИЖЕВСК"</v>
      </c>
      <c r="D170" s="36">
        <v>4680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71" s="36">
        <v>7200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"2ГИС.ИЖЕВСК"</v>
      </c>
      <c r="D172" s="212">
        <f>W172*1.2</f>
        <v>0</v>
      </c>
      <c r="E172" s="213">
        <f>W172*1.1</f>
        <v>0</v>
      </c>
      <c r="F172" s="213">
        <v>3300</v>
      </c>
      <c r="G172" s="213">
        <f>W172*0.75</f>
        <v>0</v>
      </c>
      <c r="H172" s="214">
        <f>W172*0.5</f>
        <v>0</v>
      </c>
    </row>
    <row r="173" spans="1:8" ht="50.1" customHeight="1" thickBot="1" x14ac:dyDescent="0.25">
      <c r="A173" s="24" t="s">
        <v>193</v>
      </c>
      <c r="B173" s="25"/>
      <c r="C173" s="26"/>
      <c r="D173" s="173"/>
      <c r="E173" s="173"/>
      <c r="F173" s="173"/>
      <c r="G173" s="173"/>
      <c r="H173" s="174"/>
    </row>
    <row r="174" spans="1:8" s="23" customFormat="1" ht="30" customHeight="1" thickBot="1" x14ac:dyDescent="0.25">
      <c r="A174" s="429"/>
      <c r="B174" s="429"/>
      <c r="C174" s="430"/>
      <c r="D174" s="429"/>
      <c r="E174" s="429"/>
      <c r="F174" s="429"/>
      <c r="G174" s="429"/>
      <c r="H174" s="431"/>
    </row>
    <row r="175" spans="1:8" s="16" customFormat="1" ht="185.25" customHeight="1" x14ac:dyDescent="0.2">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5" s="31">
        <v>10230</v>
      </c>
      <c r="E175" s="32"/>
      <c r="F175" s="32"/>
      <c r="G175" s="32"/>
      <c r="H175" s="33"/>
    </row>
    <row r="176" spans="1:8" s="16" customFormat="1" ht="83.25" customHeight="1" thickBot="1" x14ac:dyDescent="0.25">
      <c r="A176" s="160" t="s">
        <v>195</v>
      </c>
      <c r="B176" s="161"/>
      <c r="C176" s="209"/>
      <c r="D176" s="36">
        <v>10230</v>
      </c>
      <c r="E176" s="37"/>
      <c r="F176" s="37"/>
      <c r="G176" s="37"/>
      <c r="H176" s="38"/>
    </row>
    <row r="177" spans="1:8" ht="21.75" thickBot="1" x14ac:dyDescent="0.25">
      <c r="A177" s="336"/>
      <c r="B177" s="337"/>
      <c r="C177" s="125"/>
      <c r="D177" s="399"/>
      <c r="E177" s="399"/>
      <c r="F177" s="399"/>
      <c r="G177" s="399"/>
      <c r="H177" s="400"/>
    </row>
    <row r="179" spans="1:8" ht="21" x14ac:dyDescent="0.2">
      <c r="A179" s="220"/>
      <c r="B179" s="221" t="s">
        <v>133</v>
      </c>
      <c r="C179" s="222" t="s">
        <v>487</v>
      </c>
      <c r="D179" s="222"/>
      <c r="E179" s="223"/>
      <c r="F179" s="223"/>
      <c r="G179" s="223"/>
      <c r="H179" s="223"/>
    </row>
    <row r="180" spans="1:8" ht="21" x14ac:dyDescent="0.2">
      <c r="A180" s="220"/>
      <c r="B180" s="223"/>
      <c r="C180" s="373" t="s">
        <v>488</v>
      </c>
      <c r="D180" s="224"/>
      <c r="E180" s="223"/>
      <c r="F180" s="223"/>
      <c r="G180" s="223"/>
      <c r="H180" s="223"/>
    </row>
    <row r="181" spans="1:8" ht="21" x14ac:dyDescent="0.2">
      <c r="A181" s="220"/>
      <c r="B181" s="223"/>
      <c r="C181" s="224" t="s">
        <v>489</v>
      </c>
      <c r="D181" s="224"/>
      <c r="E181" s="223"/>
      <c r="F181" s="223"/>
      <c r="G181" s="223"/>
      <c r="H181" s="223"/>
    </row>
    <row r="182" spans="1:8" ht="21" x14ac:dyDescent="0.2">
      <c r="A182" s="220"/>
      <c r="B182" s="223"/>
      <c r="C182" s="457"/>
      <c r="D182" s="457"/>
      <c r="E182" s="223"/>
      <c r="F182" s="223"/>
      <c r="G182" s="223"/>
      <c r="H182" s="223"/>
    </row>
    <row r="183" spans="1:8" s="226" customFormat="1" ht="108" customHeight="1" x14ac:dyDescent="0.2">
      <c r="A183" s="225" t="s">
        <v>490</v>
      </c>
      <c r="B183" s="225"/>
      <c r="C183" s="225"/>
      <c r="D183" s="225"/>
      <c r="E183" s="225"/>
      <c r="F183" s="225"/>
      <c r="G183" s="225"/>
      <c r="H183" s="225"/>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8" ht="21" x14ac:dyDescent="0.2">
      <c r="A193" s="239" t="s">
        <v>145</v>
      </c>
      <c r="B193" s="239"/>
      <c r="C193" s="239"/>
      <c r="D193" s="239"/>
      <c r="E193" s="239"/>
      <c r="F193" s="239"/>
      <c r="G193" s="239"/>
      <c r="H193" s="239"/>
    </row>
    <row r="194" spans="1:8" ht="26.25" x14ac:dyDescent="0.2">
      <c r="A194" s="233"/>
      <c r="B194" s="233"/>
      <c r="C194" s="234"/>
      <c r="D194" s="235"/>
      <c r="E194" s="235"/>
      <c r="F194" s="236"/>
      <c r="G194" s="237"/>
      <c r="H194" s="237"/>
    </row>
    <row r="195" spans="1:8" ht="48.75" customHeight="1" thickBot="1" x14ac:dyDescent="0.25">
      <c r="A195" s="240" t="s">
        <v>146</v>
      </c>
      <c r="B195" s="240"/>
      <c r="C195" s="240"/>
      <c r="D195" s="240"/>
      <c r="E195" s="240"/>
      <c r="F195" s="241"/>
      <c r="G195" s="231"/>
      <c r="H195" s="242"/>
    </row>
    <row r="196" spans="1:8" ht="50.1" customHeight="1" thickBot="1" x14ac:dyDescent="0.25">
      <c r="A196" s="243" t="s">
        <v>147</v>
      </c>
      <c r="B196" s="244"/>
      <c r="C196" s="244"/>
      <c r="D196" s="244"/>
      <c r="E196" s="245"/>
      <c r="F196" s="246"/>
      <c r="H196" s="247"/>
    </row>
    <row r="197" spans="1:8" ht="96" customHeight="1" thickBot="1" x14ac:dyDescent="0.25">
      <c r="A197" s="248" t="s">
        <v>148</v>
      </c>
      <c r="B197" s="249"/>
      <c r="C197" s="250" t="s">
        <v>149</v>
      </c>
      <c r="D197" s="249" t="s">
        <v>150</v>
      </c>
      <c r="E197" s="251"/>
      <c r="F197" s="252"/>
      <c r="G197" s="252"/>
      <c r="H197" s="252"/>
    </row>
    <row r="198" spans="1:8" ht="50.1" customHeight="1" x14ac:dyDescent="0.2">
      <c r="A198" s="253" t="s">
        <v>183</v>
      </c>
      <c r="B198" s="254"/>
      <c r="C198" s="256" t="s">
        <v>184</v>
      </c>
      <c r="D198" s="436">
        <v>2190</v>
      </c>
      <c r="E198" s="257"/>
      <c r="F198" s="252"/>
      <c r="G198" s="252"/>
      <c r="H198" s="252"/>
    </row>
    <row r="199" spans="1:8" ht="50.1" customHeight="1" x14ac:dyDescent="0.2">
      <c r="A199" s="258" t="s">
        <v>185</v>
      </c>
      <c r="B199" s="259"/>
      <c r="C199" s="261"/>
      <c r="D199" s="437">
        <v>1590</v>
      </c>
      <c r="E199" s="262"/>
      <c r="F199" s="252"/>
      <c r="G199" s="252"/>
      <c r="H199" s="252"/>
    </row>
    <row r="200" spans="1:8" ht="50.1" customHeight="1" x14ac:dyDescent="0.2">
      <c r="A200" s="258" t="s">
        <v>186</v>
      </c>
      <c r="B200" s="259"/>
      <c r="C200" s="261"/>
      <c r="D200" s="437">
        <v>1440</v>
      </c>
      <c r="E200" s="262"/>
      <c r="F200" s="252"/>
      <c r="G200" s="252"/>
      <c r="H200" s="252"/>
    </row>
    <row r="201" spans="1:8" ht="50.1" customHeight="1" thickBot="1" x14ac:dyDescent="0.25">
      <c r="A201" s="258" t="s">
        <v>187</v>
      </c>
      <c r="B201" s="259"/>
      <c r="C201" s="261"/>
      <c r="D201" s="437">
        <v>1290</v>
      </c>
      <c r="E201" s="262"/>
      <c r="F201" s="252"/>
      <c r="G201" s="252"/>
      <c r="H201" s="252"/>
    </row>
    <row r="202" spans="1:8" ht="84" x14ac:dyDescent="0.2">
      <c r="A202" s="253" t="s">
        <v>151</v>
      </c>
      <c r="B202" s="254"/>
      <c r="C202" s="255" t="s">
        <v>152</v>
      </c>
      <c r="D202" s="256" t="s">
        <v>153</v>
      </c>
      <c r="E202" s="257"/>
      <c r="F202" s="252"/>
      <c r="G202" s="252"/>
      <c r="H202" s="252"/>
    </row>
    <row r="203" spans="1:8" ht="75.75" customHeight="1" x14ac:dyDescent="0.2">
      <c r="A203" s="258" t="s">
        <v>154</v>
      </c>
      <c r="B203" s="259"/>
      <c r="C203" s="260" t="s">
        <v>155</v>
      </c>
      <c r="D203" s="261" t="s">
        <v>156</v>
      </c>
      <c r="E203" s="262"/>
      <c r="F203" s="252"/>
      <c r="G203" s="252"/>
      <c r="H203" s="252"/>
    </row>
    <row r="204" spans="1:8" ht="155.25" customHeight="1" thickBot="1" x14ac:dyDescent="0.25">
      <c r="A204" s="404" t="s">
        <v>157</v>
      </c>
      <c r="B204" s="405"/>
      <c r="C204" s="406" t="s">
        <v>158</v>
      </c>
      <c r="D204" s="407" t="s">
        <v>156</v>
      </c>
      <c r="E204" s="408"/>
      <c r="F204" s="252"/>
      <c r="G204" s="252"/>
      <c r="H204" s="252"/>
    </row>
    <row r="205" spans="1:8" s="217" customFormat="1" ht="125.25" customHeight="1" x14ac:dyDescent="0.2">
      <c r="A205" s="258" t="s">
        <v>160</v>
      </c>
      <c r="B205" s="259"/>
      <c r="C205" s="409" t="s">
        <v>161</v>
      </c>
      <c r="D205" s="259" t="s">
        <v>156</v>
      </c>
      <c r="E205" s="410"/>
      <c r="F205" s="246"/>
      <c r="G205" s="246"/>
      <c r="H205" s="246"/>
    </row>
    <row r="206" spans="1:8" s="238" customFormat="1" ht="222.75" customHeight="1" thickBot="1" x14ac:dyDescent="0.25">
      <c r="A206" s="411" t="s">
        <v>162</v>
      </c>
      <c r="B206" s="412"/>
      <c r="C206" s="406" t="s">
        <v>163</v>
      </c>
      <c r="D206" s="413" t="s">
        <v>156</v>
      </c>
      <c r="E206" s="414"/>
      <c r="F206" s="236"/>
      <c r="G206" s="237"/>
      <c r="H206" s="237"/>
    </row>
    <row r="207" spans="1:8" ht="24.95" customHeight="1" x14ac:dyDescent="0.2">
      <c r="A207" s="264" t="s">
        <v>164</v>
      </c>
      <c r="B207" s="264"/>
      <c r="C207" s="264"/>
      <c r="D207" s="264"/>
      <c r="E207" s="264"/>
      <c r="F207" s="264"/>
      <c r="G207" s="264"/>
      <c r="H207" s="264"/>
    </row>
    <row r="208" spans="1:8" ht="24.95" customHeight="1" x14ac:dyDescent="0.2">
      <c r="A208" s="264" t="s">
        <v>165</v>
      </c>
      <c r="B208" s="264"/>
      <c r="C208" s="264"/>
      <c r="D208" s="264"/>
      <c r="E208" s="264"/>
      <c r="F208" s="264"/>
      <c r="G208" s="264"/>
      <c r="H208" s="264"/>
    </row>
    <row r="209" spans="1:8" ht="184.5" customHeight="1" x14ac:dyDescent="0.2">
      <c r="A20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239"/>
      <c r="C209" s="239"/>
      <c r="D209" s="239"/>
      <c r="E209" s="239"/>
      <c r="F209" s="239"/>
      <c r="G209" s="239"/>
      <c r="H209" s="239"/>
    </row>
    <row r="210" spans="1:8" ht="72" customHeight="1" x14ac:dyDescent="0.2">
      <c r="A210" s="239" t="s">
        <v>167</v>
      </c>
      <c r="B210" s="239"/>
      <c r="C210" s="239"/>
      <c r="D210" s="239"/>
      <c r="E210" s="239"/>
      <c r="F210" s="239"/>
      <c r="G210" s="239"/>
      <c r="H210" s="239"/>
    </row>
    <row r="211" spans="1:8" ht="23.25" x14ac:dyDescent="0.2">
      <c r="A211" s="264" t="s">
        <v>168</v>
      </c>
      <c r="B211" s="264"/>
      <c r="C211" s="264"/>
      <c r="D211" s="264"/>
      <c r="E211" s="264"/>
      <c r="F211" s="264"/>
      <c r="G211" s="264"/>
      <c r="H211" s="264"/>
    </row>
    <row r="212" spans="1:8" s="266" customFormat="1" ht="128.25" customHeight="1" x14ac:dyDescent="0.2">
      <c r="A212" s="239" t="s">
        <v>169</v>
      </c>
      <c r="B212" s="239"/>
      <c r="C212" s="239"/>
      <c r="D212" s="239"/>
      <c r="E212" s="239"/>
      <c r="F212" s="239"/>
      <c r="G212" s="239"/>
      <c r="H212" s="239"/>
    </row>
  </sheetData>
  <sheetProtection selectLockedCells="1" selectUnlockedCells="1"/>
  <mergeCells count="346">
    <mergeCell ref="A209:H209"/>
    <mergeCell ref="A210:H210"/>
    <mergeCell ref="A211:H211"/>
    <mergeCell ref="A212:E212"/>
    <mergeCell ref="F212:H212"/>
    <mergeCell ref="A205:B205"/>
    <mergeCell ref="D205:E205"/>
    <mergeCell ref="A206:B206"/>
    <mergeCell ref="D206:E206"/>
    <mergeCell ref="A207:H207"/>
    <mergeCell ref="A208:H208"/>
    <mergeCell ref="D201:E201"/>
    <mergeCell ref="A202:B202"/>
    <mergeCell ref="D202:E202"/>
    <mergeCell ref="A203:B203"/>
    <mergeCell ref="D203:E203"/>
    <mergeCell ref="A204:B204"/>
    <mergeCell ref="D204:E204"/>
    <mergeCell ref="A197:B197"/>
    <mergeCell ref="D197:E197"/>
    <mergeCell ref="A198:B198"/>
    <mergeCell ref="C198:C201"/>
    <mergeCell ref="D198:E198"/>
    <mergeCell ref="A199:B199"/>
    <mergeCell ref="D199:E199"/>
    <mergeCell ref="A200:B200"/>
    <mergeCell ref="D200:E200"/>
    <mergeCell ref="A201:B201"/>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7:B177"/>
    <mergeCell ref="D177:H177"/>
    <mergeCell ref="C179:D179"/>
    <mergeCell ref="C180:D180"/>
    <mergeCell ref="C181:D181"/>
    <mergeCell ref="A183:H183"/>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0"/>
  <sheetViews>
    <sheetView view="pageBreakPreview" zoomScale="40" zoomScaleNormal="60" zoomScaleSheetLayoutView="40" workbookViewId="0">
      <pane ySplit="3"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491</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90"/>
      <c r="B6" s="291"/>
      <c r="C6" s="130"/>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389">
        <v>180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337"/>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1">
        <f>F49*1.2</f>
        <v>6955.2</v>
      </c>
      <c r="E49" s="32">
        <f>F49*1.1</f>
        <v>6375.6</v>
      </c>
      <c r="F49" s="32">
        <v>5796</v>
      </c>
      <c r="G49" s="32">
        <f>F49*0.75</f>
        <v>4347</v>
      </c>
      <c r="H49" s="33">
        <f>F49*0.5</f>
        <v>2898</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54">
        <f>F55*1.2</f>
        <v>8042.4</v>
      </c>
      <c r="E55" s="32">
        <f>F55*1.1</f>
        <v>7372.2000000000007</v>
      </c>
      <c r="F55" s="32">
        <v>6702</v>
      </c>
      <c r="G55" s="32">
        <f>F55*0.75</f>
        <v>5026.5</v>
      </c>
      <c r="H55" s="33">
        <f>F55*0.5</f>
        <v>3351</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389">
        <v>180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38</v>
      </c>
      <c r="B65" s="137"/>
      <c r="C65" s="137"/>
      <c r="D65" s="138" t="str">
        <f>"от "&amp;MIN(D66:D85)&amp;" до "&amp;MAX(D66:D85)</f>
        <v>от 1092 до 21840</v>
      </c>
      <c r="E65" s="139"/>
      <c r="F65" s="139"/>
      <c r="G65" s="139"/>
      <c r="H65" s="140"/>
    </row>
    <row r="66" spans="1:8" s="16" customFormat="1" ht="37.5" customHeight="1" outlineLevel="1" x14ac:dyDescent="0.2">
      <c r="A66" s="141" t="s">
        <v>39</v>
      </c>
      <c r="B66" s="142"/>
      <c r="C66" s="14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66" s="144">
        <v>1092</v>
      </c>
      <c r="E66" s="145"/>
      <c r="F66" s="145"/>
      <c r="G66" s="145"/>
      <c r="H66" s="146"/>
    </row>
    <row r="67" spans="1:8" s="16" customFormat="1" ht="37.5" customHeight="1" outlineLevel="1" x14ac:dyDescent="0.2">
      <c r="A67" s="147" t="s">
        <v>40</v>
      </c>
      <c r="B67" s="148"/>
      <c r="C67" s="143"/>
      <c r="D67" s="36">
        <v>2184</v>
      </c>
      <c r="E67" s="37"/>
      <c r="F67" s="37"/>
      <c r="G67" s="37"/>
      <c r="H67" s="38"/>
    </row>
    <row r="68" spans="1:8" s="16" customFormat="1" ht="37.5" customHeight="1" outlineLevel="1" x14ac:dyDescent="0.2">
      <c r="A68" s="147" t="s">
        <v>41</v>
      </c>
      <c r="B68" s="148"/>
      <c r="C68" s="143"/>
      <c r="D68" s="36">
        <v>3276</v>
      </c>
      <c r="E68" s="37"/>
      <c r="F68" s="37"/>
      <c r="G68" s="37"/>
      <c r="H68" s="38"/>
    </row>
    <row r="69" spans="1:8" s="16" customFormat="1" ht="37.5" customHeight="1" outlineLevel="1" x14ac:dyDescent="0.2">
      <c r="A69" s="147" t="s">
        <v>42</v>
      </c>
      <c r="B69" s="148"/>
      <c r="C69" s="143"/>
      <c r="D69" s="36">
        <v>4368</v>
      </c>
      <c r="E69" s="37"/>
      <c r="F69" s="37"/>
      <c r="G69" s="37"/>
      <c r="H69" s="38"/>
    </row>
    <row r="70" spans="1:8" s="16" customFormat="1" ht="37.5" customHeight="1" outlineLevel="1" x14ac:dyDescent="0.2">
      <c r="A70" s="147" t="s">
        <v>43</v>
      </c>
      <c r="B70" s="148"/>
      <c r="C70" s="143"/>
      <c r="D70" s="36">
        <v>5460</v>
      </c>
      <c r="E70" s="37"/>
      <c r="F70" s="37"/>
      <c r="G70" s="37"/>
      <c r="H70" s="38"/>
    </row>
    <row r="71" spans="1:8" s="16" customFormat="1" ht="37.5" customHeight="1" outlineLevel="1" x14ac:dyDescent="0.2">
      <c r="A71" s="147" t="s">
        <v>44</v>
      </c>
      <c r="B71" s="148"/>
      <c r="C71" s="143"/>
      <c r="D71" s="36">
        <v>6552</v>
      </c>
      <c r="E71" s="37"/>
      <c r="F71" s="37"/>
      <c r="G71" s="37"/>
      <c r="H71" s="38"/>
    </row>
    <row r="72" spans="1:8" s="16" customFormat="1" ht="37.5" customHeight="1" outlineLevel="1" x14ac:dyDescent="0.2">
      <c r="A72" s="147" t="s">
        <v>45</v>
      </c>
      <c r="B72" s="148"/>
      <c r="C72" s="143"/>
      <c r="D72" s="36">
        <v>7644</v>
      </c>
      <c r="E72" s="37"/>
      <c r="F72" s="37"/>
      <c r="G72" s="37"/>
      <c r="H72" s="38"/>
    </row>
    <row r="73" spans="1:8" s="16" customFormat="1" ht="37.5" customHeight="1" outlineLevel="1" x14ac:dyDescent="0.2">
      <c r="A73" s="147" t="s">
        <v>46</v>
      </c>
      <c r="B73" s="148"/>
      <c r="C73" s="143"/>
      <c r="D73" s="36">
        <v>8736</v>
      </c>
      <c r="E73" s="37"/>
      <c r="F73" s="37"/>
      <c r="G73" s="37"/>
      <c r="H73" s="38"/>
    </row>
    <row r="74" spans="1:8" s="16" customFormat="1" ht="37.5" customHeight="1" outlineLevel="1" x14ac:dyDescent="0.2">
      <c r="A74" s="147" t="s">
        <v>47</v>
      </c>
      <c r="B74" s="148"/>
      <c r="C74" s="143"/>
      <c r="D74" s="36">
        <v>9828</v>
      </c>
      <c r="E74" s="37"/>
      <c r="F74" s="37"/>
      <c r="G74" s="37"/>
      <c r="H74" s="38"/>
    </row>
    <row r="75" spans="1:8" s="16" customFormat="1" ht="37.5" customHeight="1" outlineLevel="1" x14ac:dyDescent="0.2">
      <c r="A75" s="147" t="s">
        <v>48</v>
      </c>
      <c r="B75" s="148"/>
      <c r="C75" s="143"/>
      <c r="D75" s="36">
        <v>10920</v>
      </c>
      <c r="E75" s="37"/>
      <c r="F75" s="37"/>
      <c r="G75" s="37"/>
      <c r="H75" s="38"/>
    </row>
    <row r="76" spans="1:8" s="16" customFormat="1" ht="37.5" customHeight="1" outlineLevel="1" x14ac:dyDescent="0.2">
      <c r="A76" s="147" t="s">
        <v>49</v>
      </c>
      <c r="B76" s="148"/>
      <c r="C76" s="143"/>
      <c r="D76" s="36">
        <v>12012</v>
      </c>
      <c r="E76" s="37"/>
      <c r="F76" s="37"/>
      <c r="G76" s="37"/>
      <c r="H76" s="38"/>
    </row>
    <row r="77" spans="1:8" s="16" customFormat="1" ht="37.5" customHeight="1" outlineLevel="1" x14ac:dyDescent="0.2">
      <c r="A77" s="147" t="s">
        <v>50</v>
      </c>
      <c r="B77" s="148"/>
      <c r="C77" s="143"/>
      <c r="D77" s="36">
        <v>13104</v>
      </c>
      <c r="E77" s="37"/>
      <c r="F77" s="37"/>
      <c r="G77" s="37"/>
      <c r="H77" s="38"/>
    </row>
    <row r="78" spans="1:8" s="16" customFormat="1" ht="37.5" customHeight="1" outlineLevel="1" x14ac:dyDescent="0.2">
      <c r="A78" s="147" t="s">
        <v>51</v>
      </c>
      <c r="B78" s="148"/>
      <c r="C78" s="143"/>
      <c r="D78" s="36">
        <v>14196</v>
      </c>
      <c r="E78" s="37"/>
      <c r="F78" s="37"/>
      <c r="G78" s="37"/>
      <c r="H78" s="38"/>
    </row>
    <row r="79" spans="1:8" s="16" customFormat="1" ht="37.5" customHeight="1" outlineLevel="1" x14ac:dyDescent="0.2">
      <c r="A79" s="147" t="s">
        <v>52</v>
      </c>
      <c r="B79" s="148"/>
      <c r="C79" s="143"/>
      <c r="D79" s="36">
        <v>15288</v>
      </c>
      <c r="E79" s="37"/>
      <c r="F79" s="37"/>
      <c r="G79" s="37"/>
      <c r="H79" s="38"/>
    </row>
    <row r="80" spans="1:8" s="16" customFormat="1" ht="37.5" customHeight="1" outlineLevel="1" x14ac:dyDescent="0.2">
      <c r="A80" s="147" t="s">
        <v>53</v>
      </c>
      <c r="B80" s="148"/>
      <c r="C80" s="143"/>
      <c r="D80" s="36">
        <v>16380</v>
      </c>
      <c r="E80" s="37"/>
      <c r="F80" s="37"/>
      <c r="G80" s="37"/>
      <c r="H80" s="38"/>
    </row>
    <row r="81" spans="1:8" s="16" customFormat="1" ht="37.5" customHeight="1" outlineLevel="1" x14ac:dyDescent="0.2">
      <c r="A81" s="147" t="s">
        <v>54</v>
      </c>
      <c r="B81" s="148"/>
      <c r="C81" s="143"/>
      <c r="D81" s="36">
        <v>17472</v>
      </c>
      <c r="E81" s="37"/>
      <c r="F81" s="37"/>
      <c r="G81" s="37"/>
      <c r="H81" s="38"/>
    </row>
    <row r="82" spans="1:8" s="16" customFormat="1" ht="37.5" customHeight="1" outlineLevel="1" x14ac:dyDescent="0.2">
      <c r="A82" s="147" t="s">
        <v>55</v>
      </c>
      <c r="B82" s="148"/>
      <c r="C82" s="143"/>
      <c r="D82" s="36">
        <v>18564</v>
      </c>
      <c r="E82" s="37"/>
      <c r="F82" s="37"/>
      <c r="G82" s="37"/>
      <c r="H82" s="38"/>
    </row>
    <row r="83" spans="1:8" s="16" customFormat="1" ht="37.5" customHeight="1" outlineLevel="1" x14ac:dyDescent="0.2">
      <c r="A83" s="147" t="s">
        <v>56</v>
      </c>
      <c r="B83" s="148"/>
      <c r="C83" s="143"/>
      <c r="D83" s="36">
        <v>19656</v>
      </c>
      <c r="E83" s="37"/>
      <c r="F83" s="37"/>
      <c r="G83" s="37"/>
      <c r="H83" s="38"/>
    </row>
    <row r="84" spans="1:8" s="16" customFormat="1" ht="37.5" customHeight="1" outlineLevel="1" x14ac:dyDescent="0.2">
      <c r="A84" s="147" t="s">
        <v>57</v>
      </c>
      <c r="B84" s="148"/>
      <c r="C84" s="143"/>
      <c r="D84" s="36">
        <v>20748</v>
      </c>
      <c r="E84" s="37"/>
      <c r="F84" s="37"/>
      <c r="G84" s="37"/>
      <c r="H84" s="38"/>
    </row>
    <row r="85" spans="1:8" s="16" customFormat="1" ht="37.5" customHeight="1" outlineLevel="1" thickBot="1" x14ac:dyDescent="0.25">
      <c r="A85" s="147" t="s">
        <v>58</v>
      </c>
      <c r="B85" s="148"/>
      <c r="C85" s="143"/>
      <c r="D85" s="36">
        <v>21840</v>
      </c>
      <c r="E85" s="37"/>
      <c r="F85" s="37"/>
      <c r="G85" s="37"/>
      <c r="H85" s="38"/>
    </row>
    <row r="86" spans="1:8" s="16" customFormat="1" ht="24.95" customHeight="1" thickBot="1" x14ac:dyDescent="0.25">
      <c r="A86" s="81"/>
      <c r="B86" s="513"/>
      <c r="C86" s="130"/>
      <c r="D86" s="291" t="s">
        <v>360</v>
      </c>
      <c r="E86" s="291"/>
      <c r="F86" s="291"/>
      <c r="G86" s="291"/>
      <c r="H86" s="292"/>
    </row>
    <row r="87" spans="1:8" s="16" customFormat="1" ht="24.95" customHeight="1" thickBot="1" x14ac:dyDescent="0.25">
      <c r="A87" s="514"/>
      <c r="B87" s="124"/>
      <c r="C87" s="125"/>
      <c r="D87" s="515" t="s">
        <v>171</v>
      </c>
      <c r="E87" s="516" t="s">
        <v>172</v>
      </c>
      <c r="F87" s="517" t="s">
        <v>173</v>
      </c>
      <c r="G87" s="516" t="s">
        <v>174</v>
      </c>
      <c r="H87" s="518" t="s">
        <v>175</v>
      </c>
    </row>
    <row r="88" spans="1:8" s="16" customFormat="1" ht="48" customHeight="1" x14ac:dyDescent="0.2">
      <c r="A88" s="29" t="s">
        <v>361</v>
      </c>
      <c r="B88" s="30" t="s">
        <v>27</v>
      </c>
      <c r="C8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8" s="31">
        <f>F88*1.2</f>
        <v>5792.4</v>
      </c>
      <c r="E88" s="32">
        <f>F88*1.1</f>
        <v>5309.7000000000007</v>
      </c>
      <c r="F88" s="32">
        <v>4827</v>
      </c>
      <c r="G88" s="32">
        <f>F88*0.75</f>
        <v>3620.25</v>
      </c>
      <c r="H88" s="33">
        <f>F88*0.5</f>
        <v>2413.5</v>
      </c>
    </row>
    <row r="89" spans="1:8" s="16" customFormat="1" ht="132" customHeight="1" x14ac:dyDescent="0.2">
      <c r="A89" s="34"/>
      <c r="B89" s="35"/>
      <c r="C89" s="35"/>
      <c r="D89" s="36"/>
      <c r="E89" s="37"/>
      <c r="F89" s="37"/>
      <c r="G89" s="37"/>
      <c r="H89" s="38"/>
    </row>
    <row r="90" spans="1:8" s="16" customFormat="1" ht="97.5" customHeight="1" x14ac:dyDescent="0.2">
      <c r="A90" s="34"/>
      <c r="B90" s="39" t="s">
        <v>12</v>
      </c>
      <c r="C9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90" s="36"/>
      <c r="E90" s="37"/>
      <c r="F90" s="37"/>
      <c r="G90" s="37"/>
      <c r="H90" s="38"/>
    </row>
    <row r="91" spans="1:8" s="16" customFormat="1" ht="166.5" customHeight="1" thickBot="1" x14ac:dyDescent="0.25">
      <c r="A91" s="41"/>
      <c r="B91" s="42" t="s">
        <v>13</v>
      </c>
      <c r="C9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91" s="44"/>
      <c r="E91" s="45"/>
      <c r="F91" s="45"/>
      <c r="G91" s="45"/>
      <c r="H91" s="46"/>
    </row>
    <row r="92" spans="1:8" s="16" customFormat="1" ht="24.95" customHeight="1" thickBot="1" x14ac:dyDescent="0.25">
      <c r="A92" s="47"/>
      <c r="B92" s="48"/>
      <c r="C92" s="49"/>
      <c r="D92" s="337"/>
      <c r="E92" s="337"/>
      <c r="F92" s="337"/>
      <c r="G92" s="337"/>
      <c r="H92" s="478"/>
    </row>
    <row r="93" spans="1:8" s="16" customFormat="1" ht="48" customHeight="1" x14ac:dyDescent="0.2">
      <c r="A93" s="53" t="s">
        <v>362</v>
      </c>
      <c r="B93" s="30" t="s">
        <v>27</v>
      </c>
      <c r="C9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93" s="54">
        <f>F93*1.2</f>
        <v>6699.5999999999995</v>
      </c>
      <c r="E93" s="32">
        <f>F93*1.1</f>
        <v>6141.3</v>
      </c>
      <c r="F93" s="32">
        <v>5583</v>
      </c>
      <c r="G93" s="32">
        <f>F93*0.75</f>
        <v>4187.25</v>
      </c>
      <c r="H93" s="33">
        <f>F93*0.5</f>
        <v>2791.5</v>
      </c>
    </row>
    <row r="94" spans="1:8" s="16" customFormat="1" ht="132" customHeight="1" x14ac:dyDescent="0.2">
      <c r="A94" s="55"/>
      <c r="B94" s="35"/>
      <c r="C94" s="35"/>
      <c r="D94" s="56"/>
      <c r="E94" s="37"/>
      <c r="F94" s="37"/>
      <c r="G94" s="37"/>
      <c r="H94" s="38"/>
    </row>
    <row r="95" spans="1:8" s="16" customFormat="1" ht="97.5" customHeight="1" x14ac:dyDescent="0.2">
      <c r="A95" s="55"/>
      <c r="B95" s="39" t="s">
        <v>12</v>
      </c>
      <c r="C9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95" s="56"/>
      <c r="E95" s="37"/>
      <c r="F95" s="37"/>
      <c r="G95" s="37"/>
      <c r="H95" s="38"/>
    </row>
    <row r="96" spans="1:8" s="16" customFormat="1" ht="166.5" customHeight="1" x14ac:dyDescent="0.2">
      <c r="A96" s="55"/>
      <c r="B96" s="57" t="s">
        <v>13</v>
      </c>
      <c r="C9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96" s="56"/>
      <c r="E96" s="37"/>
      <c r="F96" s="37"/>
      <c r="G96" s="37"/>
      <c r="H96" s="38"/>
    </row>
    <row r="97" spans="1:8" s="16" customFormat="1" ht="92.25" customHeight="1" thickBot="1" x14ac:dyDescent="0.25">
      <c r="A97" s="59"/>
      <c r="B97" s="42" t="s">
        <v>16</v>
      </c>
      <c r="C9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97" s="61"/>
      <c r="E97" s="45"/>
      <c r="F97" s="45"/>
      <c r="G97" s="45"/>
      <c r="H97" s="46"/>
    </row>
    <row r="98" spans="1:8" s="16" customFormat="1" ht="24.95" customHeight="1" thickBot="1" x14ac:dyDescent="0.25">
      <c r="A98" s="81"/>
      <c r="B98" s="82"/>
      <c r="C98" s="83"/>
      <c r="D98" s="337"/>
      <c r="E98" s="337"/>
      <c r="F98" s="337"/>
      <c r="G98" s="337"/>
      <c r="H98" s="478"/>
    </row>
    <row r="99" spans="1:8" s="16" customFormat="1" ht="50.1" customHeight="1" x14ac:dyDescent="0.2">
      <c r="A99" s="65" t="s">
        <v>363</v>
      </c>
      <c r="B99" s="87" t="s">
        <v>23</v>
      </c>
      <c r="C9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99" s="389">
        <v>180</v>
      </c>
      <c r="E99" s="390"/>
      <c r="F99" s="390"/>
      <c r="G99" s="390"/>
      <c r="H99" s="391"/>
    </row>
    <row r="100" spans="1:8" s="16" customFormat="1" ht="94.5" customHeight="1" x14ac:dyDescent="0.2">
      <c r="A100" s="71"/>
      <c r="B100" s="92"/>
      <c r="C100" s="93"/>
      <c r="D100" s="94"/>
      <c r="E100" s="95"/>
      <c r="F100" s="95"/>
      <c r="G100" s="95"/>
      <c r="H100" s="392"/>
    </row>
    <row r="101" spans="1:8" s="16" customFormat="1" ht="163.5" customHeight="1" thickBot="1" x14ac:dyDescent="0.25">
      <c r="A101" s="77"/>
      <c r="B101" s="97" t="s">
        <v>13</v>
      </c>
      <c r="C10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01" s="393"/>
      <c r="E101" s="394"/>
      <c r="F101" s="394"/>
      <c r="G101" s="394"/>
      <c r="H101" s="395"/>
    </row>
    <row r="102" spans="1:8" s="16" customFormat="1" ht="24.95" customHeight="1" thickBot="1" x14ac:dyDescent="0.25">
      <c r="A102" s="81"/>
      <c r="B102" s="129"/>
      <c r="C102" s="130"/>
      <c r="D102" s="291" t="s">
        <v>360</v>
      </c>
      <c r="E102" s="291"/>
      <c r="F102" s="291"/>
      <c r="G102" s="291"/>
      <c r="H102" s="292"/>
    </row>
    <row r="103" spans="1:8" s="16" customFormat="1" ht="50.1" customHeight="1" thickBot="1" x14ac:dyDescent="0.25">
      <c r="A103" s="136" t="s">
        <v>38</v>
      </c>
      <c r="B103" s="137"/>
      <c r="C103" s="137"/>
      <c r="D103" s="498" t="str">
        <f>"от "&amp;MIN(D104:D123)&amp;" до "&amp;MAX(D104:D123)</f>
        <v>от 1092 до 21840</v>
      </c>
      <c r="E103" s="499"/>
      <c r="F103" s="499"/>
      <c r="G103" s="499"/>
      <c r="H103" s="500"/>
    </row>
    <row r="104" spans="1:8" s="16" customFormat="1" ht="37.5" customHeight="1" outlineLevel="1" x14ac:dyDescent="0.2">
      <c r="A104" s="141" t="s">
        <v>364</v>
      </c>
      <c r="B104" s="142"/>
      <c r="C104" s="542"/>
      <c r="D104" s="144">
        <v>1092</v>
      </c>
      <c r="E104" s="145"/>
      <c r="F104" s="145"/>
      <c r="G104" s="145"/>
      <c r="H104" s="146"/>
    </row>
    <row r="105" spans="1:8" s="16" customFormat="1" ht="37.5" customHeight="1" outlineLevel="1" x14ac:dyDescent="0.2">
      <c r="A105" s="543" t="s">
        <v>365</v>
      </c>
      <c r="B105" s="544"/>
      <c r="C105" s="542"/>
      <c r="D105" s="144">
        <v>2184</v>
      </c>
      <c r="E105" s="145"/>
      <c r="F105" s="145"/>
      <c r="G105" s="145"/>
      <c r="H105" s="146"/>
    </row>
    <row r="106" spans="1:8" s="16" customFormat="1" ht="37.5" customHeight="1" outlineLevel="1" x14ac:dyDescent="0.2">
      <c r="A106" s="543" t="s">
        <v>366</v>
      </c>
      <c r="B106" s="544"/>
      <c r="C106" s="542"/>
      <c r="D106" s="144">
        <v>3276</v>
      </c>
      <c r="E106" s="145"/>
      <c r="F106" s="145"/>
      <c r="G106" s="145"/>
      <c r="H106" s="146"/>
    </row>
    <row r="107" spans="1:8" s="16" customFormat="1" ht="37.5" customHeight="1" outlineLevel="1" x14ac:dyDescent="0.2">
      <c r="A107" s="543" t="s">
        <v>367</v>
      </c>
      <c r="B107" s="544"/>
      <c r="C107" s="542"/>
      <c r="D107" s="144">
        <v>4368</v>
      </c>
      <c r="E107" s="145"/>
      <c r="F107" s="145"/>
      <c r="G107" s="145"/>
      <c r="H107" s="146"/>
    </row>
    <row r="108" spans="1:8" s="16" customFormat="1" ht="37.5" customHeight="1" outlineLevel="1" x14ac:dyDescent="0.2">
      <c r="A108" s="543" t="s">
        <v>368</v>
      </c>
      <c r="B108" s="544"/>
      <c r="C108" s="542"/>
      <c r="D108" s="144">
        <v>5460</v>
      </c>
      <c r="E108" s="145"/>
      <c r="F108" s="145"/>
      <c r="G108" s="145"/>
      <c r="H108" s="146"/>
    </row>
    <row r="109" spans="1:8" s="16" customFormat="1" ht="37.5" customHeight="1" outlineLevel="1" x14ac:dyDescent="0.2">
      <c r="A109" s="543" t="s">
        <v>369</v>
      </c>
      <c r="B109" s="544"/>
      <c r="C109" s="542"/>
      <c r="D109" s="144">
        <v>6552</v>
      </c>
      <c r="E109" s="145"/>
      <c r="F109" s="145"/>
      <c r="G109" s="145"/>
      <c r="H109" s="146"/>
    </row>
    <row r="110" spans="1:8" s="16" customFormat="1" ht="37.5" customHeight="1" outlineLevel="1" x14ac:dyDescent="0.2">
      <c r="A110" s="543" t="s">
        <v>370</v>
      </c>
      <c r="B110" s="544"/>
      <c r="C110" s="542"/>
      <c r="D110" s="144">
        <v>7644</v>
      </c>
      <c r="E110" s="145"/>
      <c r="F110" s="145"/>
      <c r="G110" s="145"/>
      <c r="H110" s="146"/>
    </row>
    <row r="111" spans="1:8" s="16" customFormat="1" ht="37.5" customHeight="1" outlineLevel="1" x14ac:dyDescent="0.2">
      <c r="A111" s="543" t="s">
        <v>371</v>
      </c>
      <c r="B111" s="544"/>
      <c r="C111" s="542"/>
      <c r="D111" s="144">
        <v>8736</v>
      </c>
      <c r="E111" s="145"/>
      <c r="F111" s="145"/>
      <c r="G111" s="145"/>
      <c r="H111" s="146"/>
    </row>
    <row r="112" spans="1:8" s="16" customFormat="1" ht="37.5" customHeight="1" outlineLevel="1" x14ac:dyDescent="0.2">
      <c r="A112" s="543" t="s">
        <v>372</v>
      </c>
      <c r="B112" s="544"/>
      <c r="C112" s="542"/>
      <c r="D112" s="144">
        <v>9828</v>
      </c>
      <c r="E112" s="145"/>
      <c r="F112" s="145"/>
      <c r="G112" s="145"/>
      <c r="H112" s="146"/>
    </row>
    <row r="113" spans="1:8" s="16" customFormat="1" ht="37.5" customHeight="1" outlineLevel="1" x14ac:dyDescent="0.2">
      <c r="A113" s="543" t="s">
        <v>373</v>
      </c>
      <c r="B113" s="544"/>
      <c r="C113" s="542"/>
      <c r="D113" s="144">
        <v>10920</v>
      </c>
      <c r="E113" s="145"/>
      <c r="F113" s="145"/>
      <c r="G113" s="145"/>
      <c r="H113" s="146"/>
    </row>
    <row r="114" spans="1:8" s="16" customFormat="1" ht="37.5" customHeight="1" outlineLevel="1" x14ac:dyDescent="0.2">
      <c r="A114" s="543" t="s">
        <v>374</v>
      </c>
      <c r="B114" s="544"/>
      <c r="C114" s="542"/>
      <c r="D114" s="144">
        <v>12012</v>
      </c>
      <c r="E114" s="145"/>
      <c r="F114" s="145"/>
      <c r="G114" s="145"/>
      <c r="H114" s="146"/>
    </row>
    <row r="115" spans="1:8" s="16" customFormat="1" ht="37.5" customHeight="1" outlineLevel="1" x14ac:dyDescent="0.2">
      <c r="A115" s="543" t="s">
        <v>375</v>
      </c>
      <c r="B115" s="544"/>
      <c r="C115" s="542"/>
      <c r="D115" s="144">
        <v>13104</v>
      </c>
      <c r="E115" s="145"/>
      <c r="F115" s="145"/>
      <c r="G115" s="145"/>
      <c r="H115" s="146"/>
    </row>
    <row r="116" spans="1:8" s="16" customFormat="1" ht="37.5" customHeight="1" outlineLevel="1" x14ac:dyDescent="0.2">
      <c r="A116" s="543" t="s">
        <v>376</v>
      </c>
      <c r="B116" s="544"/>
      <c r="C116" s="542"/>
      <c r="D116" s="144">
        <v>14196</v>
      </c>
      <c r="E116" s="145"/>
      <c r="F116" s="145"/>
      <c r="G116" s="145"/>
      <c r="H116" s="146"/>
    </row>
    <row r="117" spans="1:8" s="16" customFormat="1" ht="37.5" customHeight="1" outlineLevel="1" x14ac:dyDescent="0.2">
      <c r="A117" s="543" t="s">
        <v>377</v>
      </c>
      <c r="B117" s="544"/>
      <c r="C117" s="542"/>
      <c r="D117" s="144">
        <v>15288</v>
      </c>
      <c r="E117" s="145"/>
      <c r="F117" s="145"/>
      <c r="G117" s="145"/>
      <c r="H117" s="146"/>
    </row>
    <row r="118" spans="1:8" s="16" customFormat="1" ht="37.5" customHeight="1" outlineLevel="1" x14ac:dyDescent="0.2">
      <c r="A118" s="543" t="s">
        <v>378</v>
      </c>
      <c r="B118" s="544"/>
      <c r="C118" s="542"/>
      <c r="D118" s="144">
        <v>16380</v>
      </c>
      <c r="E118" s="145"/>
      <c r="F118" s="145"/>
      <c r="G118" s="145"/>
      <c r="H118" s="146"/>
    </row>
    <row r="119" spans="1:8" s="16" customFormat="1" ht="37.5" customHeight="1" outlineLevel="1" x14ac:dyDescent="0.2">
      <c r="A119" s="543" t="s">
        <v>379</v>
      </c>
      <c r="B119" s="544"/>
      <c r="C119" s="542"/>
      <c r="D119" s="144">
        <v>17472</v>
      </c>
      <c r="E119" s="145"/>
      <c r="F119" s="145"/>
      <c r="G119" s="145"/>
      <c r="H119" s="146"/>
    </row>
    <row r="120" spans="1:8" s="16" customFormat="1" ht="37.5" customHeight="1" outlineLevel="1" x14ac:dyDescent="0.2">
      <c r="A120" s="543" t="s">
        <v>380</v>
      </c>
      <c r="B120" s="544"/>
      <c r="C120" s="542"/>
      <c r="D120" s="144">
        <v>18564</v>
      </c>
      <c r="E120" s="145"/>
      <c r="F120" s="145"/>
      <c r="G120" s="145"/>
      <c r="H120" s="146"/>
    </row>
    <row r="121" spans="1:8" s="16" customFormat="1" ht="37.5" customHeight="1" outlineLevel="1" x14ac:dyDescent="0.2">
      <c r="A121" s="543" t="s">
        <v>381</v>
      </c>
      <c r="B121" s="544"/>
      <c r="C121" s="542"/>
      <c r="D121" s="144">
        <v>19656</v>
      </c>
      <c r="E121" s="145"/>
      <c r="F121" s="145"/>
      <c r="G121" s="145"/>
      <c r="H121" s="146"/>
    </row>
    <row r="122" spans="1:8" s="16" customFormat="1" ht="37.5" customHeight="1" outlineLevel="1" x14ac:dyDescent="0.2">
      <c r="A122" s="543" t="s">
        <v>382</v>
      </c>
      <c r="B122" s="544"/>
      <c r="C122" s="542"/>
      <c r="D122" s="144">
        <v>20748</v>
      </c>
      <c r="E122" s="145"/>
      <c r="F122" s="145"/>
      <c r="G122" s="145"/>
      <c r="H122" s="146"/>
    </row>
    <row r="123" spans="1:8" s="16" customFormat="1" ht="37.5" customHeight="1" outlineLevel="1" thickBot="1" x14ac:dyDescent="0.25">
      <c r="A123" s="545" t="s">
        <v>383</v>
      </c>
      <c r="B123" s="546"/>
      <c r="C123" s="542"/>
      <c r="D123" s="144">
        <v>21840</v>
      </c>
      <c r="E123" s="145"/>
      <c r="F123" s="145"/>
      <c r="G123" s="145"/>
      <c r="H123" s="146"/>
    </row>
    <row r="124" spans="1:8" s="16" customFormat="1" ht="50.1" customHeight="1" thickBot="1" x14ac:dyDescent="0.25">
      <c r="A124" s="415" t="s">
        <v>59</v>
      </c>
      <c r="B124" s="416"/>
      <c r="C124" s="416"/>
      <c r="D124" s="417" t="str">
        <f>"от "&amp;MIN(D125:D134)&amp;" до "&amp;MAX(D125:D134)</f>
        <v>от 285 до 6930</v>
      </c>
      <c r="E124" s="418"/>
      <c r="F124" s="418"/>
      <c r="G124" s="418"/>
      <c r="H124" s="419"/>
    </row>
    <row r="125" spans="1:8" s="16" customFormat="1" ht="150.75" customHeight="1" x14ac:dyDescent="0.2">
      <c r="A125" s="547" t="s">
        <v>280</v>
      </c>
      <c r="B125" s="548" t="s">
        <v>281</v>
      </c>
      <c r="C125"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25" s="54">
        <v>759</v>
      </c>
      <c r="E125" s="32"/>
      <c r="F125" s="32"/>
      <c r="G125" s="32"/>
      <c r="H125" s="33"/>
    </row>
    <row r="126" spans="1:8" s="16" customFormat="1" ht="37.5" customHeight="1" x14ac:dyDescent="0.2">
      <c r="A126" s="160" t="s">
        <v>61</v>
      </c>
      <c r="B126" s="504"/>
      <c r="C126" s="15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26" s="36">
        <v>408</v>
      </c>
      <c r="E126" s="37"/>
      <c r="F126" s="37"/>
      <c r="G126" s="37"/>
      <c r="H126" s="38"/>
    </row>
    <row r="127" spans="1:8" s="16" customFormat="1" ht="37.5" customHeight="1" x14ac:dyDescent="0.2">
      <c r="A127" s="160" t="s">
        <v>62</v>
      </c>
      <c r="B127" s="504"/>
      <c r="C127" s="159"/>
      <c r="D127" s="36">
        <v>6930</v>
      </c>
      <c r="E127" s="37"/>
      <c r="F127" s="37"/>
      <c r="G127" s="37"/>
      <c r="H127" s="38"/>
    </row>
    <row r="128" spans="1:8" s="16" customFormat="1" ht="37.5" customHeight="1" x14ac:dyDescent="0.2">
      <c r="A128" s="160" t="s">
        <v>63</v>
      </c>
      <c r="B128" s="504"/>
      <c r="C128" s="159"/>
      <c r="D128" s="359">
        <v>1353</v>
      </c>
      <c r="E128" s="157"/>
      <c r="F128" s="157"/>
      <c r="G128" s="157"/>
      <c r="H128" s="158"/>
    </row>
    <row r="129" spans="1:8" s="16" customFormat="1" ht="37.5" customHeight="1" x14ac:dyDescent="0.2">
      <c r="A129" s="160" t="s">
        <v>64</v>
      </c>
      <c r="B129" s="161"/>
      <c r="C129" s="159"/>
      <c r="D129" s="359">
        <v>4188</v>
      </c>
      <c r="E129" s="157"/>
      <c r="F129" s="157"/>
      <c r="G129" s="157"/>
      <c r="H129" s="158"/>
    </row>
    <row r="130" spans="1:8" s="16" customFormat="1" ht="37.5" customHeight="1" x14ac:dyDescent="0.2">
      <c r="A130" s="160" t="s">
        <v>65</v>
      </c>
      <c r="B130" s="504"/>
      <c r="C130" s="159"/>
      <c r="D130" s="36">
        <v>285</v>
      </c>
      <c r="E130" s="37"/>
      <c r="F130" s="37"/>
      <c r="G130" s="37"/>
      <c r="H130" s="38"/>
    </row>
    <row r="131" spans="1:8" s="16" customFormat="1" ht="37.5" customHeight="1" x14ac:dyDescent="0.2">
      <c r="A131" s="160" t="s">
        <v>66</v>
      </c>
      <c r="B131" s="504"/>
      <c r="C131" s="159"/>
      <c r="D131" s="36">
        <v>285</v>
      </c>
      <c r="E131" s="37"/>
      <c r="F131" s="37"/>
      <c r="G131" s="37"/>
      <c r="H131" s="38"/>
    </row>
    <row r="132" spans="1:8" s="16" customFormat="1" ht="37.5" customHeight="1" x14ac:dyDescent="0.2">
      <c r="A132" s="160" t="s">
        <v>67</v>
      </c>
      <c r="B132" s="504"/>
      <c r="C132" s="159"/>
      <c r="D132" s="36">
        <v>570</v>
      </c>
      <c r="E132" s="37"/>
      <c r="F132" s="37"/>
      <c r="G132" s="37"/>
      <c r="H132" s="38"/>
    </row>
    <row r="133" spans="1:8" s="16" customFormat="1" ht="37.5" customHeight="1" x14ac:dyDescent="0.2">
      <c r="A133" s="160" t="s">
        <v>68</v>
      </c>
      <c r="B133" s="504"/>
      <c r="C133" s="159"/>
      <c r="D133" s="36">
        <v>855</v>
      </c>
      <c r="E133" s="37"/>
      <c r="F133" s="37"/>
      <c r="G133" s="37"/>
      <c r="H133" s="38"/>
    </row>
    <row r="134" spans="1:8" s="16" customFormat="1" ht="37.5" customHeight="1" thickBot="1" x14ac:dyDescent="0.25">
      <c r="A134" s="540" t="s">
        <v>69</v>
      </c>
      <c r="B134" s="549"/>
      <c r="C134" s="164"/>
      <c r="D134" s="44">
        <v>4800</v>
      </c>
      <c r="E134" s="45"/>
      <c r="F134" s="45"/>
      <c r="G134" s="45"/>
      <c r="H134" s="46"/>
    </row>
    <row r="135" spans="1:8" s="16" customFormat="1" ht="117.75" customHeight="1" thickBot="1" x14ac:dyDescent="0.25">
      <c r="A135" s="356" t="s">
        <v>71</v>
      </c>
      <c r="B135" s="397"/>
      <c r="C13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5" s="45">
        <v>30</v>
      </c>
      <c r="E135" s="45"/>
      <c r="F135" s="45"/>
      <c r="G135" s="45"/>
      <c r="H135" s="46"/>
    </row>
    <row r="136" spans="1:8" s="28" customFormat="1" ht="50.1" customHeight="1" thickBot="1" x14ac:dyDescent="0.25">
      <c r="A136" s="24" t="s">
        <v>72</v>
      </c>
      <c r="B136" s="25"/>
      <c r="C136" s="26"/>
      <c r="D136" s="173" t="str">
        <f>"от "&amp;MIN(D138,D158:D172)&amp;" до "&amp;MAX(D138,D158:D172)</f>
        <v>от 567 до 13950</v>
      </c>
      <c r="E136" s="173"/>
      <c r="F136" s="173"/>
      <c r="G136" s="173"/>
      <c r="H136" s="174"/>
    </row>
    <row r="137" spans="1:8" s="16" customFormat="1" ht="24.95" customHeight="1" thickBot="1" x14ac:dyDescent="0.25">
      <c r="A137" s="336"/>
      <c r="B137" s="337"/>
      <c r="C137" s="130"/>
      <c r="D137" s="399"/>
      <c r="E137" s="399"/>
      <c r="F137" s="399"/>
      <c r="G137" s="399"/>
      <c r="H137" s="400"/>
    </row>
    <row r="138" spans="1:8" s="16" customFormat="1" ht="62.25" customHeight="1" thickBot="1" x14ac:dyDescent="0.25">
      <c r="A138" s="179" t="s">
        <v>73</v>
      </c>
      <c r="B138" s="180"/>
      <c r="C13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38" s="182">
        <v>7140</v>
      </c>
      <c r="E138" s="182"/>
      <c r="F138" s="182"/>
      <c r="G138" s="182"/>
      <c r="H138" s="183"/>
    </row>
    <row r="139" spans="1:8" s="16" customFormat="1" ht="62.25" customHeight="1" thickBot="1" x14ac:dyDescent="0.25">
      <c r="A139" s="184" t="s">
        <v>74</v>
      </c>
      <c r="B139" s="185"/>
      <c r="C139" s="186"/>
      <c r="D139" s="187" t="s">
        <v>75</v>
      </c>
      <c r="E139" s="188"/>
      <c r="F139" s="188"/>
      <c r="G139" s="188"/>
      <c r="H139" s="189"/>
    </row>
    <row r="140" spans="1:8" s="16" customFormat="1" ht="62.25" customHeight="1" x14ac:dyDescent="0.2">
      <c r="A140" s="190" t="s">
        <v>76</v>
      </c>
      <c r="B140" s="191"/>
      <c r="C140" s="186"/>
      <c r="D140" s="157">
        <f>D138/4</f>
        <v>1785</v>
      </c>
      <c r="E140" s="157"/>
      <c r="F140" s="157"/>
      <c r="G140" s="157"/>
      <c r="H140" s="158"/>
    </row>
    <row r="141" spans="1:8" s="16" customFormat="1" ht="62.25" customHeight="1" x14ac:dyDescent="0.2">
      <c r="A141" s="190" t="s">
        <v>77</v>
      </c>
      <c r="B141" s="191"/>
      <c r="C141" s="186"/>
      <c r="D141" s="157">
        <f>D138/5</f>
        <v>1428</v>
      </c>
      <c r="E141" s="157"/>
      <c r="F141" s="157"/>
      <c r="G141" s="157"/>
      <c r="H141" s="158"/>
    </row>
    <row r="142" spans="1:8" s="16" customFormat="1" ht="62.25" customHeight="1" x14ac:dyDescent="0.2">
      <c r="A142" s="190" t="s">
        <v>78</v>
      </c>
      <c r="B142" s="191"/>
      <c r="C142" s="186"/>
      <c r="D142" s="157">
        <f>D138/6</f>
        <v>1190</v>
      </c>
      <c r="E142" s="157"/>
      <c r="F142" s="157"/>
      <c r="G142" s="157"/>
      <c r="H142" s="158"/>
    </row>
    <row r="143" spans="1:8" s="16" customFormat="1" ht="62.25" customHeight="1" x14ac:dyDescent="0.2">
      <c r="A143" s="190" t="s">
        <v>79</v>
      </c>
      <c r="B143" s="191"/>
      <c r="C143" s="186"/>
      <c r="D143" s="157">
        <f>D138/7</f>
        <v>1020</v>
      </c>
      <c r="E143" s="157"/>
      <c r="F143" s="157"/>
      <c r="G143" s="157"/>
      <c r="H143" s="158"/>
    </row>
    <row r="144" spans="1:8" s="16" customFormat="1" ht="62.25" customHeight="1" x14ac:dyDescent="0.2">
      <c r="A144" s="190" t="s">
        <v>80</v>
      </c>
      <c r="B144" s="191"/>
      <c r="C144" s="186"/>
      <c r="D144" s="157">
        <f>D138/8</f>
        <v>892.5</v>
      </c>
      <c r="E144" s="157"/>
      <c r="F144" s="157"/>
      <c r="G144" s="157"/>
      <c r="H144" s="158"/>
    </row>
    <row r="145" spans="1:8" s="16" customFormat="1" ht="62.25" customHeight="1" x14ac:dyDescent="0.2">
      <c r="A145" s="190" t="s">
        <v>81</v>
      </c>
      <c r="B145" s="191"/>
      <c r="C145" s="186"/>
      <c r="D145" s="157">
        <f>D138/9</f>
        <v>793.33333333333337</v>
      </c>
      <c r="E145" s="157"/>
      <c r="F145" s="157"/>
      <c r="G145" s="157"/>
      <c r="H145" s="158"/>
    </row>
    <row r="146" spans="1:8" s="16" customFormat="1" ht="62.25" customHeight="1" x14ac:dyDescent="0.2">
      <c r="A146" s="190" t="s">
        <v>82</v>
      </c>
      <c r="B146" s="191"/>
      <c r="C146" s="186"/>
      <c r="D146" s="157">
        <f>D138/10</f>
        <v>714</v>
      </c>
      <c r="E146" s="157"/>
      <c r="F146" s="157"/>
      <c r="G146" s="157"/>
      <c r="H146" s="158"/>
    </row>
    <row r="147" spans="1:8" s="16" customFormat="1" ht="62.25" customHeight="1" thickBot="1" x14ac:dyDescent="0.25">
      <c r="A147" s="179" t="s">
        <v>83</v>
      </c>
      <c r="B147" s="180"/>
      <c r="C147" s="186"/>
      <c r="D147" s="182">
        <v>14688</v>
      </c>
      <c r="E147" s="182"/>
      <c r="F147" s="182"/>
      <c r="G147" s="182"/>
      <c r="H147" s="183"/>
    </row>
    <row r="148" spans="1:8" s="16" customFormat="1" ht="62.25" customHeight="1" thickBot="1" x14ac:dyDescent="0.25">
      <c r="A148" s="184" t="s">
        <v>74</v>
      </c>
      <c r="B148" s="185"/>
      <c r="C148" s="186"/>
      <c r="D148" s="187" t="s">
        <v>75</v>
      </c>
      <c r="E148" s="188"/>
      <c r="F148" s="188"/>
      <c r="G148" s="188"/>
      <c r="H148" s="189"/>
    </row>
    <row r="149" spans="1:8" s="16" customFormat="1" ht="62.25" customHeight="1" x14ac:dyDescent="0.2">
      <c r="A149" s="190" t="s">
        <v>76</v>
      </c>
      <c r="B149" s="191"/>
      <c r="C149" s="186"/>
      <c r="D149" s="157">
        <v>3672</v>
      </c>
      <c r="E149" s="157"/>
      <c r="F149" s="157"/>
      <c r="G149" s="157"/>
      <c r="H149" s="158"/>
    </row>
    <row r="150" spans="1:8" s="16" customFormat="1" ht="62.25" customHeight="1" x14ac:dyDescent="0.2">
      <c r="A150" s="190" t="s">
        <v>77</v>
      </c>
      <c r="B150" s="191"/>
      <c r="C150" s="186"/>
      <c r="D150" s="157">
        <v>2937.6</v>
      </c>
      <c r="E150" s="157"/>
      <c r="F150" s="157"/>
      <c r="G150" s="157"/>
      <c r="H150" s="158"/>
    </row>
    <row r="151" spans="1:8" s="16" customFormat="1" ht="62.25" customHeight="1" x14ac:dyDescent="0.2">
      <c r="A151" s="190" t="s">
        <v>78</v>
      </c>
      <c r="B151" s="191"/>
      <c r="C151" s="186"/>
      <c r="D151" s="157">
        <v>2448</v>
      </c>
      <c r="E151" s="157"/>
      <c r="F151" s="157"/>
      <c r="G151" s="157"/>
      <c r="H151" s="158"/>
    </row>
    <row r="152" spans="1:8" s="16" customFormat="1" ht="62.25" customHeight="1" x14ac:dyDescent="0.2">
      <c r="A152" s="190" t="s">
        <v>79</v>
      </c>
      <c r="B152" s="191"/>
      <c r="C152" s="186"/>
      <c r="D152" s="157">
        <v>2098.2857142857142</v>
      </c>
      <c r="E152" s="157"/>
      <c r="F152" s="157"/>
      <c r="G152" s="157"/>
      <c r="H152" s="158"/>
    </row>
    <row r="153" spans="1:8" s="16" customFormat="1" ht="62.25" customHeight="1" x14ac:dyDescent="0.2">
      <c r="A153" s="190" t="s">
        <v>80</v>
      </c>
      <c r="B153" s="191"/>
      <c r="C153" s="186"/>
      <c r="D153" s="157">
        <v>1836</v>
      </c>
      <c r="E153" s="157"/>
      <c r="F153" s="157"/>
      <c r="G153" s="157"/>
      <c r="H153" s="158"/>
    </row>
    <row r="154" spans="1:8" s="16" customFormat="1" ht="62.25" customHeight="1" x14ac:dyDescent="0.2">
      <c r="A154" s="190" t="s">
        <v>81</v>
      </c>
      <c r="B154" s="191"/>
      <c r="C154" s="186"/>
      <c r="D154" s="157">
        <v>1632</v>
      </c>
      <c r="E154" s="157"/>
      <c r="F154" s="157"/>
      <c r="G154" s="157"/>
      <c r="H154" s="158"/>
    </row>
    <row r="155" spans="1:8" s="16" customFormat="1" ht="62.25" customHeight="1" thickBot="1" x14ac:dyDescent="0.25">
      <c r="A155" s="190" t="s">
        <v>82</v>
      </c>
      <c r="B155" s="191"/>
      <c r="C155" s="194"/>
      <c r="D155" s="157">
        <v>1468.8</v>
      </c>
      <c r="E155" s="157"/>
      <c r="F155" s="157"/>
      <c r="G155" s="157"/>
      <c r="H155" s="158"/>
    </row>
    <row r="156" spans="1:8" s="16" customFormat="1" ht="62.45" customHeight="1" thickBot="1" x14ac:dyDescent="0.25">
      <c r="A156" s="195" t="s">
        <v>84</v>
      </c>
      <c r="B156" s="196"/>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56" s="44">
        <v>10008</v>
      </c>
      <c r="E156" s="45"/>
      <c r="F156" s="45"/>
      <c r="G156" s="45"/>
      <c r="H156" s="46"/>
    </row>
    <row r="157" spans="1:8" s="16" customFormat="1" ht="24.95" customHeight="1" thickBot="1" x14ac:dyDescent="0.25">
      <c r="A157" s="336"/>
      <c r="B157" s="337"/>
      <c r="C157" s="125"/>
      <c r="D157" s="399"/>
      <c r="E157" s="399"/>
      <c r="F157" s="399"/>
      <c r="G157" s="399"/>
      <c r="H157" s="400"/>
    </row>
    <row r="158" spans="1:8" s="16" customFormat="1" ht="50.1" customHeight="1" x14ac:dyDescent="0.2">
      <c r="A158" s="550" t="s">
        <v>85</v>
      </c>
      <c r="B158" s="551"/>
      <c r="C158" s="439" t="str">
        <f>"Интернет-площадка 2gis.ru на основе Cправочника организаций "&amp;$C$2&amp;""</f>
        <v>Интернет-площадка 2gis.ru на основе Cправочника организаций "2ГИС.ЙОШКАР-ОЛА"</v>
      </c>
      <c r="D158" s="552">
        <v>4503</v>
      </c>
      <c r="E158" s="552"/>
      <c r="F158" s="552"/>
      <c r="G158" s="552"/>
      <c r="H158" s="472"/>
    </row>
    <row r="159" spans="1:8" s="16" customFormat="1" ht="50.1" customHeight="1" x14ac:dyDescent="0.2">
      <c r="A159" s="160" t="s">
        <v>86</v>
      </c>
      <c r="B159" s="161"/>
      <c r="C159" s="52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59" s="56">
        <v>3558</v>
      </c>
      <c r="E159" s="37"/>
      <c r="F159" s="37"/>
      <c r="G159" s="37"/>
      <c r="H159" s="38"/>
    </row>
    <row r="160" spans="1:8" s="16" customFormat="1" ht="50.1" customHeight="1" x14ac:dyDescent="0.2">
      <c r="A160" s="160" t="s">
        <v>87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0" s="56">
        <v>7968</v>
      </c>
      <c r="E160" s="37"/>
      <c r="F160" s="37"/>
      <c r="G160" s="37"/>
      <c r="H160" s="38"/>
    </row>
    <row r="161" spans="1:8" s="16" customFormat="1" ht="50.1" customHeight="1" x14ac:dyDescent="0.2">
      <c r="A161" s="160" t="s">
        <v>88</v>
      </c>
      <c r="B161" s="161"/>
      <c r="C161" s="203" t="str">
        <f>"Интернет-площадка 2gis.ru на основе Cправочника организаций "&amp;$C$2&amp;""</f>
        <v>Интернет-площадка 2gis.ru на основе Cправочника организаций "2ГИС.ЙОШКАР-ОЛА"</v>
      </c>
      <c r="D161" s="56">
        <v>4500</v>
      </c>
      <c r="E161" s="37"/>
      <c r="F161" s="37"/>
      <c r="G161" s="37"/>
      <c r="H161" s="38"/>
    </row>
    <row r="162" spans="1:8" s="16" customFormat="1" ht="50.1" customHeight="1" x14ac:dyDescent="0.2">
      <c r="A162" s="160" t="s">
        <v>89</v>
      </c>
      <c r="B162" s="161"/>
      <c r="C162" s="203" t="str">
        <f>"Интернет-площадка 2gis.ru на основе Cправочника организаций "&amp;$C$2&amp;""</f>
        <v>Интернет-площадка 2gis.ru на основе Cправочника организаций "2ГИС.ЙОШКАР-ОЛА"</v>
      </c>
      <c r="D162" s="56">
        <v>5400</v>
      </c>
      <c r="E162" s="37"/>
      <c r="F162" s="37"/>
      <c r="G162" s="37"/>
      <c r="H162" s="38"/>
    </row>
    <row r="163" spans="1:8" s="16" customFormat="1" ht="50.1" customHeight="1" x14ac:dyDescent="0.2">
      <c r="A163" s="160" t="s">
        <v>90</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3" s="56">
        <v>3243</v>
      </c>
      <c r="E163" s="37"/>
      <c r="F163" s="37"/>
      <c r="G163" s="37"/>
      <c r="H163" s="38"/>
    </row>
    <row r="164" spans="1:8" s="16" customFormat="1" ht="50.1" customHeight="1" x14ac:dyDescent="0.2">
      <c r="A164" s="160" t="s">
        <v>91</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4" s="56">
        <v>3870</v>
      </c>
      <c r="E164" s="37"/>
      <c r="F164" s="37"/>
      <c r="G164" s="37"/>
      <c r="H164" s="38"/>
    </row>
    <row r="165" spans="1:8" s="16" customFormat="1" ht="50.1" customHeight="1" x14ac:dyDescent="0.2">
      <c r="A165" s="160" t="s">
        <v>92</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5" s="56">
        <v>13950</v>
      </c>
      <c r="E165" s="37"/>
      <c r="F165" s="37"/>
      <c r="G165" s="37"/>
      <c r="H165" s="38"/>
    </row>
    <row r="166" spans="1:8" ht="50.1" customHeight="1" x14ac:dyDescent="0.2">
      <c r="A166" s="160" t="s">
        <v>93</v>
      </c>
      <c r="B166" s="161"/>
      <c r="C166" s="203" t="str">
        <f>C198</f>
        <v>Интернет-площадка 2gis.ru на основе Cправочника организаций "2ГИС.ЙОШКАР-ОЛА"</v>
      </c>
      <c r="D166" s="56">
        <v>7968</v>
      </c>
      <c r="E166" s="37"/>
      <c r="F166" s="37"/>
      <c r="G166" s="37"/>
      <c r="H166" s="38"/>
    </row>
    <row r="167" spans="1:8" s="16" customFormat="1" ht="50.1" customHeight="1" x14ac:dyDescent="0.2">
      <c r="A167" s="160" t="s">
        <v>94</v>
      </c>
      <c r="B167" s="161"/>
      <c r="C167" s="203" t="s">
        <v>95</v>
      </c>
      <c r="D167" s="56">
        <v>567</v>
      </c>
      <c r="E167" s="37"/>
      <c r="F167" s="37"/>
      <c r="G167" s="37"/>
      <c r="H167" s="38"/>
    </row>
    <row r="168" spans="1:8" s="16" customFormat="1" ht="69.75" customHeight="1" x14ac:dyDescent="0.2">
      <c r="A168" s="160" t="s">
        <v>96</v>
      </c>
      <c r="B168" s="161"/>
      <c r="C16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68" s="56">
        <v>2928</v>
      </c>
      <c r="E168" s="37"/>
      <c r="F168" s="37"/>
      <c r="G168" s="37"/>
      <c r="H168" s="38"/>
    </row>
    <row r="169" spans="1:8" s="16" customFormat="1" ht="69.75" customHeight="1" x14ac:dyDescent="0.2">
      <c r="A169" s="160" t="s">
        <v>97</v>
      </c>
      <c r="B169" s="161"/>
      <c r="C169" s="203" t="str">
        <f t="shared" ref="C169: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69" s="56">
        <v>2352</v>
      </c>
      <c r="E169" s="37"/>
      <c r="F169" s="37"/>
      <c r="G169" s="37"/>
      <c r="H169" s="38"/>
    </row>
    <row r="170" spans="1:8" s="16" customFormat="1" ht="69.75" customHeight="1" x14ac:dyDescent="0.2">
      <c r="A170" s="160" t="s">
        <v>98</v>
      </c>
      <c r="B170" s="161"/>
      <c r="C170"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0" s="56">
        <v>2304</v>
      </c>
      <c r="E170" s="37"/>
      <c r="F170" s="37"/>
      <c r="G170" s="37"/>
      <c r="H170" s="38"/>
    </row>
    <row r="171" spans="1:8" s="16" customFormat="1" ht="69.75" customHeight="1" x14ac:dyDescent="0.2">
      <c r="A171" s="160" t="s">
        <v>99</v>
      </c>
      <c r="B171" s="161"/>
      <c r="C171"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1" s="56">
        <v>1170</v>
      </c>
      <c r="E171" s="37"/>
      <c r="F171" s="37"/>
      <c r="G171" s="37"/>
      <c r="H171" s="38"/>
    </row>
    <row r="172" spans="1:8" s="16" customFormat="1" ht="50.1" customHeight="1" x14ac:dyDescent="0.2">
      <c r="A172" s="160" t="s">
        <v>102</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2" s="56">
        <v>1350</v>
      </c>
      <c r="E172" s="37"/>
      <c r="F172" s="37"/>
      <c r="G172" s="37"/>
      <c r="H172" s="38"/>
    </row>
    <row r="173" spans="1:8" s="16" customFormat="1" ht="102" customHeight="1" x14ac:dyDescent="0.2">
      <c r="A173" s="160" t="s">
        <v>16</v>
      </c>
      <c r="B173" s="161"/>
      <c r="C17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3" s="56">
        <v>756</v>
      </c>
      <c r="E173" s="37"/>
      <c r="F173" s="37"/>
      <c r="G173" s="37"/>
      <c r="H173" s="38"/>
    </row>
    <row r="174" spans="1:8" s="16" customFormat="1" ht="102" customHeight="1" x14ac:dyDescent="0.2">
      <c r="A174" s="160" t="s">
        <v>103</v>
      </c>
      <c r="B174" s="161"/>
      <c r="C17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4" s="56">
        <v>100002</v>
      </c>
      <c r="E174" s="37"/>
      <c r="F174" s="37"/>
      <c r="G174" s="37"/>
      <c r="H174" s="38"/>
    </row>
    <row r="175" spans="1:8" s="16" customFormat="1" ht="126" customHeight="1" x14ac:dyDescent="0.2">
      <c r="A175" s="160" t="s">
        <v>104</v>
      </c>
      <c r="B175" s="161"/>
      <c r="C17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75" s="56">
        <v>6810</v>
      </c>
      <c r="E175" s="37"/>
      <c r="F175" s="37"/>
      <c r="G175" s="37"/>
      <c r="H175" s="38"/>
    </row>
    <row r="176" spans="1:8" s="16" customFormat="1" ht="96" customHeight="1" x14ac:dyDescent="0.2">
      <c r="A176" s="160" t="s">
        <v>105</v>
      </c>
      <c r="B176" s="161"/>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76" s="56">
        <v>5010</v>
      </c>
      <c r="E176" s="37"/>
      <c r="F176" s="37"/>
      <c r="G176" s="37"/>
      <c r="H176" s="38"/>
    </row>
    <row r="177" spans="1:8" s="16" customFormat="1" ht="96" customHeight="1" x14ac:dyDescent="0.2">
      <c r="A177" s="154" t="s">
        <v>106</v>
      </c>
      <c r="B177" s="204"/>
      <c r="C17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77" s="56">
        <v>3000</v>
      </c>
      <c r="E177" s="37"/>
      <c r="F177" s="37"/>
      <c r="G177" s="37"/>
      <c r="H177" s="38"/>
    </row>
    <row r="178" spans="1:8" s="16" customFormat="1" ht="78" customHeight="1" x14ac:dyDescent="0.2">
      <c r="A178" s="160" t="s">
        <v>100</v>
      </c>
      <c r="B178" s="161" t="s">
        <v>100</v>
      </c>
      <c r="C17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78" s="56">
        <v>6000</v>
      </c>
      <c r="E178" s="37"/>
      <c r="F178" s="37"/>
      <c r="G178" s="37"/>
      <c r="H178" s="38"/>
    </row>
    <row r="179" spans="1:8" s="16" customFormat="1" ht="78" customHeight="1" x14ac:dyDescent="0.2">
      <c r="A179" s="160" t="s">
        <v>101</v>
      </c>
      <c r="B179" s="161" t="s">
        <v>101</v>
      </c>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79" s="56">
        <v>3504</v>
      </c>
      <c r="E179" s="37"/>
      <c r="F179" s="37"/>
      <c r="G179" s="37"/>
      <c r="H179" s="38"/>
    </row>
    <row r="180" spans="1:8" s="16" customFormat="1" ht="50.1" customHeight="1" x14ac:dyDescent="0.2">
      <c r="A180" s="160" t="s">
        <v>107</v>
      </c>
      <c r="B180" s="161"/>
      <c r="C180" s="203" t="str">
        <f>"Интернет-площадка 2gis.ru на основе Cправочника организаций "&amp;$C$2&amp;""</f>
        <v>Интернет-площадка 2gis.ru на основе Cправочника организаций "2ГИС.ЙОШКАР-ОЛА"</v>
      </c>
      <c r="D180" s="56">
        <v>9480</v>
      </c>
      <c r="E180" s="37"/>
      <c r="F180" s="37"/>
      <c r="G180" s="37"/>
      <c r="H180" s="38"/>
    </row>
    <row r="181" spans="1:8" s="16" customFormat="1" ht="50.1" customHeight="1" x14ac:dyDescent="0.2">
      <c r="A181" s="160" t="s">
        <v>108</v>
      </c>
      <c r="B181" s="161"/>
      <c r="C181" s="203" t="str">
        <f t="shared" ref="C181:C189"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1" s="56">
        <v>7560</v>
      </c>
      <c r="E181" s="37"/>
      <c r="F181" s="37"/>
      <c r="G181" s="37"/>
      <c r="H181" s="38"/>
    </row>
    <row r="182" spans="1:8" s="16" customFormat="1" ht="50.1" customHeight="1" x14ac:dyDescent="0.2">
      <c r="A182" s="160" t="s">
        <v>109</v>
      </c>
      <c r="B182" s="161"/>
      <c r="C182" s="203" t="str">
        <f t="shared" si="1"/>
        <v>электронный справочник на основе Справочника организаций "2ГИС.ЙОШКАР-ОЛА" (версия для ПК)</v>
      </c>
      <c r="D182" s="56">
        <v>16800</v>
      </c>
      <c r="E182" s="37"/>
      <c r="F182" s="37"/>
      <c r="G182" s="37"/>
      <c r="H182" s="38"/>
    </row>
    <row r="183" spans="1:8" s="16" customFormat="1" ht="50.1" customHeight="1" x14ac:dyDescent="0.2">
      <c r="A183" s="160" t="s">
        <v>110</v>
      </c>
      <c r="B183" s="161"/>
      <c r="C183" s="203" t="str">
        <f>"Интернет-площадка 2gis.ru на основе Cправочника организаций "&amp;$C$2&amp;""</f>
        <v>Интернет-площадка 2gis.ru на основе Cправочника организаций "2ГИС.ЙОШКАР-ОЛА"</v>
      </c>
      <c r="D183" s="56">
        <v>9480</v>
      </c>
      <c r="E183" s="37"/>
      <c r="F183" s="37"/>
      <c r="G183" s="37"/>
      <c r="H183" s="38"/>
    </row>
    <row r="184" spans="1:8" s="16" customFormat="1" ht="50.1" customHeight="1" thickBot="1" x14ac:dyDescent="0.25">
      <c r="A184" s="160" t="s">
        <v>111</v>
      </c>
      <c r="B184" s="161"/>
      <c r="C184" s="60" t="str">
        <f>"Интернет-площадка 2gis.ru на основе Cправочника организаций "&amp;$C$2&amp;""</f>
        <v>Интернет-площадка 2gis.ru на основе Cправочника организаций "2ГИС.ЙОШКАР-ОЛА"</v>
      </c>
      <c r="D184" s="56">
        <v>11376</v>
      </c>
      <c r="E184" s="37"/>
      <c r="F184" s="37"/>
      <c r="G184" s="37"/>
      <c r="H184" s="38"/>
    </row>
    <row r="185" spans="1:8" s="16" customFormat="1" ht="50.1" customHeight="1" x14ac:dyDescent="0.2">
      <c r="A185" s="160" t="s">
        <v>112</v>
      </c>
      <c r="B185" s="161"/>
      <c r="C185" s="203" t="str">
        <f t="shared" si="1"/>
        <v>электронный справочник на основе Справочника организаций "2ГИС.ЙОШКАР-ОЛА" (версия для ПК)</v>
      </c>
      <c r="D185" s="56">
        <v>6840</v>
      </c>
      <c r="E185" s="37"/>
      <c r="F185" s="37"/>
      <c r="G185" s="37"/>
      <c r="H185" s="38"/>
    </row>
    <row r="186" spans="1:8" s="16" customFormat="1" ht="50.1" customHeight="1" x14ac:dyDescent="0.2">
      <c r="A186" s="160" t="s">
        <v>113</v>
      </c>
      <c r="B186" s="161"/>
      <c r="C186" s="203" t="str">
        <f t="shared" si="1"/>
        <v>электронный справочник на основе Справочника организаций "2ГИС.ЙОШКАР-ОЛА" (версия для ПК)</v>
      </c>
      <c r="D186" s="56">
        <v>8160</v>
      </c>
      <c r="E186" s="37"/>
      <c r="F186" s="37"/>
      <c r="G186" s="37"/>
      <c r="H186" s="38"/>
    </row>
    <row r="187" spans="1:8" s="16" customFormat="1" ht="50.1" customHeight="1" x14ac:dyDescent="0.2">
      <c r="A187" s="160" t="s">
        <v>114</v>
      </c>
      <c r="B187" s="161"/>
      <c r="C187" s="203" t="str">
        <f t="shared" si="1"/>
        <v>электронный справочник на основе Справочника организаций "2ГИС.ЙОШКАР-ОЛА" (версия для ПК)</v>
      </c>
      <c r="D187" s="56">
        <v>29400</v>
      </c>
      <c r="E187" s="37"/>
      <c r="F187" s="37"/>
      <c r="G187" s="37"/>
      <c r="H187" s="38"/>
    </row>
    <row r="188" spans="1:8" s="16" customFormat="1" ht="50.1" customHeight="1" x14ac:dyDescent="0.2">
      <c r="A188" s="160" t="s">
        <v>282</v>
      </c>
      <c r="B188" s="161"/>
      <c r="C188" s="203" t="s">
        <v>95</v>
      </c>
      <c r="D188" s="56">
        <v>1200</v>
      </c>
      <c r="E188" s="37"/>
      <c r="F188" s="37"/>
      <c r="G188" s="37"/>
      <c r="H188" s="38"/>
    </row>
    <row r="189" spans="1:8" s="16" customFormat="1" ht="50.1" customHeight="1" thickBot="1" x14ac:dyDescent="0.25">
      <c r="A189" s="160" t="s">
        <v>117</v>
      </c>
      <c r="B189" s="161"/>
      <c r="C189" s="60" t="str">
        <f t="shared" si="1"/>
        <v>электронный справочник на основе Справочника организаций "2ГИС.ЙОШКАР-ОЛА" (версия для ПК)</v>
      </c>
      <c r="D189" s="56">
        <v>2880</v>
      </c>
      <c r="E189" s="37"/>
      <c r="F189" s="37"/>
      <c r="G189" s="37"/>
      <c r="H189" s="38"/>
    </row>
    <row r="190" spans="1:8" s="28" customFormat="1" ht="50.1" customHeight="1" thickBot="1" x14ac:dyDescent="0.25">
      <c r="A190" s="24" t="s">
        <v>118</v>
      </c>
      <c r="B190" s="25"/>
      <c r="C190" s="26"/>
      <c r="D190" s="173"/>
      <c r="E190" s="173"/>
      <c r="F190" s="173"/>
      <c r="G190" s="173"/>
      <c r="H190" s="174"/>
    </row>
    <row r="191" spans="1:8" s="16" customFormat="1" ht="50.1" customHeight="1" x14ac:dyDescent="0.2">
      <c r="A191" s="160" t="s">
        <v>119</v>
      </c>
      <c r="B191" s="161"/>
      <c r="C19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91" s="56">
        <v>3000</v>
      </c>
      <c r="E191" s="37"/>
      <c r="F191" s="37"/>
      <c r="G191" s="37"/>
      <c r="H191" s="38"/>
    </row>
    <row r="192" spans="1:8" s="16" customFormat="1" ht="50.1" customHeight="1" x14ac:dyDescent="0.2">
      <c r="A192" s="160" t="s">
        <v>120</v>
      </c>
      <c r="B192" s="161"/>
      <c r="C192" s="209"/>
      <c r="D192" s="56">
        <v>3000</v>
      </c>
      <c r="E192" s="37"/>
      <c r="F192" s="37"/>
      <c r="G192" s="37"/>
      <c r="H192" s="38"/>
    </row>
    <row r="193" spans="1:8" s="16" customFormat="1" ht="50.1" customHeight="1" x14ac:dyDescent="0.2">
      <c r="A193" s="207" t="s">
        <v>121</v>
      </c>
      <c r="B193" s="208"/>
      <c r="C193" s="209"/>
      <c r="D193" s="359">
        <v>3000</v>
      </c>
      <c r="E193" s="157"/>
      <c r="F193" s="157"/>
      <c r="G193" s="157"/>
      <c r="H193" s="157"/>
    </row>
    <row r="194" spans="1:8" s="16" customFormat="1" ht="50.1" customHeight="1" x14ac:dyDescent="0.2">
      <c r="A194" s="207" t="s">
        <v>122</v>
      </c>
      <c r="B194" s="208"/>
      <c r="C194" s="209"/>
      <c r="D194" s="359">
        <v>300</v>
      </c>
      <c r="E194" s="157"/>
      <c r="F194" s="157"/>
      <c r="G194" s="157"/>
      <c r="H194" s="157"/>
    </row>
    <row r="195" spans="1:8" s="16" customFormat="1" ht="50.1" customHeight="1" thickBot="1" x14ac:dyDescent="0.25">
      <c r="A195" s="207" t="s">
        <v>123</v>
      </c>
      <c r="B195" s="208"/>
      <c r="C195" s="210"/>
      <c r="D195" s="78">
        <v>1050</v>
      </c>
      <c r="E195" s="79"/>
      <c r="F195" s="79"/>
      <c r="G195" s="79"/>
      <c r="H195" s="79"/>
    </row>
    <row r="196" spans="1:8" s="16" customFormat="1" ht="50.1" customHeight="1" thickBot="1" x14ac:dyDescent="0.25">
      <c r="A196" s="24" t="s">
        <v>124</v>
      </c>
      <c r="B196" s="25"/>
      <c r="C196" s="26"/>
      <c r="D196" s="173"/>
      <c r="E196" s="173"/>
      <c r="F196" s="173"/>
      <c r="G196" s="173"/>
      <c r="H196" s="174"/>
    </row>
    <row r="197" spans="1:8" s="16" customFormat="1" ht="50.1" customHeight="1" x14ac:dyDescent="0.2">
      <c r="A197" s="160" t="s">
        <v>177</v>
      </c>
      <c r="B197" s="161"/>
      <c r="C19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97" s="56">
        <v>3660</v>
      </c>
      <c r="E197" s="37"/>
      <c r="F197" s="37"/>
      <c r="G197" s="37"/>
      <c r="H197" s="38"/>
    </row>
    <row r="198" spans="1:8" s="16" customFormat="1" ht="50.1" customHeight="1" x14ac:dyDescent="0.2">
      <c r="A198" s="160" t="s">
        <v>126</v>
      </c>
      <c r="B198" s="161"/>
      <c r="C198" s="203" t="str">
        <f>"Интернет-площадка 2gis.ru на основе Cправочника организаций "&amp;$C$2&amp;""</f>
        <v>Интернет-площадка 2gis.ru на основе Cправочника организаций "2ГИС.ЙОШКАР-ОЛА"</v>
      </c>
      <c r="D198" s="359">
        <v>3660</v>
      </c>
      <c r="E198" s="157"/>
      <c r="F198" s="157"/>
      <c r="G198" s="157"/>
      <c r="H198" s="158"/>
    </row>
    <row r="199" spans="1:8" s="16" customFormat="1" ht="50.1" customHeight="1" x14ac:dyDescent="0.2">
      <c r="A199" s="160" t="s">
        <v>127</v>
      </c>
      <c r="B199" s="161"/>
      <c r="C199" s="52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9" s="56">
        <v>2610</v>
      </c>
      <c r="E199" s="37"/>
      <c r="F199" s="37"/>
      <c r="G199" s="37"/>
      <c r="H199" s="38"/>
    </row>
    <row r="200" spans="1:8" s="16" customFormat="1" ht="50.1" customHeight="1" x14ac:dyDescent="0.2">
      <c r="A200" s="160" t="s">
        <v>178</v>
      </c>
      <c r="B200" s="161"/>
      <c r="C20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00" s="36">
        <v>7800</v>
      </c>
      <c r="E200" s="37"/>
      <c r="F200" s="37"/>
      <c r="G200" s="37"/>
      <c r="H200" s="38"/>
    </row>
    <row r="201" spans="1:8" s="16" customFormat="1" ht="50.1" customHeight="1" x14ac:dyDescent="0.2">
      <c r="A201" s="160" t="s">
        <v>179</v>
      </c>
      <c r="B201" s="161"/>
      <c r="C201" s="203" t="str">
        <f>"Интернет-площадка 2gis.ru на основе Cправочника организаций "&amp;$C$2&amp;""</f>
        <v>Интернет-площадка 2gis.ru на основе Cправочника организаций "2ГИС.ЙОШКАР-ОЛА"</v>
      </c>
      <c r="D201" s="36">
        <v>7800</v>
      </c>
      <c r="E201" s="37"/>
      <c r="F201" s="37"/>
      <c r="G201" s="37"/>
      <c r="H201" s="38"/>
    </row>
    <row r="202" spans="1:8" s="16" customFormat="1" ht="50.1" customHeight="1" x14ac:dyDescent="0.2">
      <c r="A202" s="160" t="s">
        <v>130</v>
      </c>
      <c r="B202" s="161"/>
      <c r="C202" s="52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2" s="36">
        <v>5520</v>
      </c>
      <c r="E202" s="37"/>
      <c r="F202" s="37"/>
      <c r="G202" s="37"/>
      <c r="H202" s="38"/>
    </row>
    <row r="203" spans="1:8" s="16" customFormat="1" ht="126" customHeight="1" x14ac:dyDescent="0.2">
      <c r="A203" s="160" t="s">
        <v>131</v>
      </c>
      <c r="B203" s="161"/>
      <c r="C203" s="435" t="str">
        <f>C198</f>
        <v>Интернет-площадка 2gis.ru на основе Cправочника организаций "2ГИС.ЙОШКАР-ОЛА"</v>
      </c>
      <c r="D203" s="56">
        <v>2928</v>
      </c>
      <c r="E203" s="37"/>
      <c r="F203" s="37"/>
      <c r="G203" s="37"/>
      <c r="H203" s="38"/>
    </row>
    <row r="204" spans="1:8" s="16" customFormat="1" ht="126" customHeight="1" thickBot="1" x14ac:dyDescent="0.25">
      <c r="A204" s="160" t="s">
        <v>132</v>
      </c>
      <c r="B204" s="161"/>
      <c r="C20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4" s="56">
        <v>2748</v>
      </c>
      <c r="E204" s="37"/>
      <c r="F204" s="37"/>
      <c r="G204" s="37"/>
      <c r="H204" s="38"/>
    </row>
    <row r="205" spans="1:8" s="28" customFormat="1" ht="50.1" customHeight="1" thickBot="1" x14ac:dyDescent="0.25">
      <c r="A205" s="336"/>
      <c r="B205" s="337"/>
      <c r="C205" s="125"/>
      <c r="D205" s="399"/>
      <c r="E205" s="399"/>
      <c r="F205" s="399"/>
      <c r="G205" s="399"/>
      <c r="H205" s="400"/>
    </row>
    <row r="206" spans="1:8" s="23" customFormat="1" ht="26.25" x14ac:dyDescent="0.2">
      <c r="A206" s="216"/>
      <c r="B206" s="217"/>
      <c r="C206" s="218"/>
      <c r="D206" s="217"/>
      <c r="E206" s="217"/>
      <c r="F206" s="217"/>
      <c r="G206" s="217"/>
      <c r="H206" s="219"/>
    </row>
    <row r="207" spans="1:8" s="16" customFormat="1" ht="21" x14ac:dyDescent="0.2">
      <c r="A207" s="220"/>
      <c r="B207" s="221" t="s">
        <v>133</v>
      </c>
      <c r="C207" s="222" t="s">
        <v>189</v>
      </c>
      <c r="D207" s="222"/>
      <c r="E207" s="223"/>
      <c r="F207" s="223"/>
      <c r="G207" s="223"/>
      <c r="H207" s="223"/>
    </row>
    <row r="208" spans="1:8" s="16" customFormat="1" ht="21" x14ac:dyDescent="0.2">
      <c r="A208" s="220"/>
      <c r="B208" s="223"/>
      <c r="C208" s="224" t="s">
        <v>190</v>
      </c>
      <c r="D208" s="224"/>
      <c r="E208" s="223"/>
      <c r="F208" s="223"/>
      <c r="G208" s="223"/>
      <c r="H208" s="223"/>
    </row>
    <row r="209" spans="1:8" s="16" customFormat="1" ht="21" x14ac:dyDescent="0.2">
      <c r="A209" s="220"/>
      <c r="B209" s="223"/>
      <c r="C209" s="222" t="s">
        <v>191</v>
      </c>
      <c r="D209" s="224"/>
      <c r="E209" s="223"/>
      <c r="F209" s="223"/>
      <c r="G209" s="223"/>
      <c r="H209" s="223"/>
    </row>
    <row r="210" spans="1:8" s="16" customFormat="1" ht="21" x14ac:dyDescent="0.2">
      <c r="A210" s="216"/>
      <c r="B210" s="217"/>
      <c r="C210" s="224"/>
      <c r="D210" s="224"/>
      <c r="E210" s="223"/>
      <c r="F210" s="223"/>
      <c r="G210" s="223"/>
      <c r="H210" s="217"/>
    </row>
    <row r="211" spans="1:8" s="16" customFormat="1" ht="26.25" x14ac:dyDescent="0.2">
      <c r="A211" s="227" t="str">
        <f>Абакан_юр!A174</f>
        <v>По соглашению сторон в качестве валюты платежа могут выступать украинские гривны, в этом случае курс следующий: 1 руб. = 0,4273 гривен</v>
      </c>
      <c r="B211" s="227"/>
      <c r="C211" s="227"/>
      <c r="D211" s="228"/>
      <c r="E211" s="228"/>
      <c r="F211" s="229"/>
      <c r="G211" s="230"/>
      <c r="H211" s="230"/>
    </row>
    <row r="212" spans="1:8" s="16" customFormat="1" ht="26.25" x14ac:dyDescent="0.2">
      <c r="A212" s="227" t="str">
        <f>Абакан_юр!A175</f>
        <v>По соглашению сторон в качестве валюты платежа могут выступать дирхамы ОАЭ, в этом случае курс следующий: 1 руб. = 0,0413 дирхам</v>
      </c>
      <c r="B212" s="227"/>
      <c r="C212" s="227"/>
      <c r="D212" s="228"/>
      <c r="E212" s="228"/>
      <c r="F212" s="229"/>
      <c r="G212" s="232"/>
      <c r="H212" s="232"/>
    </row>
    <row r="213" spans="1:8" ht="12" customHeight="1" x14ac:dyDescent="0.2">
      <c r="A213" s="227" t="str">
        <f>Абакан_юр!A176</f>
        <v>По соглашению сторон в качестве валюты платежа могут выступать доллары США, в этом случае курс следующий: 1 руб. = 0,0113 доллара</v>
      </c>
      <c r="B213" s="227"/>
      <c r="C213" s="227"/>
      <c r="D213" s="228"/>
      <c r="E213" s="228"/>
      <c r="F213" s="229"/>
      <c r="G213" s="232"/>
      <c r="H213" s="232"/>
    </row>
    <row r="214" spans="1:8" s="223" customFormat="1" ht="24.95" customHeight="1" x14ac:dyDescent="0.2">
      <c r="A214" s="227" t="str">
        <f>Абакан_юр!A177</f>
        <v>По соглашению сторон в качестве валюты платежа могут выступать евро, в этом случае курс следующий: 1 руб. = 0,0105 евро</v>
      </c>
      <c r="B214" s="227"/>
      <c r="C214" s="227"/>
      <c r="D214" s="228"/>
      <c r="E214" s="229"/>
      <c r="F214" s="229"/>
      <c r="G214" s="232"/>
      <c r="H214" s="232"/>
    </row>
    <row r="215" spans="1:8" s="223" customFormat="1" ht="24.95" customHeight="1" x14ac:dyDescent="0.2">
      <c r="A215" s="227" t="str">
        <f>Абакан_юр!A178</f>
        <v>По соглашению сторон в качестве валюты платежа могут выступать чешские кроны, в этом случае курс следующий: 1 руб. = 0,2661 крона</v>
      </c>
      <c r="B215" s="227"/>
      <c r="C215" s="227"/>
      <c r="D215" s="228"/>
      <c r="E215" s="229"/>
      <c r="F215" s="229"/>
      <c r="G215" s="232"/>
      <c r="H215" s="232"/>
    </row>
    <row r="216" spans="1:8" s="223" customFormat="1" ht="24.95" customHeight="1" x14ac:dyDescent="0.2">
      <c r="A216" s="227" t="str">
        <f>Абакан_юр!A179</f>
        <v>По соглашению сторон в качестве валюты платежа могут выступать киргизские сомы, в этом случае курс следующий: 1 руб. = 1,0065 сом</v>
      </c>
      <c r="B216" s="227"/>
      <c r="C216" s="227"/>
      <c r="D216" s="228"/>
      <c r="E216" s="228"/>
      <c r="F216" s="229"/>
      <c r="G216" s="232"/>
      <c r="H216" s="232"/>
    </row>
    <row r="217" spans="1:8" s="217" customFormat="1" ht="12" customHeight="1" x14ac:dyDescent="0.2">
      <c r="A217" s="227" t="str">
        <f>Абакан_юр!A180</f>
        <v>По соглашению сторон в качестве валюты платежа могут выступать казахстанские тенге, в этом случае курс следующий: 1 руб. = 5,0495 тенге</v>
      </c>
      <c r="B217" s="227"/>
      <c r="C217" s="227"/>
      <c r="D217" s="228"/>
      <c r="E217" s="228"/>
      <c r="F217" s="229"/>
      <c r="G217" s="232"/>
      <c r="H217" s="232"/>
    </row>
    <row r="218" spans="1:8" s="231" customFormat="1" ht="24.95" customHeight="1" x14ac:dyDescent="0.2">
      <c r="A218" s="233"/>
      <c r="B218" s="233"/>
      <c r="C218" s="234"/>
      <c r="D218" s="235"/>
      <c r="E218" s="235"/>
      <c r="F218" s="236"/>
      <c r="G218" s="237"/>
      <c r="H218" s="237"/>
    </row>
    <row r="219" spans="1:8" s="231" customFormat="1" ht="24.95" customHeight="1" x14ac:dyDescent="0.2">
      <c r="A219" s="239" t="s">
        <v>144</v>
      </c>
      <c r="B219" s="239"/>
      <c r="C219" s="239"/>
      <c r="D219" s="239"/>
      <c r="E219" s="239"/>
      <c r="F219" s="239"/>
      <c r="G219" s="239"/>
      <c r="H219" s="239"/>
    </row>
    <row r="220" spans="1:8" s="231" customFormat="1" ht="24.95" customHeight="1" x14ac:dyDescent="0.2">
      <c r="A220" s="239" t="s">
        <v>145</v>
      </c>
      <c r="B220" s="239"/>
      <c r="C220" s="239"/>
      <c r="D220" s="239"/>
      <c r="E220" s="239"/>
      <c r="F220" s="239"/>
      <c r="G220" s="239"/>
      <c r="H220" s="239"/>
    </row>
    <row r="221" spans="1:8" s="231" customFormat="1" ht="24.95" customHeight="1" x14ac:dyDescent="0.2">
      <c r="A221" s="227" t="s">
        <v>467</v>
      </c>
      <c r="B221" s="227"/>
      <c r="C221" s="227"/>
      <c r="D221" s="227"/>
      <c r="E221" s="227"/>
      <c r="F221" s="227"/>
      <c r="G221" s="227"/>
      <c r="H221" s="227"/>
    </row>
    <row r="222" spans="1:8" s="231" customFormat="1" ht="24.95" customHeight="1" thickBot="1" x14ac:dyDescent="0.25">
      <c r="A222" s="240" t="s">
        <v>146</v>
      </c>
      <c r="B222" s="240"/>
      <c r="C222" s="240"/>
      <c r="D222" s="240"/>
      <c r="E222" s="240"/>
      <c r="F222" s="241"/>
      <c r="H222" s="242"/>
    </row>
    <row r="223" spans="1:8" s="231" customFormat="1" ht="24.95" customHeight="1" thickBot="1" x14ac:dyDescent="0.25">
      <c r="A223" s="243" t="s">
        <v>147</v>
      </c>
      <c r="B223" s="244"/>
      <c r="C223" s="244"/>
      <c r="D223" s="244"/>
      <c r="E223" s="245"/>
      <c r="F223" s="246"/>
      <c r="G223" s="217"/>
      <c r="H223" s="247"/>
    </row>
    <row r="224" spans="1:8" s="231" customFormat="1" ht="24.95" customHeight="1" thickBot="1" x14ac:dyDescent="0.25">
      <c r="A224" s="248" t="s">
        <v>148</v>
      </c>
      <c r="B224" s="249"/>
      <c r="C224" s="250" t="s">
        <v>149</v>
      </c>
      <c r="D224" s="249" t="s">
        <v>150</v>
      </c>
      <c r="E224" s="251"/>
      <c r="F224" s="252"/>
      <c r="G224" s="252"/>
      <c r="H224" s="252"/>
    </row>
    <row r="225" spans="1:8" s="238" customFormat="1" ht="12" customHeight="1" x14ac:dyDescent="0.2">
      <c r="A225" s="253" t="s">
        <v>183</v>
      </c>
      <c r="B225" s="254"/>
      <c r="C225" s="256" t="s">
        <v>184</v>
      </c>
      <c r="D225" s="436">
        <v>2190</v>
      </c>
      <c r="E225" s="257"/>
      <c r="F225" s="252"/>
      <c r="G225" s="252"/>
      <c r="H225" s="252"/>
    </row>
    <row r="226" spans="1:8" ht="24.95" customHeight="1" x14ac:dyDescent="0.2">
      <c r="A226" s="258" t="s">
        <v>185</v>
      </c>
      <c r="B226" s="259"/>
      <c r="C226" s="261"/>
      <c r="D226" s="437">
        <v>1590</v>
      </c>
      <c r="E226" s="262"/>
      <c r="F226" s="252"/>
      <c r="G226" s="252"/>
      <c r="H226" s="252"/>
    </row>
    <row r="227" spans="1:8" ht="24.95" customHeight="1" x14ac:dyDescent="0.2">
      <c r="A227" s="258" t="s">
        <v>186</v>
      </c>
      <c r="B227" s="259"/>
      <c r="C227" s="261"/>
      <c r="D227" s="437">
        <v>1440</v>
      </c>
      <c r="E227" s="262"/>
      <c r="F227" s="252"/>
      <c r="G227" s="252"/>
      <c r="H227" s="252"/>
    </row>
    <row r="228" spans="1:8" s="217" customFormat="1" ht="38.25" customHeight="1" x14ac:dyDescent="0.2">
      <c r="A228" s="258" t="s">
        <v>187</v>
      </c>
      <c r="B228" s="259"/>
      <c r="C228" s="261"/>
      <c r="D228" s="437">
        <v>1290</v>
      </c>
      <c r="E228" s="262"/>
      <c r="F228" s="252"/>
      <c r="G228" s="252"/>
      <c r="H228" s="252"/>
    </row>
    <row r="229" spans="1:8" s="242" customFormat="1" ht="50.1" customHeight="1" x14ac:dyDescent="0.2">
      <c r="A229" s="258" t="s">
        <v>151</v>
      </c>
      <c r="B229" s="259"/>
      <c r="C229" s="260" t="s">
        <v>152</v>
      </c>
      <c r="D229" s="261" t="s">
        <v>153</v>
      </c>
      <c r="E229" s="262"/>
      <c r="F229" s="252"/>
      <c r="G229" s="252"/>
      <c r="H229" s="252"/>
    </row>
    <row r="230" spans="1:8" s="247" customFormat="1" ht="50.1" customHeight="1" x14ac:dyDescent="0.2">
      <c r="A230" s="258" t="s">
        <v>154</v>
      </c>
      <c r="B230" s="259"/>
      <c r="C230" s="260" t="s">
        <v>155</v>
      </c>
      <c r="D230" s="261" t="s">
        <v>156</v>
      </c>
      <c r="E230" s="262"/>
      <c r="F230" s="252"/>
      <c r="G230" s="252"/>
      <c r="H230" s="252"/>
    </row>
    <row r="231" spans="1:8" ht="105" customHeight="1" thickBot="1" x14ac:dyDescent="0.25">
      <c r="A231" s="404" t="s">
        <v>157</v>
      </c>
      <c r="B231" s="405"/>
      <c r="C231" s="406" t="s">
        <v>158</v>
      </c>
      <c r="D231" s="407" t="s">
        <v>156</v>
      </c>
      <c r="E231" s="408"/>
      <c r="F231" s="252"/>
      <c r="G231" s="252"/>
      <c r="H231" s="252"/>
    </row>
    <row r="232" spans="1:8" ht="50.1" customHeight="1" x14ac:dyDescent="0.2">
      <c r="A232" s="258" t="s">
        <v>160</v>
      </c>
      <c r="B232" s="259"/>
      <c r="C232" s="409" t="s">
        <v>161</v>
      </c>
      <c r="D232" s="259" t="s">
        <v>156</v>
      </c>
      <c r="E232" s="410"/>
      <c r="F232" s="246"/>
      <c r="G232" s="246"/>
      <c r="H232" s="246"/>
    </row>
    <row r="233" spans="1:8" ht="50.1" customHeight="1" thickBot="1" x14ac:dyDescent="0.25">
      <c r="A233" s="411" t="s">
        <v>162</v>
      </c>
      <c r="B233" s="412"/>
      <c r="C233" s="406" t="s">
        <v>163</v>
      </c>
      <c r="D233" s="413" t="s">
        <v>156</v>
      </c>
      <c r="E233" s="414"/>
      <c r="F233" s="236"/>
      <c r="G233" s="237"/>
      <c r="H233" s="237"/>
    </row>
    <row r="234" spans="1:8" ht="50.1" customHeight="1" x14ac:dyDescent="0.2">
      <c r="A234" s="264" t="s">
        <v>164</v>
      </c>
      <c r="B234" s="264"/>
      <c r="C234" s="264"/>
      <c r="D234" s="264"/>
      <c r="E234" s="264"/>
      <c r="F234" s="264"/>
      <c r="G234" s="264"/>
      <c r="H234" s="264"/>
    </row>
    <row r="235" spans="1:8" ht="50.1" customHeight="1" x14ac:dyDescent="0.2">
      <c r="A235" s="264" t="s">
        <v>165</v>
      </c>
      <c r="B235" s="264"/>
      <c r="C235" s="264"/>
      <c r="D235" s="264"/>
      <c r="E235" s="264"/>
      <c r="F235" s="264"/>
      <c r="G235" s="264"/>
      <c r="H235" s="264"/>
    </row>
    <row r="236" spans="1:8" ht="177.75" customHeight="1" x14ac:dyDescent="0.2">
      <c r="A23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384"/>
      <c r="C236" s="384"/>
      <c r="D236" s="384"/>
      <c r="E236" s="384"/>
      <c r="F236" s="384"/>
      <c r="G236" s="384"/>
      <c r="H236" s="384"/>
    </row>
    <row r="237" spans="1:8" ht="75" customHeight="1" x14ac:dyDescent="0.2">
      <c r="A237" s="239" t="s">
        <v>167</v>
      </c>
      <c r="B237" s="239"/>
      <c r="C237" s="239"/>
      <c r="D237" s="239"/>
      <c r="E237" s="239"/>
      <c r="F237" s="239"/>
      <c r="G237" s="239"/>
      <c r="H237" s="239"/>
    </row>
    <row r="238" spans="1:8" ht="137.25" customHeight="1" x14ac:dyDescent="0.2">
      <c r="A238" s="264" t="s">
        <v>168</v>
      </c>
      <c r="B238" s="264"/>
      <c r="C238" s="264"/>
      <c r="D238" s="264"/>
      <c r="E238" s="264"/>
      <c r="F238" s="264"/>
      <c r="G238" s="264"/>
      <c r="H238" s="264"/>
    </row>
    <row r="239" spans="1:8" s="217" customFormat="1" ht="125.25" customHeight="1" x14ac:dyDescent="0.2">
      <c r="A239" s="531" t="s">
        <v>468</v>
      </c>
      <c r="B239" s="531"/>
      <c r="C239" s="531"/>
      <c r="D239" s="531"/>
      <c r="E239" s="531"/>
      <c r="F239" s="531"/>
      <c r="G239" s="531"/>
      <c r="H239" s="531"/>
    </row>
    <row r="240" spans="1:8" ht="25.5" x14ac:dyDescent="0.35">
      <c r="A240" s="532" t="s">
        <v>469</v>
      </c>
      <c r="B240" s="533"/>
      <c r="C240" s="534" t="s">
        <v>470</v>
      </c>
    </row>
    <row r="241" spans="1:8" ht="25.5" x14ac:dyDescent="0.35">
      <c r="A241" s="535" t="s">
        <v>471</v>
      </c>
      <c r="B241" s="536"/>
      <c r="C241" s="537">
        <v>1</v>
      </c>
    </row>
    <row r="242" spans="1:8" ht="25.5" x14ac:dyDescent="0.35">
      <c r="A242" s="535">
        <v>2</v>
      </c>
      <c r="B242" s="536"/>
      <c r="C242" s="537">
        <v>1.1000000000000001</v>
      </c>
    </row>
    <row r="243" spans="1:8" ht="25.5" x14ac:dyDescent="0.35">
      <c r="A243" s="535">
        <v>3</v>
      </c>
      <c r="B243" s="536"/>
      <c r="C243" s="537">
        <v>1.2</v>
      </c>
    </row>
    <row r="244" spans="1:8" ht="25.5" x14ac:dyDescent="0.35">
      <c r="A244" s="535" t="s">
        <v>472</v>
      </c>
      <c r="B244" s="536"/>
      <c r="C244" s="537">
        <v>1.25</v>
      </c>
    </row>
    <row r="245" spans="1:8" ht="25.5" x14ac:dyDescent="0.35">
      <c r="A245" s="535" t="s">
        <v>473</v>
      </c>
      <c r="B245" s="536"/>
      <c r="C245" s="537">
        <v>1.3</v>
      </c>
    </row>
    <row r="246" spans="1:8" ht="25.5" x14ac:dyDescent="0.35">
      <c r="A246" s="535" t="s">
        <v>474</v>
      </c>
      <c r="B246" s="536"/>
      <c r="C246" s="537">
        <v>1.35</v>
      </c>
    </row>
    <row r="247" spans="1:8" ht="25.5" x14ac:dyDescent="0.35">
      <c r="A247" s="535" t="s">
        <v>475</v>
      </c>
      <c r="B247" s="536"/>
      <c r="C247" s="537">
        <v>1.4</v>
      </c>
    </row>
    <row r="248" spans="1:8" ht="25.5" x14ac:dyDescent="0.35">
      <c r="A248" s="535" t="s">
        <v>476</v>
      </c>
      <c r="B248" s="536"/>
      <c r="C248" s="537">
        <v>1.45</v>
      </c>
    </row>
    <row r="249" spans="1:8" ht="25.5" x14ac:dyDescent="0.35">
      <c r="A249" s="535" t="s">
        <v>477</v>
      </c>
      <c r="B249" s="536"/>
      <c r="C249" s="537">
        <v>1.5</v>
      </c>
    </row>
    <row r="250" spans="1:8" ht="25.5" x14ac:dyDescent="0.35">
      <c r="A250" s="535" t="s">
        <v>478</v>
      </c>
      <c r="B250" s="536"/>
      <c r="C250" s="537">
        <v>2</v>
      </c>
    </row>
    <row r="251" spans="1:8" ht="23.25" x14ac:dyDescent="0.2">
      <c r="A251" s="264" t="s">
        <v>479</v>
      </c>
      <c r="B251" s="264"/>
      <c r="C251" s="264"/>
      <c r="D251" s="264"/>
      <c r="E251" s="264"/>
      <c r="F251" s="264"/>
      <c r="G251" s="264"/>
      <c r="H251" s="264"/>
    </row>
    <row r="254" spans="1:8" s="266" customFormat="1" ht="114.75" customHeight="1" x14ac:dyDescent="0.2">
      <c r="A254" s="239" t="s">
        <v>480</v>
      </c>
      <c r="B254" s="239"/>
      <c r="C254" s="239"/>
      <c r="D254" s="239"/>
      <c r="E254" s="239"/>
      <c r="F254" s="239"/>
      <c r="G254" s="239"/>
      <c r="H254" s="239"/>
    </row>
    <row r="260" spans="1:8" s="266" customFormat="1" ht="114.75" customHeight="1" x14ac:dyDescent="0.2">
      <c r="A260" s="216"/>
      <c r="B260" s="217"/>
      <c r="C260" s="218"/>
      <c r="D260" s="217"/>
      <c r="E260" s="217"/>
      <c r="F260" s="217"/>
      <c r="G260" s="217"/>
      <c r="H260" s="219"/>
    </row>
  </sheetData>
  <sheetProtection selectLockedCells="1" selectUnlockedCells="1"/>
  <mergeCells count="414">
    <mergeCell ref="A254:E254"/>
    <mergeCell ref="F254:H254"/>
    <mergeCell ref="A246:B246"/>
    <mergeCell ref="A247:B247"/>
    <mergeCell ref="A248:B248"/>
    <mergeCell ref="A249:B249"/>
    <mergeCell ref="A250:B250"/>
    <mergeCell ref="A251:H251"/>
    <mergeCell ref="A240:B240"/>
    <mergeCell ref="A241:B241"/>
    <mergeCell ref="A242:B242"/>
    <mergeCell ref="A243:B243"/>
    <mergeCell ref="A244:B244"/>
    <mergeCell ref="A245:B245"/>
    <mergeCell ref="A234:H234"/>
    <mergeCell ref="A235:H235"/>
    <mergeCell ref="A236:H236"/>
    <mergeCell ref="A237:H237"/>
    <mergeCell ref="A238:H238"/>
    <mergeCell ref="A239:H239"/>
    <mergeCell ref="A231:B231"/>
    <mergeCell ref="D231:E231"/>
    <mergeCell ref="A232:B232"/>
    <mergeCell ref="D232:E232"/>
    <mergeCell ref="A233:B233"/>
    <mergeCell ref="D233:E233"/>
    <mergeCell ref="A228:B228"/>
    <mergeCell ref="D228:E228"/>
    <mergeCell ref="A229:B229"/>
    <mergeCell ref="D229:E229"/>
    <mergeCell ref="A230:B230"/>
    <mergeCell ref="D230:E230"/>
    <mergeCell ref="A223:E223"/>
    <mergeCell ref="A224:B224"/>
    <mergeCell ref="D224:E224"/>
    <mergeCell ref="A225:B225"/>
    <mergeCell ref="C225:C228"/>
    <mergeCell ref="D225:E225"/>
    <mergeCell ref="A226:B226"/>
    <mergeCell ref="D226:E226"/>
    <mergeCell ref="A227:B227"/>
    <mergeCell ref="D227:E227"/>
    <mergeCell ref="A216:C216"/>
    <mergeCell ref="A217:C217"/>
    <mergeCell ref="A219:H219"/>
    <mergeCell ref="A220:H220"/>
    <mergeCell ref="A221:H221"/>
    <mergeCell ref="A222:E222"/>
    <mergeCell ref="A211:C211"/>
    <mergeCell ref="G211:H211"/>
    <mergeCell ref="A212:C212"/>
    <mergeCell ref="A213:C213"/>
    <mergeCell ref="A214:C214"/>
    <mergeCell ref="A215:C215"/>
    <mergeCell ref="A205:B205"/>
    <mergeCell ref="D205:H205"/>
    <mergeCell ref="C207:D207"/>
    <mergeCell ref="C208:D208"/>
    <mergeCell ref="C209:D209"/>
    <mergeCell ref="C210:D210"/>
    <mergeCell ref="A202:B202"/>
    <mergeCell ref="D202:H202"/>
    <mergeCell ref="A203:B203"/>
    <mergeCell ref="D203:H203"/>
    <mergeCell ref="A204:B204"/>
    <mergeCell ref="D204:H204"/>
    <mergeCell ref="A199:B199"/>
    <mergeCell ref="D199:H199"/>
    <mergeCell ref="A200:B200"/>
    <mergeCell ref="D200:H200"/>
    <mergeCell ref="A201:B201"/>
    <mergeCell ref="D201:H201"/>
    <mergeCell ref="D195:H195"/>
    <mergeCell ref="A196:B196"/>
    <mergeCell ref="D196:H196"/>
    <mergeCell ref="A197:B197"/>
    <mergeCell ref="D197:H197"/>
    <mergeCell ref="A198:B198"/>
    <mergeCell ref="D198:H198"/>
    <mergeCell ref="A191:B191"/>
    <mergeCell ref="C191:C195"/>
    <mergeCell ref="D191:H191"/>
    <mergeCell ref="A192:B192"/>
    <mergeCell ref="D192:H192"/>
    <mergeCell ref="A193:B193"/>
    <mergeCell ref="D193:H193"/>
    <mergeCell ref="A194:B194"/>
    <mergeCell ref="D194:H194"/>
    <mergeCell ref="A195:B195"/>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C138:C155"/>
    <mergeCell ref="D138:H138"/>
    <mergeCell ref="A139:B139"/>
    <mergeCell ref="D139:H139"/>
    <mergeCell ref="A140:B140"/>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4:C124"/>
    <mergeCell ref="D124:H124"/>
    <mergeCell ref="D125:H125"/>
    <mergeCell ref="A126:B126"/>
    <mergeCell ref="C126:C134"/>
    <mergeCell ref="D126:H126"/>
    <mergeCell ref="A127:B127"/>
    <mergeCell ref="D127:H127"/>
    <mergeCell ref="A128:B128"/>
    <mergeCell ref="D128:H128"/>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C103"/>
    <mergeCell ref="D103:H103"/>
    <mergeCell ref="A104:B104"/>
    <mergeCell ref="D104:H104"/>
    <mergeCell ref="A105:B105"/>
    <mergeCell ref="D105:H105"/>
    <mergeCell ref="D98:H98"/>
    <mergeCell ref="A99:A101"/>
    <mergeCell ref="B99:B100"/>
    <mergeCell ref="C99:C100"/>
    <mergeCell ref="D99:H101"/>
    <mergeCell ref="D102:H102"/>
    <mergeCell ref="H88:H91"/>
    <mergeCell ref="D92:H92"/>
    <mergeCell ref="A93:A97"/>
    <mergeCell ref="B93:B94"/>
    <mergeCell ref="C93:C94"/>
    <mergeCell ref="D93:D97"/>
    <mergeCell ref="E93:E97"/>
    <mergeCell ref="F93:F97"/>
    <mergeCell ref="G93:G97"/>
    <mergeCell ref="H93:H97"/>
    <mergeCell ref="A85:B85"/>
    <mergeCell ref="D85:H85"/>
    <mergeCell ref="D86:H86"/>
    <mergeCell ref="A88:A91"/>
    <mergeCell ref="B88:B89"/>
    <mergeCell ref="C88:C89"/>
    <mergeCell ref="D88:D91"/>
    <mergeCell ref="E88:E91"/>
    <mergeCell ref="F88:F91"/>
    <mergeCell ref="G88:G91"/>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8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9"/>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492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12189.6</v>
      </c>
      <c r="E7" s="32">
        <f>F7*1.1</f>
        <v>11173.800000000001</v>
      </c>
      <c r="F7" s="32">
        <v>10158</v>
      </c>
      <c r="G7" s="32">
        <f>F7*0.75</f>
        <v>7618.5</v>
      </c>
      <c r="H7" s="33">
        <f>F7*0.5</f>
        <v>5079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13903.199999999999</v>
      </c>
      <c r="E12" s="32">
        <f>F12*1.1</f>
        <v>12744.6</v>
      </c>
      <c r="F12" s="32">
        <v>11586</v>
      </c>
      <c r="G12" s="32">
        <f>F12*0.75</f>
        <v>8689.5</v>
      </c>
      <c r="H12" s="33">
        <f>F12*0.5</f>
        <v>5793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2460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389">
        <v>324</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17078.399999999998</v>
      </c>
      <c r="E27" s="32">
        <f>F27*1.1</f>
        <v>15655.2</v>
      </c>
      <c r="F27" s="32">
        <v>14232</v>
      </c>
      <c r="G27" s="32">
        <f>F27*0.75</f>
        <v>10674</v>
      </c>
      <c r="H27" s="33">
        <f>F27*0.5</f>
        <v>7116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19468.8</v>
      </c>
      <c r="E32" s="32">
        <f>F32*1.1</f>
        <v>17846.400000000001</v>
      </c>
      <c r="F32" s="32">
        <v>16224</v>
      </c>
      <c r="G32" s="32">
        <f>F32*0.75</f>
        <v>12168</v>
      </c>
      <c r="H32" s="33">
        <f>F32*0.5</f>
        <v>8112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300">
        <f>F48*1.2</f>
        <v>5904</v>
      </c>
      <c r="E48" s="300">
        <f>F48*1.1</f>
        <v>5412</v>
      </c>
      <c r="F48" s="300">
        <v>4920</v>
      </c>
      <c r="G48" s="300">
        <f>F48*0.75</f>
        <v>3690</v>
      </c>
      <c r="H48" s="300">
        <f>F48*0.5</f>
        <v>2460</v>
      </c>
    </row>
    <row r="49" spans="1:8" s="16" customFormat="1" ht="87.6"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301"/>
      <c r="E49" s="301"/>
      <c r="F49" s="301"/>
      <c r="G49" s="301"/>
      <c r="H49" s="301"/>
    </row>
    <row r="50" spans="1:8" s="16" customFormat="1" ht="7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1">
        <f>F55*1.2</f>
        <v>14630.4</v>
      </c>
      <c r="E55" s="32">
        <f>F55*1.1</f>
        <v>13411.2</v>
      </c>
      <c r="F55" s="32">
        <v>12192</v>
      </c>
      <c r="G55" s="32">
        <f>F55*0.75</f>
        <v>9144</v>
      </c>
      <c r="H55" s="33">
        <f>F55*0.5</f>
        <v>6096</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54">
        <f>F61*1.2</f>
        <v>16682.399999999998</v>
      </c>
      <c r="E61" s="32">
        <f>F61*1.1</f>
        <v>15292.2</v>
      </c>
      <c r="F61" s="32">
        <v>13902</v>
      </c>
      <c r="G61" s="32">
        <f>F61*0.75</f>
        <v>10426.5</v>
      </c>
      <c r="H61" s="33">
        <f>F61*0.5</f>
        <v>6951</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389">
        <v>324</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"&amp;MIN(D72:D101)&amp;" до "&amp;MAX(D72:D101)</f>
        <v>от 2856 до 165648</v>
      </c>
      <c r="E71" s="139"/>
      <c r="F71" s="139"/>
      <c r="G71" s="139"/>
      <c r="H71" s="140"/>
    </row>
    <row r="72" spans="1:8" s="16" customFormat="1" ht="37.5" customHeight="1" outlineLevel="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1">
        <v>2856</v>
      </c>
      <c r="E72" s="32"/>
      <c r="F72" s="32"/>
      <c r="G72" s="32"/>
      <c r="H72" s="33"/>
    </row>
    <row r="73" spans="1:8" s="16" customFormat="1" ht="37.5" customHeight="1" outlineLevel="1" x14ac:dyDescent="0.2">
      <c r="A73" s="147" t="s">
        <v>40</v>
      </c>
      <c r="B73" s="315"/>
      <c r="C73" s="297"/>
      <c r="D73" s="36">
        <v>5712</v>
      </c>
      <c r="E73" s="37"/>
      <c r="F73" s="37"/>
      <c r="G73" s="37"/>
      <c r="H73" s="38"/>
    </row>
    <row r="74" spans="1:8" s="16" customFormat="1" ht="37.5" customHeight="1" outlineLevel="1" x14ac:dyDescent="0.2">
      <c r="A74" s="147" t="s">
        <v>41</v>
      </c>
      <c r="B74" s="315"/>
      <c r="C74" s="297"/>
      <c r="D74" s="36">
        <v>11424</v>
      </c>
      <c r="E74" s="37"/>
      <c r="F74" s="37"/>
      <c r="G74" s="37"/>
      <c r="H74" s="38"/>
    </row>
    <row r="75" spans="1:8" s="16" customFormat="1" ht="37.5" customHeight="1" outlineLevel="1" x14ac:dyDescent="0.2">
      <c r="A75" s="147" t="s">
        <v>42</v>
      </c>
      <c r="B75" s="315"/>
      <c r="C75" s="297"/>
      <c r="D75" s="36">
        <v>17136</v>
      </c>
      <c r="E75" s="37"/>
      <c r="F75" s="37"/>
      <c r="G75" s="37"/>
      <c r="H75" s="38"/>
    </row>
    <row r="76" spans="1:8" s="16" customFormat="1" ht="37.5" customHeight="1" outlineLevel="1" x14ac:dyDescent="0.2">
      <c r="A76" s="147" t="s">
        <v>43</v>
      </c>
      <c r="B76" s="315"/>
      <c r="C76" s="297"/>
      <c r="D76" s="36">
        <v>22848</v>
      </c>
      <c r="E76" s="37"/>
      <c r="F76" s="37"/>
      <c r="G76" s="37"/>
      <c r="H76" s="38"/>
    </row>
    <row r="77" spans="1:8" s="16" customFormat="1" ht="37.5" customHeight="1" outlineLevel="1" x14ac:dyDescent="0.2">
      <c r="A77" s="147" t="s">
        <v>44</v>
      </c>
      <c r="B77" s="315"/>
      <c r="C77" s="297"/>
      <c r="D77" s="36">
        <v>28560</v>
      </c>
      <c r="E77" s="37"/>
      <c r="F77" s="37"/>
      <c r="G77" s="37"/>
      <c r="H77" s="38"/>
    </row>
    <row r="78" spans="1:8" s="16" customFormat="1" ht="37.5" customHeight="1" outlineLevel="1" x14ac:dyDescent="0.2">
      <c r="A78" s="147" t="s">
        <v>45</v>
      </c>
      <c r="B78" s="315"/>
      <c r="C78" s="297"/>
      <c r="D78" s="36">
        <v>34272</v>
      </c>
      <c r="E78" s="37"/>
      <c r="F78" s="37"/>
      <c r="G78" s="37"/>
      <c r="H78" s="38"/>
    </row>
    <row r="79" spans="1:8" s="16" customFormat="1" ht="37.5" customHeight="1" outlineLevel="1" x14ac:dyDescent="0.2">
      <c r="A79" s="147" t="s">
        <v>46</v>
      </c>
      <c r="B79" s="315"/>
      <c r="C79" s="297"/>
      <c r="D79" s="36">
        <v>39984</v>
      </c>
      <c r="E79" s="37"/>
      <c r="F79" s="37"/>
      <c r="G79" s="37"/>
      <c r="H79" s="38"/>
    </row>
    <row r="80" spans="1:8" s="16" customFormat="1" ht="37.5" customHeight="1" outlineLevel="1" x14ac:dyDescent="0.2">
      <c r="A80" s="147" t="s">
        <v>47</v>
      </c>
      <c r="B80" s="315"/>
      <c r="C80" s="297"/>
      <c r="D80" s="36">
        <v>45696</v>
      </c>
      <c r="E80" s="37"/>
      <c r="F80" s="37"/>
      <c r="G80" s="37"/>
      <c r="H80" s="38"/>
    </row>
    <row r="81" spans="1:8" s="16" customFormat="1" ht="37.5" customHeight="1" outlineLevel="1" x14ac:dyDescent="0.2">
      <c r="A81" s="147" t="s">
        <v>48</v>
      </c>
      <c r="B81" s="315"/>
      <c r="C81" s="297"/>
      <c r="D81" s="36">
        <v>51408</v>
      </c>
      <c r="E81" s="37"/>
      <c r="F81" s="37"/>
      <c r="G81" s="37"/>
      <c r="H81" s="38"/>
    </row>
    <row r="82" spans="1:8" s="16" customFormat="1" ht="37.5" customHeight="1" outlineLevel="1" x14ac:dyDescent="0.2">
      <c r="A82" s="147" t="s">
        <v>49</v>
      </c>
      <c r="B82" s="315"/>
      <c r="C82" s="297"/>
      <c r="D82" s="36">
        <v>57120</v>
      </c>
      <c r="E82" s="37"/>
      <c r="F82" s="37"/>
      <c r="G82" s="37"/>
      <c r="H82" s="38"/>
    </row>
    <row r="83" spans="1:8" s="16" customFormat="1" ht="37.5" customHeight="1" outlineLevel="1" x14ac:dyDescent="0.2">
      <c r="A83" s="147" t="s">
        <v>50</v>
      </c>
      <c r="B83" s="315"/>
      <c r="C83" s="297"/>
      <c r="D83" s="36">
        <v>62832</v>
      </c>
      <c r="E83" s="37"/>
      <c r="F83" s="37"/>
      <c r="G83" s="37"/>
      <c r="H83" s="38"/>
    </row>
    <row r="84" spans="1:8" s="16" customFormat="1" ht="37.5" customHeight="1" outlineLevel="1" x14ac:dyDescent="0.2">
      <c r="A84" s="147" t="s">
        <v>51</v>
      </c>
      <c r="B84" s="315"/>
      <c r="C84" s="297"/>
      <c r="D84" s="36">
        <v>68544</v>
      </c>
      <c r="E84" s="37"/>
      <c r="F84" s="37"/>
      <c r="G84" s="37"/>
      <c r="H84" s="38"/>
    </row>
    <row r="85" spans="1:8" s="16" customFormat="1" ht="37.5" customHeight="1" outlineLevel="1" x14ac:dyDescent="0.2">
      <c r="A85" s="147" t="s">
        <v>52</v>
      </c>
      <c r="B85" s="315"/>
      <c r="C85" s="297"/>
      <c r="D85" s="36">
        <v>74256</v>
      </c>
      <c r="E85" s="37"/>
      <c r="F85" s="37"/>
      <c r="G85" s="37"/>
      <c r="H85" s="38"/>
    </row>
    <row r="86" spans="1:8" s="16" customFormat="1" ht="37.5" customHeight="1" outlineLevel="1" x14ac:dyDescent="0.2">
      <c r="A86" s="147" t="s">
        <v>53</v>
      </c>
      <c r="B86" s="315"/>
      <c r="C86" s="297"/>
      <c r="D86" s="36">
        <v>79968</v>
      </c>
      <c r="E86" s="37"/>
      <c r="F86" s="37"/>
      <c r="G86" s="37"/>
      <c r="H86" s="38"/>
    </row>
    <row r="87" spans="1:8" s="16" customFormat="1" ht="37.5" customHeight="1" outlineLevel="1" x14ac:dyDescent="0.2">
      <c r="A87" s="147" t="s">
        <v>54</v>
      </c>
      <c r="B87" s="315"/>
      <c r="C87" s="297"/>
      <c r="D87" s="36">
        <v>85680</v>
      </c>
      <c r="E87" s="37"/>
      <c r="F87" s="37"/>
      <c r="G87" s="37"/>
      <c r="H87" s="38"/>
    </row>
    <row r="88" spans="1:8" s="16" customFormat="1" ht="37.5" customHeight="1" outlineLevel="1" x14ac:dyDescent="0.2">
      <c r="A88" s="147" t="s">
        <v>55</v>
      </c>
      <c r="B88" s="315"/>
      <c r="C88" s="297"/>
      <c r="D88" s="36">
        <v>91392</v>
      </c>
      <c r="E88" s="37"/>
      <c r="F88" s="37"/>
      <c r="G88" s="37"/>
      <c r="H88" s="38"/>
    </row>
    <row r="89" spans="1:8" s="16" customFormat="1" ht="37.5" customHeight="1" outlineLevel="1" x14ac:dyDescent="0.2">
      <c r="A89" s="147" t="s">
        <v>56</v>
      </c>
      <c r="B89" s="315"/>
      <c r="C89" s="297"/>
      <c r="D89" s="36">
        <v>97104</v>
      </c>
      <c r="E89" s="37"/>
      <c r="F89" s="37"/>
      <c r="G89" s="37"/>
      <c r="H89" s="38"/>
    </row>
    <row r="90" spans="1:8" s="16" customFormat="1" ht="37.5" customHeight="1" outlineLevel="1" x14ac:dyDescent="0.2">
      <c r="A90" s="147" t="s">
        <v>57</v>
      </c>
      <c r="B90" s="315"/>
      <c r="C90" s="297"/>
      <c r="D90" s="36">
        <v>102816</v>
      </c>
      <c r="E90" s="37"/>
      <c r="F90" s="37"/>
      <c r="G90" s="37"/>
      <c r="H90" s="38"/>
    </row>
    <row r="91" spans="1:8" s="16" customFormat="1" ht="37.5" customHeight="1" outlineLevel="1" x14ac:dyDescent="0.2">
      <c r="A91" s="147" t="s">
        <v>58</v>
      </c>
      <c r="B91" s="315"/>
      <c r="C91" s="297"/>
      <c r="D91" s="36">
        <v>108528</v>
      </c>
      <c r="E91" s="37"/>
      <c r="F91" s="37"/>
      <c r="G91" s="37"/>
      <c r="H91" s="38"/>
    </row>
    <row r="92" spans="1:8" s="16" customFormat="1" ht="37.5" customHeight="1" outlineLevel="1" x14ac:dyDescent="0.2">
      <c r="A92" s="147" t="s">
        <v>205</v>
      </c>
      <c r="B92" s="315"/>
      <c r="C92" s="297"/>
      <c r="D92" s="36">
        <v>114240</v>
      </c>
      <c r="E92" s="37"/>
      <c r="F92" s="37"/>
      <c r="G92" s="37"/>
      <c r="H92" s="38"/>
    </row>
    <row r="93" spans="1:8" s="16" customFormat="1" ht="37.5" customHeight="1" outlineLevel="1" x14ac:dyDescent="0.2">
      <c r="A93" s="147" t="s">
        <v>206</v>
      </c>
      <c r="B93" s="315"/>
      <c r="C93" s="297"/>
      <c r="D93" s="36">
        <v>119952</v>
      </c>
      <c r="E93" s="37"/>
      <c r="F93" s="37"/>
      <c r="G93" s="37"/>
      <c r="H93" s="38"/>
    </row>
    <row r="94" spans="1:8" s="16" customFormat="1" ht="37.5" customHeight="1" outlineLevel="1" x14ac:dyDescent="0.2">
      <c r="A94" s="147" t="s">
        <v>207</v>
      </c>
      <c r="B94" s="315"/>
      <c r="C94" s="297"/>
      <c r="D94" s="36">
        <v>125664</v>
      </c>
      <c r="E94" s="37"/>
      <c r="F94" s="37"/>
      <c r="G94" s="37"/>
      <c r="H94" s="38"/>
    </row>
    <row r="95" spans="1:8" s="16" customFormat="1" ht="37.5" customHeight="1" outlineLevel="1" x14ac:dyDescent="0.2">
      <c r="A95" s="147" t="s">
        <v>208</v>
      </c>
      <c r="B95" s="315"/>
      <c r="C95" s="297"/>
      <c r="D95" s="36">
        <v>131376</v>
      </c>
      <c r="E95" s="37"/>
      <c r="F95" s="37"/>
      <c r="G95" s="37"/>
      <c r="H95" s="38"/>
    </row>
    <row r="96" spans="1:8" s="16" customFormat="1" ht="37.5" customHeight="1" outlineLevel="1" x14ac:dyDescent="0.2">
      <c r="A96" s="147" t="s">
        <v>209</v>
      </c>
      <c r="B96" s="315"/>
      <c r="C96" s="297"/>
      <c r="D96" s="36">
        <v>137088</v>
      </c>
      <c r="E96" s="37"/>
      <c r="F96" s="37"/>
      <c r="G96" s="37"/>
      <c r="H96" s="38"/>
    </row>
    <row r="97" spans="1:8" s="16" customFormat="1" ht="37.5" customHeight="1" outlineLevel="1" x14ac:dyDescent="0.2">
      <c r="A97" s="147" t="s">
        <v>210</v>
      </c>
      <c r="B97" s="315"/>
      <c r="C97" s="297"/>
      <c r="D97" s="36">
        <v>142800</v>
      </c>
      <c r="E97" s="37"/>
      <c r="F97" s="37"/>
      <c r="G97" s="37"/>
      <c r="H97" s="38"/>
    </row>
    <row r="98" spans="1:8" s="16" customFormat="1" ht="37.5" customHeight="1" outlineLevel="1" x14ac:dyDescent="0.2">
      <c r="A98" s="147" t="s">
        <v>211</v>
      </c>
      <c r="B98" s="315"/>
      <c r="C98" s="297"/>
      <c r="D98" s="36">
        <v>148512</v>
      </c>
      <c r="E98" s="37"/>
      <c r="F98" s="37"/>
      <c r="G98" s="37"/>
      <c r="H98" s="38"/>
    </row>
    <row r="99" spans="1:8" s="16" customFormat="1" ht="37.5" customHeight="1" outlineLevel="1" x14ac:dyDescent="0.2">
      <c r="A99" s="147" t="s">
        <v>212</v>
      </c>
      <c r="B99" s="315"/>
      <c r="C99" s="297"/>
      <c r="D99" s="36">
        <v>154224</v>
      </c>
      <c r="E99" s="37"/>
      <c r="F99" s="37"/>
      <c r="G99" s="37"/>
      <c r="H99" s="38"/>
    </row>
    <row r="100" spans="1:8" s="16" customFormat="1" ht="37.5" customHeight="1" outlineLevel="1" x14ac:dyDescent="0.2">
      <c r="A100" s="147" t="s">
        <v>213</v>
      </c>
      <c r="B100" s="315"/>
      <c r="C100" s="297"/>
      <c r="D100" s="36">
        <v>159936</v>
      </c>
      <c r="E100" s="37"/>
      <c r="F100" s="37"/>
      <c r="G100" s="37"/>
      <c r="H100" s="38"/>
    </row>
    <row r="101" spans="1:8" s="16" customFormat="1" ht="37.5" customHeight="1" outlineLevel="1" x14ac:dyDescent="0.2">
      <c r="A101" s="147" t="s">
        <v>214</v>
      </c>
      <c r="B101" s="315"/>
      <c r="C101" s="297"/>
      <c r="D101" s="36">
        <v>165648</v>
      </c>
      <c r="E101" s="37"/>
      <c r="F101" s="37"/>
      <c r="G101" s="37"/>
      <c r="H101" s="38"/>
    </row>
    <row r="102" spans="1:8" s="16" customFormat="1" ht="37.5" customHeight="1" outlineLevel="1" x14ac:dyDescent="0.2">
      <c r="A102" s="147" t="s">
        <v>224</v>
      </c>
      <c r="B102" s="315"/>
      <c r="C102" s="297"/>
      <c r="D102" s="36">
        <v>171360</v>
      </c>
      <c r="E102" s="37"/>
      <c r="F102" s="37"/>
      <c r="G102" s="37"/>
      <c r="H102" s="38"/>
    </row>
    <row r="103" spans="1:8" s="16" customFormat="1" ht="37.5" customHeight="1" outlineLevel="1" x14ac:dyDescent="0.2">
      <c r="A103" s="147" t="s">
        <v>225</v>
      </c>
      <c r="B103" s="315"/>
      <c r="C103" s="297"/>
      <c r="D103" s="36">
        <v>177072</v>
      </c>
      <c r="E103" s="37"/>
      <c r="F103" s="37"/>
      <c r="G103" s="37"/>
      <c r="H103" s="38"/>
    </row>
    <row r="104" spans="1:8" s="16" customFormat="1" ht="37.5" customHeight="1" outlineLevel="1" x14ac:dyDescent="0.2">
      <c r="A104" s="147" t="s">
        <v>226</v>
      </c>
      <c r="B104" s="315"/>
      <c r="C104" s="297"/>
      <c r="D104" s="36">
        <v>182784</v>
      </c>
      <c r="E104" s="37"/>
      <c r="F104" s="37"/>
      <c r="G104" s="37"/>
      <c r="H104" s="38"/>
    </row>
    <row r="105" spans="1:8" s="16" customFormat="1" ht="37.5" customHeight="1" outlineLevel="1" x14ac:dyDescent="0.2">
      <c r="A105" s="147" t="s">
        <v>227</v>
      </c>
      <c r="B105" s="315"/>
      <c r="C105" s="297"/>
      <c r="D105" s="36">
        <v>188496</v>
      </c>
      <c r="E105" s="37"/>
      <c r="F105" s="37"/>
      <c r="G105" s="37"/>
      <c r="H105" s="38"/>
    </row>
    <row r="106" spans="1:8" s="16" customFormat="1" ht="37.5" customHeight="1" outlineLevel="1" x14ac:dyDescent="0.2">
      <c r="A106" s="147" t="s">
        <v>228</v>
      </c>
      <c r="B106" s="315"/>
      <c r="C106" s="297"/>
      <c r="D106" s="36">
        <v>194208</v>
      </c>
      <c r="E106" s="37"/>
      <c r="F106" s="37"/>
      <c r="G106" s="37"/>
      <c r="H106" s="38"/>
    </row>
    <row r="107" spans="1:8" s="16" customFormat="1" ht="37.5" customHeight="1" outlineLevel="1" x14ac:dyDescent="0.2">
      <c r="A107" s="147" t="s">
        <v>229</v>
      </c>
      <c r="B107" s="315"/>
      <c r="C107" s="297"/>
      <c r="D107" s="36">
        <v>199920</v>
      </c>
      <c r="E107" s="37"/>
      <c r="F107" s="37"/>
      <c r="G107" s="37"/>
      <c r="H107" s="38"/>
    </row>
    <row r="108" spans="1:8" s="16" customFormat="1" ht="37.5" customHeight="1" outlineLevel="1" x14ac:dyDescent="0.2">
      <c r="A108" s="147" t="s">
        <v>230</v>
      </c>
      <c r="B108" s="315"/>
      <c r="C108" s="297"/>
      <c r="D108" s="36">
        <v>205632</v>
      </c>
      <c r="E108" s="37"/>
      <c r="F108" s="37"/>
      <c r="G108" s="37"/>
      <c r="H108" s="38"/>
    </row>
    <row r="109" spans="1:8" s="16" customFormat="1" ht="37.5" customHeight="1" outlineLevel="1" x14ac:dyDescent="0.2">
      <c r="A109" s="147" t="s">
        <v>231</v>
      </c>
      <c r="B109" s="315"/>
      <c r="C109" s="297"/>
      <c r="D109" s="36">
        <v>211344</v>
      </c>
      <c r="E109" s="37"/>
      <c r="F109" s="37"/>
      <c r="G109" s="37"/>
      <c r="H109" s="38"/>
    </row>
    <row r="110" spans="1:8" s="16" customFormat="1" ht="37.5" customHeight="1" outlineLevel="1" x14ac:dyDescent="0.2">
      <c r="A110" s="147" t="s">
        <v>232</v>
      </c>
      <c r="B110" s="315"/>
      <c r="C110" s="297"/>
      <c r="D110" s="36">
        <v>217056</v>
      </c>
      <c r="E110" s="37"/>
      <c r="F110" s="37"/>
      <c r="G110" s="37"/>
      <c r="H110" s="38"/>
    </row>
    <row r="111" spans="1:8" s="16" customFormat="1" ht="37.5" customHeight="1" outlineLevel="1" x14ac:dyDescent="0.2">
      <c r="A111" s="147" t="s">
        <v>233</v>
      </c>
      <c r="B111" s="315"/>
      <c r="C111" s="297"/>
      <c r="D111" s="36">
        <v>222768</v>
      </c>
      <c r="E111" s="37"/>
      <c r="F111" s="37"/>
      <c r="G111" s="37"/>
      <c r="H111" s="38"/>
    </row>
    <row r="112" spans="1:8" s="16" customFormat="1" ht="37.5" customHeight="1" outlineLevel="1" x14ac:dyDescent="0.2">
      <c r="A112" s="147" t="s">
        <v>300</v>
      </c>
      <c r="B112" s="315"/>
      <c r="C112" s="297"/>
      <c r="D112" s="36">
        <v>228480</v>
      </c>
      <c r="E112" s="37"/>
      <c r="F112" s="37"/>
      <c r="G112" s="37"/>
      <c r="H112" s="38"/>
    </row>
    <row r="113" spans="1:8" s="16" customFormat="1" ht="37.5" customHeight="1" outlineLevel="1" x14ac:dyDescent="0.2">
      <c r="A113" s="147" t="s">
        <v>301</v>
      </c>
      <c r="B113" s="315"/>
      <c r="C113" s="297"/>
      <c r="D113" s="36">
        <v>234192</v>
      </c>
      <c r="E113" s="37"/>
      <c r="F113" s="37"/>
      <c r="G113" s="37"/>
      <c r="H113" s="38"/>
    </row>
    <row r="114" spans="1:8" s="16" customFormat="1" ht="37.5" customHeight="1" outlineLevel="1" x14ac:dyDescent="0.2">
      <c r="A114" s="147" t="s">
        <v>302</v>
      </c>
      <c r="B114" s="315"/>
      <c r="C114" s="297"/>
      <c r="D114" s="36">
        <v>239904</v>
      </c>
      <c r="E114" s="37"/>
      <c r="F114" s="37"/>
      <c r="G114" s="37"/>
      <c r="H114" s="38"/>
    </row>
    <row r="115" spans="1:8" s="16" customFormat="1" ht="37.5" customHeight="1" outlineLevel="1" x14ac:dyDescent="0.2">
      <c r="A115" s="147" t="s">
        <v>303</v>
      </c>
      <c r="B115" s="315"/>
      <c r="C115" s="297"/>
      <c r="D115" s="36">
        <v>245616</v>
      </c>
      <c r="E115" s="37"/>
      <c r="F115" s="37"/>
      <c r="G115" s="37"/>
      <c r="H115" s="38"/>
    </row>
    <row r="116" spans="1:8" s="16" customFormat="1" ht="37.5" customHeight="1" outlineLevel="1" x14ac:dyDescent="0.2">
      <c r="A116" s="147" t="s">
        <v>304</v>
      </c>
      <c r="B116" s="315"/>
      <c r="C116" s="297"/>
      <c r="D116" s="36">
        <v>251328</v>
      </c>
      <c r="E116" s="37"/>
      <c r="F116" s="37"/>
      <c r="G116" s="37"/>
      <c r="H116" s="38"/>
    </row>
    <row r="117" spans="1:8" s="16" customFormat="1" ht="37.5" customHeight="1" outlineLevel="1" x14ac:dyDescent="0.2">
      <c r="A117" s="147" t="s">
        <v>305</v>
      </c>
      <c r="B117" s="315"/>
      <c r="C117" s="297"/>
      <c r="D117" s="36">
        <v>257040</v>
      </c>
      <c r="E117" s="37"/>
      <c r="F117" s="37"/>
      <c r="G117" s="37"/>
      <c r="H117" s="38"/>
    </row>
    <row r="118" spans="1:8" s="16" customFormat="1" ht="37.5" customHeight="1" outlineLevel="1" x14ac:dyDescent="0.2">
      <c r="A118" s="147" t="s">
        <v>306</v>
      </c>
      <c r="B118" s="315"/>
      <c r="C118" s="297"/>
      <c r="D118" s="36">
        <v>262752</v>
      </c>
      <c r="E118" s="37"/>
      <c r="F118" s="37"/>
      <c r="G118" s="37"/>
      <c r="H118" s="38"/>
    </row>
    <row r="119" spans="1:8" s="16" customFormat="1" ht="37.5" customHeight="1" outlineLevel="1" x14ac:dyDescent="0.2">
      <c r="A119" s="147" t="s">
        <v>307</v>
      </c>
      <c r="B119" s="315"/>
      <c r="C119" s="297"/>
      <c r="D119" s="36">
        <v>268464</v>
      </c>
      <c r="E119" s="37"/>
      <c r="F119" s="37"/>
      <c r="G119" s="37"/>
      <c r="H119" s="38"/>
    </row>
    <row r="120" spans="1:8" s="16" customFormat="1" ht="37.5" customHeight="1" outlineLevel="1" x14ac:dyDescent="0.2">
      <c r="A120" s="147" t="s">
        <v>308</v>
      </c>
      <c r="B120" s="315"/>
      <c r="C120" s="297"/>
      <c r="D120" s="36">
        <v>274176</v>
      </c>
      <c r="E120" s="37"/>
      <c r="F120" s="37"/>
      <c r="G120" s="37"/>
      <c r="H120" s="38"/>
    </row>
    <row r="121" spans="1:8" s="16" customFormat="1" ht="37.5" customHeight="1" outlineLevel="1" thickBot="1" x14ac:dyDescent="0.25">
      <c r="A121" s="147" t="s">
        <v>309</v>
      </c>
      <c r="B121" s="315"/>
      <c r="C121" s="316"/>
      <c r="D121" s="36">
        <v>279888</v>
      </c>
      <c r="E121" s="37"/>
      <c r="F121" s="37"/>
      <c r="G121" s="37"/>
      <c r="H121" s="38"/>
    </row>
    <row r="122" spans="1:8" s="16" customFormat="1" ht="50.1" customHeight="1" thickBot="1" x14ac:dyDescent="0.25">
      <c r="A122" s="136" t="s">
        <v>59</v>
      </c>
      <c r="B122" s="137"/>
      <c r="C122" s="137"/>
      <c r="D122" s="138" t="str">
        <f>"от "&amp;MIN(D123:D132)&amp;" до "&amp;MAX(D123:D132)</f>
        <v>от 66 до 6222</v>
      </c>
      <c r="E122" s="139"/>
      <c r="F122" s="139"/>
      <c r="G122" s="139"/>
      <c r="H122" s="140"/>
    </row>
    <row r="123" spans="1:8" s="16" customFormat="1" ht="156.75" customHeight="1" x14ac:dyDescent="0.2">
      <c r="A123" s="149" t="s">
        <v>60</v>
      </c>
      <c r="B123" s="150" t="s">
        <v>13</v>
      </c>
      <c r="C123" s="294"/>
      <c r="D123" s="152">
        <v>1758</v>
      </c>
      <c r="E123" s="152"/>
      <c r="F123" s="152"/>
      <c r="G123" s="152"/>
      <c r="H123" s="153"/>
    </row>
    <row r="124" spans="1:8" s="16" customFormat="1" ht="37.5" customHeight="1" x14ac:dyDescent="0.2">
      <c r="A124" s="160" t="s">
        <v>61</v>
      </c>
      <c r="B124" s="161"/>
      <c r="C124" s="156" t="str">
        <f>"Электронный справочник "&amp;$C$2&amp;" (версия для ПК)"</f>
        <v>Электронный справочник "2ГИС.ИРКУТСК" (версия для ПК)</v>
      </c>
      <c r="D124" s="36">
        <v>66</v>
      </c>
      <c r="E124" s="37"/>
      <c r="F124" s="37"/>
      <c r="G124" s="37"/>
      <c r="H124" s="38"/>
    </row>
    <row r="125" spans="1:8" s="16" customFormat="1" ht="37.5" customHeight="1" x14ac:dyDescent="0.2">
      <c r="A125" s="160" t="s">
        <v>62</v>
      </c>
      <c r="B125" s="161"/>
      <c r="C125" s="159"/>
      <c r="D125" s="36">
        <v>5832</v>
      </c>
      <c r="E125" s="37"/>
      <c r="F125" s="37"/>
      <c r="G125" s="37"/>
      <c r="H125" s="38"/>
    </row>
    <row r="126" spans="1:8" s="16" customFormat="1" ht="37.5" customHeight="1" x14ac:dyDescent="0.2">
      <c r="A126" s="160" t="s">
        <v>63</v>
      </c>
      <c r="B126" s="161"/>
      <c r="C126" s="159"/>
      <c r="D126" s="36">
        <v>1680</v>
      </c>
      <c r="E126" s="37"/>
      <c r="F126" s="37"/>
      <c r="G126" s="37"/>
      <c r="H126" s="38"/>
    </row>
    <row r="127" spans="1:8" s="16" customFormat="1" ht="37.5" customHeight="1" x14ac:dyDescent="0.2">
      <c r="A127" s="160" t="s">
        <v>64</v>
      </c>
      <c r="B127" s="161"/>
      <c r="C127" s="159"/>
      <c r="D127" s="36">
        <v>5448</v>
      </c>
      <c r="E127" s="37"/>
      <c r="F127" s="37"/>
      <c r="G127" s="37"/>
      <c r="H127" s="38"/>
    </row>
    <row r="128" spans="1:8" s="16" customFormat="1" ht="37.5" customHeight="1" x14ac:dyDescent="0.2">
      <c r="A128" s="160" t="s">
        <v>65</v>
      </c>
      <c r="B128" s="161"/>
      <c r="C128" s="159"/>
      <c r="D128" s="56">
        <v>324</v>
      </c>
      <c r="E128" s="37"/>
      <c r="F128" s="37"/>
      <c r="G128" s="37"/>
      <c r="H128" s="38"/>
    </row>
    <row r="129" spans="1:8" s="16" customFormat="1" ht="37.5" customHeight="1" x14ac:dyDescent="0.2">
      <c r="A129" s="160" t="s">
        <v>66</v>
      </c>
      <c r="B129" s="161"/>
      <c r="C129" s="159"/>
      <c r="D129" s="56">
        <v>324</v>
      </c>
      <c r="E129" s="37"/>
      <c r="F129" s="37"/>
      <c r="G129" s="37"/>
      <c r="H129" s="38"/>
    </row>
    <row r="130" spans="1:8" s="16" customFormat="1" ht="37.5" customHeight="1" x14ac:dyDescent="0.2">
      <c r="A130" s="160" t="s">
        <v>67</v>
      </c>
      <c r="B130" s="161"/>
      <c r="C130" s="159"/>
      <c r="D130" s="56">
        <v>648</v>
      </c>
      <c r="E130" s="37"/>
      <c r="F130" s="37"/>
      <c r="G130" s="37"/>
      <c r="H130" s="38"/>
    </row>
    <row r="131" spans="1:8" s="16" customFormat="1" ht="37.5" customHeight="1" x14ac:dyDescent="0.2">
      <c r="A131" s="160" t="s">
        <v>68</v>
      </c>
      <c r="B131" s="161"/>
      <c r="C131" s="159"/>
      <c r="D131" s="56">
        <v>972</v>
      </c>
      <c r="E131" s="37"/>
      <c r="F131" s="37"/>
      <c r="G131" s="37"/>
      <c r="H131" s="38"/>
    </row>
    <row r="132" spans="1:8" s="16" customFormat="1" ht="37.5" customHeight="1" x14ac:dyDescent="0.2">
      <c r="A132" s="207" t="s">
        <v>69</v>
      </c>
      <c r="B132" s="208"/>
      <c r="C132" s="553"/>
      <c r="D132" s="56">
        <v>6222</v>
      </c>
      <c r="E132" s="37"/>
      <c r="F132" s="37"/>
      <c r="G132" s="37"/>
      <c r="H132" s="38"/>
    </row>
    <row r="133" spans="1:8" s="16" customFormat="1" ht="117.75" customHeight="1" thickBot="1" x14ac:dyDescent="0.25">
      <c r="A133" s="356" t="s">
        <v>71</v>
      </c>
      <c r="B133" s="397"/>
      <c r="C13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45">
        <v>30</v>
      </c>
      <c r="E133" s="45"/>
      <c r="F133" s="45"/>
      <c r="G133" s="45"/>
      <c r="H133" s="46"/>
    </row>
    <row r="134" spans="1:8" s="28" customFormat="1" ht="50.1" customHeight="1" thickBot="1" x14ac:dyDescent="0.25">
      <c r="A134" s="24" t="s">
        <v>72</v>
      </c>
      <c r="B134" s="25"/>
      <c r="C134" s="26"/>
      <c r="D134" s="173" t="str">
        <f>"от "&amp;MIN(D136,D156:H157,F196,D158:H172)&amp;" до "&amp;MAX(D136,D156:H157,F196,D158:H172)</f>
        <v>от 510 до 33000</v>
      </c>
      <c r="E134" s="173"/>
      <c r="F134" s="173"/>
      <c r="G134" s="173"/>
      <c r="H134" s="174"/>
    </row>
    <row r="135" spans="1:8" s="16" customFormat="1" ht="24.95" customHeight="1" thickBot="1" x14ac:dyDescent="0.25">
      <c r="A135" s="336"/>
      <c r="B135" s="337"/>
      <c r="C135" s="130"/>
      <c r="D135" s="399"/>
      <c r="E135" s="399"/>
      <c r="F135" s="399"/>
      <c r="G135" s="399"/>
      <c r="H135" s="400"/>
    </row>
    <row r="136" spans="1:8" s="16" customFormat="1" ht="66"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182">
        <v>10584</v>
      </c>
      <c r="E136" s="182"/>
      <c r="F136" s="182"/>
      <c r="G136" s="182"/>
      <c r="H136" s="183"/>
    </row>
    <row r="137" spans="1:8" s="16" customFormat="1" ht="66" customHeight="1" thickBot="1" x14ac:dyDescent="0.25">
      <c r="A137" s="184" t="s">
        <v>74</v>
      </c>
      <c r="B137" s="185"/>
      <c r="C137" s="186"/>
      <c r="D137" s="187" t="s">
        <v>75</v>
      </c>
      <c r="E137" s="188"/>
      <c r="F137" s="188"/>
      <c r="G137" s="188"/>
      <c r="H137" s="189"/>
    </row>
    <row r="138" spans="1:8" s="16" customFormat="1" ht="66" customHeight="1" x14ac:dyDescent="0.2">
      <c r="A138" s="190" t="s">
        <v>76</v>
      </c>
      <c r="B138" s="191"/>
      <c r="C138" s="186"/>
      <c r="D138" s="157">
        <f>D136/4</f>
        <v>2646</v>
      </c>
      <c r="E138" s="157"/>
      <c r="F138" s="157"/>
      <c r="G138" s="157"/>
      <c r="H138" s="158"/>
    </row>
    <row r="139" spans="1:8" s="16" customFormat="1" ht="66" customHeight="1" x14ac:dyDescent="0.2">
      <c r="A139" s="190" t="s">
        <v>77</v>
      </c>
      <c r="B139" s="191"/>
      <c r="C139" s="186"/>
      <c r="D139" s="157">
        <f>D136/5</f>
        <v>2116.8000000000002</v>
      </c>
      <c r="E139" s="157"/>
      <c r="F139" s="157"/>
      <c r="G139" s="157"/>
      <c r="H139" s="158"/>
    </row>
    <row r="140" spans="1:8" s="16" customFormat="1" ht="66" customHeight="1" x14ac:dyDescent="0.2">
      <c r="A140" s="190" t="s">
        <v>78</v>
      </c>
      <c r="B140" s="191"/>
      <c r="C140" s="186"/>
      <c r="D140" s="157">
        <f>D136/6</f>
        <v>1764</v>
      </c>
      <c r="E140" s="157"/>
      <c r="F140" s="157"/>
      <c r="G140" s="157"/>
      <c r="H140" s="158"/>
    </row>
    <row r="141" spans="1:8" s="16" customFormat="1" ht="66" customHeight="1" x14ac:dyDescent="0.2">
      <c r="A141" s="190" t="s">
        <v>79</v>
      </c>
      <c r="B141" s="191"/>
      <c r="C141" s="186"/>
      <c r="D141" s="157">
        <f>D136/7</f>
        <v>1512</v>
      </c>
      <c r="E141" s="157"/>
      <c r="F141" s="157"/>
      <c r="G141" s="157"/>
      <c r="H141" s="158"/>
    </row>
    <row r="142" spans="1:8" s="16" customFormat="1" ht="66" customHeight="1" x14ac:dyDescent="0.2">
      <c r="A142" s="190" t="s">
        <v>80</v>
      </c>
      <c r="B142" s="191"/>
      <c r="C142" s="186"/>
      <c r="D142" s="157">
        <f>D136/8</f>
        <v>1323</v>
      </c>
      <c r="E142" s="157"/>
      <c r="F142" s="157"/>
      <c r="G142" s="157"/>
      <c r="H142" s="158"/>
    </row>
    <row r="143" spans="1:8" s="16" customFormat="1" ht="66" customHeight="1" x14ac:dyDescent="0.2">
      <c r="A143" s="190" t="s">
        <v>81</v>
      </c>
      <c r="B143" s="191"/>
      <c r="C143" s="186"/>
      <c r="D143" s="157">
        <f>D136/9</f>
        <v>1176</v>
      </c>
      <c r="E143" s="157"/>
      <c r="F143" s="157"/>
      <c r="G143" s="157"/>
      <c r="H143" s="158"/>
    </row>
    <row r="144" spans="1:8" s="16" customFormat="1" ht="66" customHeight="1" x14ac:dyDescent="0.2">
      <c r="A144" s="190" t="s">
        <v>82</v>
      </c>
      <c r="B144" s="191"/>
      <c r="C144" s="186"/>
      <c r="D144" s="157">
        <f>D136/10</f>
        <v>1058.4000000000001</v>
      </c>
      <c r="E144" s="157"/>
      <c r="F144" s="157"/>
      <c r="G144" s="157"/>
      <c r="H144" s="158"/>
    </row>
    <row r="145" spans="1:8" s="16" customFormat="1" ht="66" customHeight="1" thickBot="1" x14ac:dyDescent="0.25">
      <c r="A145" s="179" t="s">
        <v>83</v>
      </c>
      <c r="B145" s="180"/>
      <c r="C145" s="186"/>
      <c r="D145" s="182">
        <v>40008</v>
      </c>
      <c r="E145" s="182"/>
      <c r="F145" s="182"/>
      <c r="G145" s="182"/>
      <c r="H145" s="183"/>
    </row>
    <row r="146" spans="1:8" s="16" customFormat="1" ht="66" customHeight="1" thickBot="1" x14ac:dyDescent="0.25">
      <c r="A146" s="184" t="s">
        <v>74</v>
      </c>
      <c r="B146" s="185"/>
      <c r="C146" s="186"/>
      <c r="D146" s="187" t="s">
        <v>75</v>
      </c>
      <c r="E146" s="188"/>
      <c r="F146" s="188"/>
      <c r="G146" s="188"/>
      <c r="H146" s="189"/>
    </row>
    <row r="147" spans="1:8" s="16" customFormat="1" ht="66" customHeight="1" x14ac:dyDescent="0.2">
      <c r="A147" s="190" t="s">
        <v>76</v>
      </c>
      <c r="B147" s="191"/>
      <c r="C147" s="186"/>
      <c r="D147" s="157">
        <v>10002</v>
      </c>
      <c r="E147" s="157"/>
      <c r="F147" s="157"/>
      <c r="G147" s="157"/>
      <c r="H147" s="158"/>
    </row>
    <row r="148" spans="1:8" s="16" customFormat="1" ht="66" customHeight="1" x14ac:dyDescent="0.2">
      <c r="A148" s="190" t="s">
        <v>77</v>
      </c>
      <c r="B148" s="191"/>
      <c r="C148" s="186"/>
      <c r="D148" s="157">
        <v>8001.5999999999995</v>
      </c>
      <c r="E148" s="157"/>
      <c r="F148" s="157"/>
      <c r="G148" s="157"/>
      <c r="H148" s="158"/>
    </row>
    <row r="149" spans="1:8" s="16" customFormat="1" ht="66" customHeight="1" x14ac:dyDescent="0.2">
      <c r="A149" s="190" t="s">
        <v>78</v>
      </c>
      <c r="B149" s="191"/>
      <c r="C149" s="186"/>
      <c r="D149" s="157">
        <v>6668</v>
      </c>
      <c r="E149" s="157"/>
      <c r="F149" s="157"/>
      <c r="G149" s="157"/>
      <c r="H149" s="158"/>
    </row>
    <row r="150" spans="1:8" s="16" customFormat="1" ht="66" customHeight="1" x14ac:dyDescent="0.2">
      <c r="A150" s="190" t="s">
        <v>79</v>
      </c>
      <c r="B150" s="191"/>
      <c r="C150" s="186"/>
      <c r="D150" s="157">
        <v>5715.4285714285716</v>
      </c>
      <c r="E150" s="157"/>
      <c r="F150" s="157"/>
      <c r="G150" s="157"/>
      <c r="H150" s="158"/>
    </row>
    <row r="151" spans="1:8" s="16" customFormat="1" ht="66" customHeight="1" x14ac:dyDescent="0.2">
      <c r="A151" s="190" t="s">
        <v>80</v>
      </c>
      <c r="B151" s="191"/>
      <c r="C151" s="186"/>
      <c r="D151" s="157">
        <v>5001</v>
      </c>
      <c r="E151" s="157"/>
      <c r="F151" s="157"/>
      <c r="G151" s="157"/>
      <c r="H151" s="158"/>
    </row>
    <row r="152" spans="1:8" s="16" customFormat="1" ht="66" customHeight="1" x14ac:dyDescent="0.2">
      <c r="A152" s="190" t="s">
        <v>81</v>
      </c>
      <c r="B152" s="191"/>
      <c r="C152" s="186"/>
      <c r="D152" s="157">
        <v>4445.333333333333</v>
      </c>
      <c r="E152" s="157"/>
      <c r="F152" s="157"/>
      <c r="G152" s="157"/>
      <c r="H152" s="158"/>
    </row>
    <row r="153" spans="1:8" s="16" customFormat="1" ht="66" customHeight="1" thickBot="1" x14ac:dyDescent="0.25">
      <c r="A153" s="190" t="s">
        <v>82</v>
      </c>
      <c r="B153" s="191"/>
      <c r="C153" s="194"/>
      <c r="D153" s="157">
        <v>4000.7999999999997</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44">
        <v>21606</v>
      </c>
      <c r="E154" s="45"/>
      <c r="F154" s="45"/>
      <c r="G154" s="45"/>
      <c r="H154" s="46"/>
    </row>
    <row r="155" spans="1:8" s="16" customFormat="1" ht="24.75" customHeight="1" thickBot="1" x14ac:dyDescent="0.25">
      <c r="A155" s="336"/>
      <c r="B155" s="337"/>
      <c r="C155" s="125"/>
      <c r="D155" s="399"/>
      <c r="E155" s="399"/>
      <c r="F155" s="399"/>
      <c r="G155" s="399"/>
      <c r="H155" s="400"/>
    </row>
    <row r="156" spans="1:8" s="16" customFormat="1" ht="50.1" customHeight="1" x14ac:dyDescent="0.2">
      <c r="A156" s="160" t="s">
        <v>85</v>
      </c>
      <c r="B156" s="161"/>
      <c r="C156" s="439" t="str">
        <f>"Интернет-площадка 2gis.ru на основе Cправочника организаций "&amp;$C$2&amp;""</f>
        <v>Интернет-площадка 2gis.ru на основе Cправочника организаций "2ГИС.ИРКУТСК"</v>
      </c>
      <c r="D156" s="56">
        <v>10200</v>
      </c>
      <c r="E156" s="37"/>
      <c r="F156" s="37"/>
      <c r="G156" s="37"/>
      <c r="H156" s="38"/>
    </row>
    <row r="157" spans="1:8" s="16" customFormat="1" ht="50.1" customHeight="1" x14ac:dyDescent="0.2">
      <c r="A157" s="160" t="s">
        <v>86</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56">
        <v>17760</v>
      </c>
      <c r="E157" s="37"/>
      <c r="F157" s="37"/>
      <c r="G157" s="37"/>
      <c r="H157" s="38"/>
    </row>
    <row r="158" spans="1:8" s="16" customFormat="1" ht="50.1" customHeight="1" x14ac:dyDescent="0.2">
      <c r="A158" s="160" t="s">
        <v>87</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56">
        <v>12000</v>
      </c>
      <c r="E158" s="37"/>
      <c r="F158" s="37"/>
      <c r="G158" s="37"/>
      <c r="H158" s="38"/>
    </row>
    <row r="159" spans="1:8" s="16" customFormat="1"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"2ГИС.ИРКУТСК"</v>
      </c>
      <c r="D159" s="56">
        <v>15240</v>
      </c>
      <c r="E159" s="37"/>
      <c r="F159" s="37"/>
      <c r="G159" s="37"/>
      <c r="H159" s="38"/>
    </row>
    <row r="160" spans="1:8" s="16" customFormat="1"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"2ГИС.ИРКУТСК"</v>
      </c>
      <c r="D160" s="56">
        <v>18288</v>
      </c>
      <c r="E160" s="37"/>
      <c r="F160" s="37"/>
      <c r="G160" s="37"/>
      <c r="H160" s="38"/>
    </row>
    <row r="161" spans="1:8" s="16" customFormat="1" ht="50.1" customHeight="1" x14ac:dyDescent="0.2">
      <c r="A161" s="160" t="s">
        <v>90</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56">
        <v>10560</v>
      </c>
      <c r="E161" s="37"/>
      <c r="F161" s="37"/>
      <c r="G161" s="37"/>
      <c r="H161" s="38"/>
    </row>
    <row r="162" spans="1:8" s="16" customFormat="1" ht="50.1" customHeight="1" x14ac:dyDescent="0.2">
      <c r="A162" s="160" t="s">
        <v>91</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56">
        <v>10200</v>
      </c>
      <c r="E162" s="37"/>
      <c r="F162" s="37"/>
      <c r="G162" s="37"/>
      <c r="H162" s="38"/>
    </row>
    <row r="163" spans="1:8" s="16" customFormat="1" ht="50.1" customHeight="1" x14ac:dyDescent="0.2">
      <c r="A163" s="160" t="s">
        <v>92</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359">
        <v>12840</v>
      </c>
      <c r="E163" s="157"/>
      <c r="F163" s="157"/>
      <c r="G163" s="157"/>
      <c r="H163" s="158"/>
    </row>
    <row r="164" spans="1:8" s="16" customFormat="1" ht="50.1" customHeight="1" x14ac:dyDescent="0.2">
      <c r="A164" s="160" t="s">
        <v>93</v>
      </c>
      <c r="B164" s="161"/>
      <c r="C164" s="203" t="str">
        <f>C196</f>
        <v>электронный справочник на основе Справочника организаций "2ГИС.ИРКУТСК" (мобильная версия 2ГИС 4.0 и выше)</v>
      </c>
      <c r="D164" s="359">
        <v>27000</v>
      </c>
      <c r="E164" s="157"/>
      <c r="F164" s="157"/>
      <c r="G164" s="157"/>
      <c r="H164" s="158"/>
    </row>
    <row r="165" spans="1:8" s="16" customFormat="1" ht="50.1" customHeight="1" x14ac:dyDescent="0.2">
      <c r="A165" s="160" t="s">
        <v>94</v>
      </c>
      <c r="B165" s="161"/>
      <c r="C165" s="203" t="s">
        <v>95</v>
      </c>
      <c r="D165" s="359">
        <v>510</v>
      </c>
      <c r="E165" s="157"/>
      <c r="F165" s="157"/>
      <c r="G165" s="157"/>
      <c r="H165" s="158"/>
    </row>
    <row r="166" spans="1:8" s="16" customFormat="1" ht="70.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56">
        <v>8040</v>
      </c>
      <c r="E166" s="37"/>
      <c r="F166" s="37"/>
      <c r="G166" s="37"/>
      <c r="H166" s="38"/>
    </row>
    <row r="167" spans="1:8" s="16" customFormat="1" ht="70.5" customHeight="1" x14ac:dyDescent="0.2">
      <c r="A167" s="160" t="s">
        <v>97</v>
      </c>
      <c r="B167" s="161"/>
      <c r="C167" s="203" t="str">
        <f t="shared" ref="C167: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56">
        <v>6432</v>
      </c>
      <c r="E167" s="37"/>
      <c r="F167" s="37"/>
      <c r="G167" s="37"/>
      <c r="H167" s="38"/>
    </row>
    <row r="168" spans="1:8" s="16" customFormat="1" ht="70.5" customHeight="1" x14ac:dyDescent="0.2">
      <c r="A168" s="160" t="s">
        <v>98</v>
      </c>
      <c r="B168" s="161"/>
      <c r="C168"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56">
        <v>6720</v>
      </c>
      <c r="E168" s="37"/>
      <c r="F168" s="37"/>
      <c r="G168" s="37"/>
      <c r="H168" s="38"/>
    </row>
    <row r="169" spans="1:8" s="16" customFormat="1" ht="70.5" customHeight="1" x14ac:dyDescent="0.2">
      <c r="A169" s="160" t="s">
        <v>99</v>
      </c>
      <c r="B169" s="161"/>
      <c r="C169"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56">
        <v>3216</v>
      </c>
      <c r="E169" s="37"/>
      <c r="F169" s="37"/>
      <c r="G169" s="37"/>
      <c r="H169" s="38"/>
    </row>
    <row r="170" spans="1:8" s="16" customFormat="1" ht="70.5" customHeight="1" x14ac:dyDescent="0.2">
      <c r="A170" s="160" t="s">
        <v>100</v>
      </c>
      <c r="B170" s="161" t="s">
        <v>100</v>
      </c>
      <c r="C170"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56">
        <v>33000</v>
      </c>
      <c r="E170" s="37"/>
      <c r="F170" s="37"/>
      <c r="G170" s="37"/>
      <c r="H170" s="38"/>
    </row>
    <row r="171" spans="1:8" s="16" customFormat="1" ht="70.5" customHeight="1" x14ac:dyDescent="0.2">
      <c r="A171" s="160" t="s">
        <v>101</v>
      </c>
      <c r="B171" s="161" t="s">
        <v>101</v>
      </c>
      <c r="C171"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56">
        <v>15000</v>
      </c>
      <c r="E171" s="37"/>
      <c r="F171" s="37"/>
      <c r="G171" s="37"/>
      <c r="H171" s="38"/>
    </row>
    <row r="172" spans="1:8" s="16" customFormat="1" ht="50.1" customHeight="1" thickBot="1" x14ac:dyDescent="0.25">
      <c r="A172" s="160" t="s">
        <v>102</v>
      </c>
      <c r="B172" s="161"/>
      <c r="C172" s="12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56">
        <v>10560</v>
      </c>
      <c r="E172" s="37"/>
      <c r="F172" s="37"/>
      <c r="G172" s="37"/>
      <c r="H172" s="38"/>
    </row>
    <row r="173" spans="1:8" s="16" customFormat="1" ht="102" customHeight="1" thickBot="1" x14ac:dyDescent="0.25">
      <c r="A173" s="160" t="s">
        <v>16</v>
      </c>
      <c r="B173" s="161"/>
      <c r="C17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56">
        <v>1200</v>
      </c>
      <c r="E173" s="37"/>
      <c r="F173" s="37"/>
      <c r="G173" s="37"/>
      <c r="H173" s="38"/>
    </row>
    <row r="174" spans="1:8" s="16" customFormat="1" ht="102" customHeight="1" thickBot="1" x14ac:dyDescent="0.25">
      <c r="A174" s="160" t="s">
        <v>103</v>
      </c>
      <c r="B174" s="161"/>
      <c r="C17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4" s="56">
        <v>100002</v>
      </c>
      <c r="E174" s="37"/>
      <c r="F174" s="37"/>
      <c r="G174" s="37"/>
      <c r="H174" s="38"/>
    </row>
    <row r="175" spans="1:8" s="16" customFormat="1" ht="126" customHeight="1" x14ac:dyDescent="0.2">
      <c r="A175" s="160" t="s">
        <v>104</v>
      </c>
      <c r="B175" s="161"/>
      <c r="C17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5" s="56">
        <v>16200</v>
      </c>
      <c r="E175" s="37"/>
      <c r="F175" s="37"/>
      <c r="G175" s="37"/>
      <c r="H175" s="38"/>
    </row>
    <row r="176" spans="1:8" s="16" customFormat="1" ht="96" customHeight="1" x14ac:dyDescent="0.2">
      <c r="A176" s="160" t="s">
        <v>105</v>
      </c>
      <c r="B176" s="161"/>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56">
        <v>10005</v>
      </c>
      <c r="E176" s="37"/>
      <c r="F176" s="37"/>
      <c r="G176" s="37"/>
      <c r="H176" s="38"/>
    </row>
    <row r="177" spans="1:8" s="16" customFormat="1" ht="96" customHeight="1" x14ac:dyDescent="0.2">
      <c r="A177" s="154" t="s">
        <v>106</v>
      </c>
      <c r="B177" s="204"/>
      <c r="C177" s="203" t="e">
        <f>#REF!</f>
        <v>#REF!</v>
      </c>
      <c r="D177" s="56">
        <v>15000</v>
      </c>
      <c r="E177" s="37"/>
      <c r="F177" s="37"/>
      <c r="G177" s="37"/>
      <c r="H177" s="38"/>
    </row>
    <row r="178" spans="1:8" s="16" customFormat="1"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"2ГИС.ИРКУТСК"</v>
      </c>
      <c r="D178" s="56">
        <v>14280</v>
      </c>
      <c r="E178" s="37"/>
      <c r="F178" s="37"/>
      <c r="G178" s="37"/>
      <c r="H178" s="38"/>
    </row>
    <row r="179" spans="1:8" s="16" customFormat="1" ht="50.1" customHeight="1" x14ac:dyDescent="0.2">
      <c r="A179" s="160" t="s">
        <v>108</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56">
        <v>24960</v>
      </c>
      <c r="E179" s="37"/>
      <c r="F179" s="37"/>
      <c r="G179" s="37"/>
      <c r="H179" s="38"/>
    </row>
    <row r="180" spans="1:8" s="16" customFormat="1" ht="50.1" customHeight="1" x14ac:dyDescent="0.2">
      <c r="A180" s="160" t="s">
        <v>109</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56">
        <v>16800</v>
      </c>
      <c r="E180" s="37"/>
      <c r="F180" s="37"/>
      <c r="G180" s="37"/>
      <c r="H180" s="38"/>
    </row>
    <row r="181" spans="1:8" s="16" customFormat="1"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"2ГИС.ИРКУТСК"</v>
      </c>
      <c r="D181" s="56">
        <v>21360</v>
      </c>
      <c r="E181" s="37"/>
      <c r="F181" s="37"/>
      <c r="G181" s="37"/>
      <c r="H181" s="38"/>
    </row>
    <row r="182" spans="1:8" s="16" customFormat="1"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"2ГИС.ИРКУТСК"</v>
      </c>
      <c r="D182" s="56">
        <v>25632</v>
      </c>
      <c r="E182" s="37"/>
      <c r="F182" s="37"/>
      <c r="G182" s="37"/>
      <c r="H182" s="38"/>
    </row>
    <row r="183" spans="1:8" s="16" customFormat="1" ht="50.1" customHeight="1" x14ac:dyDescent="0.2">
      <c r="A183" s="160" t="s">
        <v>112</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56">
        <v>14880</v>
      </c>
      <c r="E183" s="37"/>
      <c r="F183" s="37"/>
      <c r="G183" s="37"/>
      <c r="H183" s="38"/>
    </row>
    <row r="184" spans="1:8" s="16" customFormat="1" ht="50.1" customHeight="1" x14ac:dyDescent="0.2">
      <c r="A184" s="160" t="s">
        <v>113</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56">
        <v>14280</v>
      </c>
      <c r="E184" s="37"/>
      <c r="F184" s="37"/>
      <c r="G184" s="37"/>
      <c r="H184" s="38"/>
    </row>
    <row r="185" spans="1:8" s="16" customFormat="1"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56">
        <v>18000</v>
      </c>
      <c r="E185" s="37"/>
      <c r="F185" s="37"/>
      <c r="G185" s="37"/>
      <c r="H185" s="38"/>
    </row>
    <row r="186" spans="1:8" s="16" customFormat="1" ht="50.1" customHeight="1" x14ac:dyDescent="0.2">
      <c r="A186" s="160" t="s">
        <v>115</v>
      </c>
      <c r="B186" s="161"/>
      <c r="C186" s="203" t="s">
        <v>95</v>
      </c>
      <c r="D186" s="56">
        <v>720</v>
      </c>
      <c r="E186" s="37"/>
      <c r="F186" s="37"/>
      <c r="G186" s="37"/>
      <c r="H186" s="38"/>
    </row>
    <row r="187" spans="1:8" s="16" customFormat="1" ht="68.2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56">
        <v>46200</v>
      </c>
      <c r="E187" s="37"/>
      <c r="F187" s="37"/>
      <c r="G187" s="37"/>
      <c r="H187" s="38"/>
    </row>
    <row r="188" spans="1:8" s="16" customFormat="1" ht="50.1" customHeight="1" thickBot="1" x14ac:dyDescent="0.25">
      <c r="A188" s="160" t="s">
        <v>117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56">
        <v>14880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6">
        <v>10806</v>
      </c>
      <c r="E190" s="37"/>
      <c r="F190" s="37"/>
      <c r="G190" s="37"/>
      <c r="H190" s="38"/>
    </row>
    <row r="191" spans="1:8" s="16" customFormat="1" ht="50.1" customHeight="1" x14ac:dyDescent="0.2">
      <c r="A191" s="160" t="s">
        <v>120</v>
      </c>
      <c r="B191" s="161"/>
      <c r="C191" s="209"/>
      <c r="D191" s="36">
        <v>10806</v>
      </c>
      <c r="E191" s="37"/>
      <c r="F191" s="37"/>
      <c r="G191" s="37"/>
      <c r="H191" s="38"/>
    </row>
    <row r="192" spans="1:8" s="16" customFormat="1" ht="50.1" customHeight="1" x14ac:dyDescent="0.2">
      <c r="A192" s="207" t="s">
        <v>121</v>
      </c>
      <c r="B192" s="208"/>
      <c r="C192" s="209"/>
      <c r="D192" s="359">
        <v>3240</v>
      </c>
      <c r="E192" s="157"/>
      <c r="F192" s="157"/>
      <c r="G192" s="157"/>
      <c r="H192" s="157"/>
    </row>
    <row r="193" spans="1:8" s="16" customFormat="1" ht="50.1" customHeight="1" x14ac:dyDescent="0.2">
      <c r="A193" s="207" t="s">
        <v>122</v>
      </c>
      <c r="B193" s="208"/>
      <c r="C193" s="209"/>
      <c r="D193" s="359">
        <v>324</v>
      </c>
      <c r="E193" s="157"/>
      <c r="F193" s="157"/>
      <c r="G193" s="157"/>
      <c r="H193" s="157"/>
    </row>
    <row r="194" spans="1:8" s="16" customFormat="1" ht="50.1" customHeight="1" thickBot="1" x14ac:dyDescent="0.25">
      <c r="A194" s="207" t="s">
        <v>123</v>
      </c>
      <c r="B194" s="208"/>
      <c r="C194" s="210"/>
      <c r="D194" s="78">
        <v>1134</v>
      </c>
      <c r="E194" s="79"/>
      <c r="F194" s="79"/>
      <c r="G194" s="79"/>
      <c r="H194" s="79"/>
    </row>
    <row r="195" spans="1:8" s="16" customFormat="1" ht="50.1" customHeight="1" thickBot="1" x14ac:dyDescent="0.25">
      <c r="A195" s="24" t="s">
        <v>124</v>
      </c>
      <c r="B195" s="25"/>
      <c r="C195" s="26"/>
      <c r="D195" s="173"/>
      <c r="E195" s="173"/>
      <c r="F195" s="173"/>
      <c r="G195" s="173"/>
      <c r="H195" s="174"/>
    </row>
    <row r="196" spans="1:8" s="16" customFormat="1" ht="50.1" customHeight="1" x14ac:dyDescent="0.2">
      <c r="A196" s="160" t="s">
        <v>125</v>
      </c>
      <c r="B196" s="161"/>
      <c r="C19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96" s="212">
        <f>F196*1.2</f>
        <v>8244</v>
      </c>
      <c r="E196" s="213">
        <f>F196*1.1</f>
        <v>7557.0000000000009</v>
      </c>
      <c r="F196" s="213">
        <v>6870</v>
      </c>
      <c r="G196" s="213">
        <f>F196*0.75</f>
        <v>5152.5</v>
      </c>
      <c r="H196" s="214">
        <f>F196*0.5</f>
        <v>3435</v>
      </c>
    </row>
    <row r="197" spans="1:8" s="16" customFormat="1" ht="50.1" customHeight="1" x14ac:dyDescent="0.2">
      <c r="A197" s="160" t="s">
        <v>126</v>
      </c>
      <c r="B197" s="161"/>
      <c r="C197" s="203" t="str">
        <f>"Интернет-площадка 2gis.ru на основе Cправочника организаций "&amp;$C$2&amp;""</f>
        <v>Интернет-площадка 2gis.ru на основе Cправочника организаций "2ГИС.ИРКУТСК"</v>
      </c>
      <c r="D197" s="36">
        <v>2592</v>
      </c>
      <c r="E197" s="37"/>
      <c r="F197" s="37"/>
      <c r="G197" s="37"/>
      <c r="H197" s="38"/>
    </row>
    <row r="198" spans="1:8" s="16" customFormat="1" ht="50.1" customHeight="1" x14ac:dyDescent="0.2">
      <c r="A198" s="160" t="s">
        <v>127</v>
      </c>
      <c r="B198" s="161"/>
      <c r="C19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8" s="56">
        <v>6870</v>
      </c>
      <c r="E198" s="37"/>
      <c r="F198" s="37"/>
      <c r="G198" s="37"/>
      <c r="H198" s="38"/>
    </row>
    <row r="199" spans="1:8" s="16" customFormat="1" ht="50.1" customHeight="1" x14ac:dyDescent="0.2">
      <c r="A199" s="154" t="s">
        <v>295</v>
      </c>
      <c r="B199" s="204"/>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99" s="212">
        <f>F199*1.2</f>
        <v>11664</v>
      </c>
      <c r="E199" s="213">
        <f>F199*1.1</f>
        <v>10692</v>
      </c>
      <c r="F199" s="213">
        <v>9720</v>
      </c>
      <c r="G199" s="213">
        <f>F199*0.75</f>
        <v>7290</v>
      </c>
      <c r="H199" s="214">
        <f>F199*0.5</f>
        <v>4860</v>
      </c>
    </row>
    <row r="200" spans="1:8" s="16" customFormat="1" ht="50.1" customHeight="1" x14ac:dyDescent="0.2">
      <c r="A200" s="160" t="s">
        <v>179</v>
      </c>
      <c r="B200" s="161"/>
      <c r="C200" s="203" t="str">
        <f>"Интернет-площадка 2gis.ru на основе Cправочника организаций "&amp;$C$2&amp;""</f>
        <v>Интернет-площадка 2gis.ru на основе Cправочника организаций "2ГИС.ИРКУТСК"</v>
      </c>
      <c r="D200" s="36">
        <v>3720</v>
      </c>
      <c r="E200" s="37"/>
      <c r="F200" s="37"/>
      <c r="G200" s="37"/>
      <c r="H200" s="38"/>
    </row>
    <row r="201" spans="1:8" s="16" customFormat="1" ht="50.1" customHeight="1" x14ac:dyDescent="0.2">
      <c r="A201" s="160" t="s">
        <v>130</v>
      </c>
      <c r="B201" s="161"/>
      <c r="C201"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201" s="36">
        <v>9720</v>
      </c>
      <c r="E201" s="37"/>
      <c r="F201" s="37"/>
      <c r="G201" s="37"/>
      <c r="H201" s="38"/>
    </row>
    <row r="202" spans="1:8" s="16" customFormat="1" ht="126" customHeight="1" x14ac:dyDescent="0.2">
      <c r="A202" s="160" t="s">
        <v>131</v>
      </c>
      <c r="B202" s="161"/>
      <c r="C202" s="215" t="str">
        <f>C197</f>
        <v>Интернет-площадка 2gis.ru на основе Cправочника организаций "2ГИС.ИРКУТСК"</v>
      </c>
      <c r="D202" s="212">
        <f>F202*1.2</f>
        <v>11354.4</v>
      </c>
      <c r="E202" s="213">
        <f>F202*1.1</f>
        <v>10408.200000000001</v>
      </c>
      <c r="F202" s="213">
        <v>9462</v>
      </c>
      <c r="G202" s="213">
        <f>F202*0.75</f>
        <v>7096.5</v>
      </c>
      <c r="H202" s="214">
        <f>F202*0.5</f>
        <v>4731</v>
      </c>
    </row>
    <row r="203" spans="1:8" s="16" customFormat="1" ht="126" customHeight="1" thickBot="1" x14ac:dyDescent="0.25">
      <c r="A203" s="160" t="s">
        <v>132</v>
      </c>
      <c r="B203" s="161"/>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56">
        <v>7374</v>
      </c>
      <c r="E203" s="37"/>
      <c r="F203" s="37"/>
      <c r="G203" s="37"/>
      <c r="H203" s="38"/>
    </row>
    <row r="204" spans="1:8" ht="50.1" customHeight="1" thickBot="1" x14ac:dyDescent="0.25">
      <c r="A204" s="24" t="s">
        <v>193</v>
      </c>
      <c r="B204" s="25"/>
      <c r="C204" s="26"/>
      <c r="D204" s="173"/>
      <c r="E204" s="173"/>
      <c r="F204" s="173"/>
      <c r="G204" s="173"/>
      <c r="H204" s="174"/>
    </row>
    <row r="205" spans="1:8" s="23" customFormat="1" ht="30" customHeight="1" thickBot="1" x14ac:dyDescent="0.25">
      <c r="A205" s="429"/>
      <c r="B205" s="429"/>
      <c r="C205" s="430"/>
      <c r="D205" s="429"/>
      <c r="E205" s="429"/>
      <c r="F205" s="429"/>
      <c r="G205" s="429"/>
      <c r="H205" s="431"/>
    </row>
    <row r="206" spans="1:8" s="16" customFormat="1" ht="83.25" customHeight="1" thickBot="1" x14ac:dyDescent="0.25">
      <c r="A206" s="160" t="s">
        <v>194</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6" s="31">
        <v>21414</v>
      </c>
      <c r="E206" s="32"/>
      <c r="F206" s="32"/>
      <c r="G206" s="32"/>
      <c r="H206" s="33"/>
    </row>
    <row r="207" spans="1:8" s="16" customFormat="1" ht="83.25" customHeight="1" thickBot="1" x14ac:dyDescent="0.25">
      <c r="A207" s="160" t="s">
        <v>195</v>
      </c>
      <c r="B207" s="161"/>
      <c r="C207" s="209"/>
      <c r="D207" s="31">
        <v>21414</v>
      </c>
      <c r="E207" s="32"/>
      <c r="F207" s="32"/>
      <c r="G207" s="32"/>
      <c r="H207" s="33"/>
    </row>
    <row r="208" spans="1:8" s="28" customFormat="1" ht="50.1" customHeight="1" thickBot="1" x14ac:dyDescent="0.25">
      <c r="A208" s="336"/>
      <c r="B208" s="337"/>
      <c r="C208" s="125"/>
      <c r="D208" s="399"/>
      <c r="E208" s="399"/>
      <c r="F208" s="399"/>
      <c r="G208" s="399"/>
      <c r="H208" s="400"/>
    </row>
    <row r="209" spans="1:8" s="23" customFormat="1" ht="26.25" x14ac:dyDescent="0.2">
      <c r="A209" s="216"/>
      <c r="B209" s="217"/>
      <c r="C209" s="218"/>
      <c r="D209" s="217"/>
      <c r="E209" s="217"/>
      <c r="F209" s="217"/>
      <c r="G209" s="217"/>
      <c r="H209" s="219"/>
    </row>
    <row r="210" spans="1:8" s="16" customFormat="1" ht="21" x14ac:dyDescent="0.2">
      <c r="A210" s="220"/>
      <c r="B210" s="221" t="s">
        <v>133</v>
      </c>
      <c r="C210" s="222" t="s">
        <v>493</v>
      </c>
      <c r="D210" s="222"/>
      <c r="E210" s="223"/>
      <c r="F210" s="223"/>
      <c r="G210" s="223"/>
      <c r="H210" s="223"/>
    </row>
    <row r="211" spans="1:8" s="16" customFormat="1" ht="21" x14ac:dyDescent="0.2">
      <c r="A211" s="220"/>
      <c r="B211" s="223"/>
      <c r="C211" s="224" t="s">
        <v>494</v>
      </c>
      <c r="D211" s="224"/>
      <c r="E211" s="223"/>
      <c r="F211" s="223"/>
      <c r="G211" s="223"/>
      <c r="H211" s="223"/>
    </row>
    <row r="212" spans="1:8" s="16" customFormat="1" ht="21" x14ac:dyDescent="0.2">
      <c r="A212" s="220"/>
      <c r="B212" s="223"/>
      <c r="C212" s="224" t="s">
        <v>495</v>
      </c>
      <c r="D212" s="224"/>
      <c r="E212" s="223"/>
      <c r="F212" s="223"/>
      <c r="G212" s="223"/>
      <c r="H212" s="223"/>
    </row>
    <row r="213" spans="1:8" s="16" customFormat="1" ht="21" x14ac:dyDescent="0.2">
      <c r="A213" s="216"/>
      <c r="B213" s="217"/>
      <c r="C213" s="224"/>
      <c r="D213" s="224"/>
      <c r="E213" s="223"/>
      <c r="F213" s="223"/>
      <c r="G213" s="223"/>
      <c r="H213" s="217"/>
    </row>
    <row r="214" spans="1:8" s="16" customFormat="1" ht="26.25" x14ac:dyDescent="0.2">
      <c r="A214" s="227" t="str">
        <f>Абакан_юр!A174</f>
        <v>По соглашению сторон в качестве валюты платежа могут выступать украинские гривны, в этом случае курс следующий: 1 руб. = 0,4273 гривен</v>
      </c>
      <c r="B214" s="227"/>
      <c r="C214" s="227"/>
      <c r="D214" s="228"/>
      <c r="E214" s="228"/>
      <c r="F214" s="229"/>
      <c r="G214" s="230"/>
      <c r="H214" s="230"/>
    </row>
    <row r="215" spans="1:8" s="16" customFormat="1" ht="26.25" x14ac:dyDescent="0.2">
      <c r="A215" s="227" t="str">
        <f>Абакан_юр!A175</f>
        <v>По соглашению сторон в качестве валюты платежа могут выступать дирхамы ОАЭ, в этом случае курс следующий: 1 руб. = 0,0413 дирхам</v>
      </c>
      <c r="B215" s="227"/>
      <c r="C215" s="227"/>
      <c r="D215" s="228"/>
      <c r="E215" s="228"/>
      <c r="F215" s="229"/>
      <c r="G215" s="232"/>
      <c r="H215" s="232"/>
    </row>
    <row r="216" spans="1:8" ht="12.6" customHeight="1" x14ac:dyDescent="0.2">
      <c r="A216" s="227" t="str">
        <f>Абакан_юр!A176</f>
        <v>По соглашению сторон в качестве валюты платежа могут выступать доллары США, в этом случае курс следующий: 1 руб. = 0,0113 доллара</v>
      </c>
      <c r="B216" s="227"/>
      <c r="C216" s="227"/>
      <c r="D216" s="228"/>
      <c r="E216" s="228"/>
      <c r="F216" s="229"/>
      <c r="G216" s="232"/>
      <c r="H216" s="232"/>
    </row>
    <row r="217" spans="1:8" s="223" customFormat="1" ht="24.95" customHeight="1" x14ac:dyDescent="0.2">
      <c r="A217" s="227" t="str">
        <f>Абакан_юр!A177</f>
        <v>По соглашению сторон в качестве валюты платежа могут выступать евро, в этом случае курс следующий: 1 руб. = 0,0105 евро</v>
      </c>
      <c r="B217" s="227"/>
      <c r="C217" s="227"/>
      <c r="D217" s="228"/>
      <c r="E217" s="229"/>
      <c r="F217" s="229"/>
      <c r="G217" s="232"/>
      <c r="H217" s="232"/>
    </row>
    <row r="218" spans="1:8" s="223" customFormat="1" ht="24.95" customHeight="1" x14ac:dyDescent="0.2">
      <c r="A218" s="227" t="str">
        <f>Абакан_юр!A178</f>
        <v>По соглашению сторон в качестве валюты платежа могут выступать чешские кроны, в этом случае курс следующий: 1 руб. = 0,2661 крона</v>
      </c>
      <c r="B218" s="227"/>
      <c r="C218" s="227"/>
      <c r="D218" s="228"/>
      <c r="E218" s="229"/>
      <c r="F218" s="229"/>
      <c r="G218" s="232"/>
      <c r="H218" s="232"/>
    </row>
    <row r="219" spans="1:8" s="223" customFormat="1" ht="24.95" customHeight="1" x14ac:dyDescent="0.2">
      <c r="A219" s="227" t="str">
        <f>Абакан_юр!A179</f>
        <v>По соглашению сторон в качестве валюты платежа могут выступать киргизские сомы, в этом случае курс следующий: 1 руб. = 1,0065 сом</v>
      </c>
      <c r="B219" s="227"/>
      <c r="C219" s="227"/>
      <c r="D219" s="228"/>
      <c r="E219" s="228"/>
      <c r="F219" s="229"/>
      <c r="G219" s="232"/>
      <c r="H219" s="232"/>
    </row>
    <row r="220" spans="1:8" s="217" customFormat="1" ht="12.6" customHeight="1" x14ac:dyDescent="0.2">
      <c r="A220" s="227" t="str">
        <f>Абакан_юр!A180</f>
        <v>По соглашению сторон в качестве валюты платежа могут выступать казахстанские тенге, в этом случае курс следующий: 1 руб. = 5,0495 тенге</v>
      </c>
      <c r="B220" s="227"/>
      <c r="C220" s="227"/>
      <c r="D220" s="228"/>
      <c r="E220" s="228"/>
      <c r="F220" s="229"/>
      <c r="G220" s="232"/>
      <c r="H220" s="232"/>
    </row>
    <row r="221" spans="1:8" s="231" customFormat="1" ht="24.95" customHeight="1" x14ac:dyDescent="0.2">
      <c r="A221" s="233"/>
      <c r="B221" s="233"/>
      <c r="C221" s="234"/>
      <c r="D221" s="235"/>
      <c r="E221" s="235"/>
      <c r="F221" s="236"/>
      <c r="G221" s="237"/>
      <c r="H221" s="237"/>
    </row>
    <row r="222" spans="1:8" s="231" customFormat="1" ht="24.95" customHeight="1" x14ac:dyDescent="0.2">
      <c r="A222" s="239" t="s">
        <v>144</v>
      </c>
      <c r="B222" s="239"/>
      <c r="C222" s="239"/>
      <c r="D222" s="239"/>
      <c r="E222" s="239"/>
      <c r="F222" s="239"/>
      <c r="G222" s="239"/>
      <c r="H222" s="239"/>
    </row>
    <row r="223" spans="1:8" s="231" customFormat="1" ht="24.95" customHeight="1" x14ac:dyDescent="0.2">
      <c r="A223" s="239" t="s">
        <v>145</v>
      </c>
      <c r="B223" s="239"/>
      <c r="C223" s="239"/>
      <c r="D223" s="239"/>
      <c r="E223" s="239"/>
      <c r="F223" s="239"/>
      <c r="G223" s="239"/>
      <c r="H223" s="239"/>
    </row>
    <row r="224" spans="1:8" s="231" customFormat="1" ht="24.95" customHeight="1" x14ac:dyDescent="0.2">
      <c r="A224" s="233"/>
      <c r="B224" s="233"/>
      <c r="C224" s="234"/>
      <c r="D224" s="235"/>
      <c r="E224" s="235"/>
      <c r="F224" s="236"/>
      <c r="G224" s="237"/>
      <c r="H224" s="237"/>
    </row>
    <row r="225" spans="1:8" s="231" customFormat="1" ht="24.95" customHeight="1" thickBot="1" x14ac:dyDescent="0.25">
      <c r="A225" s="240" t="s">
        <v>146</v>
      </c>
      <c r="B225" s="240"/>
      <c r="C225" s="240"/>
      <c r="D225" s="240"/>
      <c r="E225" s="240"/>
      <c r="F225" s="241"/>
      <c r="H225" s="242"/>
    </row>
    <row r="226" spans="1:8" s="231" customFormat="1" ht="24.95" customHeight="1" thickBot="1" x14ac:dyDescent="0.25">
      <c r="A226" s="243" t="s">
        <v>147</v>
      </c>
      <c r="B226" s="244"/>
      <c r="C226" s="244"/>
      <c r="D226" s="244"/>
      <c r="E226" s="245"/>
      <c r="F226" s="246"/>
      <c r="G226" s="217"/>
      <c r="H226" s="247"/>
    </row>
    <row r="227" spans="1:8" s="231" customFormat="1" ht="24.95" customHeight="1" thickBot="1" x14ac:dyDescent="0.25">
      <c r="A227" s="248" t="s">
        <v>148</v>
      </c>
      <c r="B227" s="249"/>
      <c r="C227" s="250" t="s">
        <v>149</v>
      </c>
      <c r="D227" s="249" t="s">
        <v>150</v>
      </c>
      <c r="E227" s="251"/>
      <c r="F227" s="252"/>
      <c r="G227" s="252"/>
      <c r="H227" s="252"/>
    </row>
    <row r="228" spans="1:8" s="238" customFormat="1" ht="12" customHeight="1" x14ac:dyDescent="0.2">
      <c r="A228" s="258" t="s">
        <v>183</v>
      </c>
      <c r="B228" s="259"/>
      <c r="C228" s="261" t="s">
        <v>184</v>
      </c>
      <c r="D228" s="261">
        <v>2190</v>
      </c>
      <c r="E228" s="262"/>
      <c r="F228" s="219"/>
      <c r="G228" s="219"/>
      <c r="H228" s="219"/>
    </row>
    <row r="229" spans="1:8" ht="24.95" customHeight="1" x14ac:dyDescent="0.2">
      <c r="A229" s="258" t="s">
        <v>185</v>
      </c>
      <c r="B229" s="259"/>
      <c r="C229" s="261"/>
      <c r="D229" s="261">
        <v>1590</v>
      </c>
      <c r="E229" s="262"/>
      <c r="F229" s="219"/>
      <c r="G229" s="219"/>
    </row>
    <row r="230" spans="1:8" ht="24.95" customHeight="1" x14ac:dyDescent="0.2">
      <c r="A230" s="258" t="s">
        <v>186</v>
      </c>
      <c r="B230" s="259"/>
      <c r="C230" s="261"/>
      <c r="D230" s="261">
        <v>1440</v>
      </c>
      <c r="E230" s="262"/>
      <c r="F230" s="219"/>
      <c r="G230" s="219"/>
    </row>
    <row r="231" spans="1:8" s="238" customFormat="1" ht="24" thickBot="1" x14ac:dyDescent="0.25">
      <c r="A231" s="258" t="s">
        <v>187</v>
      </c>
      <c r="B231" s="259"/>
      <c r="C231" s="261"/>
      <c r="D231" s="261">
        <v>1290</v>
      </c>
      <c r="E231" s="262"/>
      <c r="F231" s="219"/>
      <c r="G231" s="219"/>
      <c r="H231" s="219"/>
    </row>
    <row r="232" spans="1:8" s="242" customFormat="1" ht="50.1" customHeight="1" x14ac:dyDescent="0.2">
      <c r="A232" s="253" t="s">
        <v>151</v>
      </c>
      <c r="B232" s="254"/>
      <c r="C232" s="255" t="s">
        <v>152</v>
      </c>
      <c r="D232" s="256" t="s">
        <v>153</v>
      </c>
      <c r="E232" s="257"/>
      <c r="F232" s="252"/>
      <c r="G232" s="252"/>
      <c r="H232" s="252"/>
    </row>
    <row r="233" spans="1:8" s="247" customFormat="1" ht="50.1" customHeight="1" x14ac:dyDescent="0.2">
      <c r="A233" s="258" t="s">
        <v>154</v>
      </c>
      <c r="B233" s="259"/>
      <c r="C233" s="260" t="s">
        <v>155</v>
      </c>
      <c r="D233" s="261" t="s">
        <v>156</v>
      </c>
      <c r="E233" s="262"/>
      <c r="F233" s="252"/>
      <c r="G233" s="252"/>
      <c r="H233" s="252"/>
    </row>
    <row r="234" spans="1:8" ht="106.5" customHeight="1" thickBot="1" x14ac:dyDescent="0.25">
      <c r="A234" s="404" t="s">
        <v>157</v>
      </c>
      <c r="B234" s="405"/>
      <c r="C234" s="406" t="s">
        <v>158</v>
      </c>
      <c r="D234" s="407" t="s">
        <v>156</v>
      </c>
      <c r="E234" s="408"/>
      <c r="F234" s="252"/>
      <c r="G234" s="252"/>
      <c r="H234" s="252"/>
    </row>
    <row r="235" spans="1:8" ht="50.1" customHeight="1" x14ac:dyDescent="0.2">
      <c r="A235" s="258" t="s">
        <v>160</v>
      </c>
      <c r="B235" s="259"/>
      <c r="C235" s="409" t="s">
        <v>161</v>
      </c>
      <c r="D235" s="259" t="s">
        <v>156</v>
      </c>
      <c r="E235" s="410"/>
      <c r="F235" s="246"/>
      <c r="G235" s="246"/>
      <c r="H235" s="246"/>
    </row>
    <row r="236" spans="1:8" ht="50.1" customHeight="1" thickBot="1" x14ac:dyDescent="0.25">
      <c r="A236" s="411" t="s">
        <v>162</v>
      </c>
      <c r="B236" s="412"/>
      <c r="C236" s="406" t="s">
        <v>163</v>
      </c>
      <c r="D236" s="413" t="s">
        <v>156</v>
      </c>
      <c r="E236" s="414"/>
      <c r="F236" s="236"/>
      <c r="G236" s="237"/>
      <c r="H236" s="237"/>
    </row>
    <row r="237" spans="1:8" ht="50.1" customHeight="1" x14ac:dyDescent="0.2">
      <c r="A237" s="264" t="s">
        <v>164</v>
      </c>
      <c r="B237" s="264"/>
      <c r="C237" s="264"/>
      <c r="D237" s="264"/>
      <c r="E237" s="264"/>
      <c r="F237" s="264"/>
      <c r="G237" s="264"/>
      <c r="H237" s="264"/>
    </row>
    <row r="238" spans="1:8" ht="50.1" customHeight="1" x14ac:dyDescent="0.2">
      <c r="A238" s="264" t="s">
        <v>165</v>
      </c>
      <c r="B238" s="264"/>
      <c r="C238" s="264"/>
      <c r="D238" s="264"/>
      <c r="E238" s="264"/>
      <c r="F238" s="264"/>
      <c r="G238" s="264"/>
      <c r="H238" s="264"/>
    </row>
    <row r="239" spans="1:8" ht="195.75" customHeight="1" x14ac:dyDescent="0.2">
      <c r="A239"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84"/>
      <c r="C239" s="384"/>
      <c r="D239" s="384"/>
      <c r="E239" s="384"/>
      <c r="F239" s="384"/>
      <c r="G239" s="384"/>
      <c r="H239" s="384"/>
    </row>
    <row r="240" spans="1:8" ht="108.75" customHeight="1" x14ac:dyDescent="0.2">
      <c r="A240" s="239" t="s">
        <v>167</v>
      </c>
      <c r="B240" s="239"/>
      <c r="C240" s="239"/>
      <c r="D240" s="239"/>
      <c r="E240" s="239"/>
      <c r="F240" s="239"/>
      <c r="G240" s="239"/>
      <c r="H240" s="239"/>
    </row>
    <row r="241" spans="1:8" ht="174.95" customHeight="1" x14ac:dyDescent="0.2">
      <c r="A241" s="264" t="s">
        <v>168</v>
      </c>
      <c r="B241" s="264"/>
      <c r="C241" s="264"/>
      <c r="D241" s="264"/>
      <c r="E241" s="264"/>
      <c r="F241" s="264"/>
      <c r="G241" s="264"/>
      <c r="H241" s="264"/>
    </row>
    <row r="242" spans="1:8" s="217" customFormat="1" ht="125.25" customHeight="1" x14ac:dyDescent="0.2">
      <c r="A242" s="239" t="s">
        <v>169</v>
      </c>
      <c r="B242" s="239"/>
      <c r="C242" s="239"/>
      <c r="D242" s="239"/>
      <c r="E242" s="239"/>
      <c r="F242" s="239"/>
      <c r="G242" s="239"/>
      <c r="H242" s="239"/>
    </row>
    <row r="243" spans="1:8" s="238" customFormat="1" ht="222.75" customHeight="1" x14ac:dyDescent="0.2">
      <c r="A243" s="216"/>
      <c r="B243" s="217"/>
      <c r="C243" s="218"/>
      <c r="D243" s="217"/>
      <c r="E243" s="217"/>
      <c r="F243" s="217"/>
      <c r="G243" s="217"/>
      <c r="H243" s="219"/>
    </row>
    <row r="244" spans="1:8" ht="24.95" customHeight="1" x14ac:dyDescent="0.2"/>
    <row r="245" spans="1:8" ht="24.95" customHeight="1" x14ac:dyDescent="0.2"/>
    <row r="246" spans="1:8" ht="181.5" customHeight="1" x14ac:dyDescent="0.2"/>
    <row r="247" spans="1:8" s="16" customFormat="1" ht="67.5" customHeight="1" x14ac:dyDescent="0.2">
      <c r="A247" s="216"/>
      <c r="B247" s="217"/>
      <c r="C247" s="218"/>
      <c r="D247" s="217"/>
      <c r="E247" s="217"/>
      <c r="F247" s="217"/>
      <c r="G247" s="217"/>
      <c r="H247" s="219"/>
    </row>
    <row r="249" spans="1:8" s="266" customFormat="1" ht="114.75" customHeight="1" x14ac:dyDescent="0.2">
      <c r="A249" s="216"/>
      <c r="B249" s="217"/>
      <c r="C249" s="218"/>
      <c r="D249" s="217"/>
      <c r="E249" s="217"/>
      <c r="F249" s="217"/>
      <c r="G249" s="217"/>
      <c r="H249" s="219"/>
    </row>
  </sheetData>
  <sheetProtection selectLockedCells="1" selectUnlockedCells="1"/>
  <mergeCells count="408">
    <mergeCell ref="A239:H239"/>
    <mergeCell ref="A240:H240"/>
    <mergeCell ref="A241:H241"/>
    <mergeCell ref="A242:E242"/>
    <mergeCell ref="F242:H242"/>
    <mergeCell ref="A235:B235"/>
    <mergeCell ref="D235:E235"/>
    <mergeCell ref="A236:B236"/>
    <mergeCell ref="D236:E236"/>
    <mergeCell ref="A237:H237"/>
    <mergeCell ref="A238:H238"/>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22:H222"/>
    <mergeCell ref="A223:H223"/>
    <mergeCell ref="A225:E225"/>
    <mergeCell ref="A226:E226"/>
    <mergeCell ref="A227:B227"/>
    <mergeCell ref="D227:E227"/>
    <mergeCell ref="A215:C215"/>
    <mergeCell ref="A216:C216"/>
    <mergeCell ref="A217:C217"/>
    <mergeCell ref="A218:C218"/>
    <mergeCell ref="A219:C219"/>
    <mergeCell ref="A220:C220"/>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02:B202"/>
    <mergeCell ref="A203:B203"/>
    <mergeCell ref="D203:H203"/>
    <mergeCell ref="A204:B204"/>
    <mergeCell ref="D204:H204"/>
    <mergeCell ref="A205:C205"/>
    <mergeCell ref="D205:H205"/>
    <mergeCell ref="A198:B198"/>
    <mergeCell ref="D198:H198"/>
    <mergeCell ref="A199:B199"/>
    <mergeCell ref="A200:B200"/>
    <mergeCell ref="D200:H200"/>
    <mergeCell ref="A201:B201"/>
    <mergeCell ref="D201:H201"/>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5"/>
  <sheetViews>
    <sheetView view="pageBreakPreview" zoomScale="40" zoomScaleNormal="60" zoomScaleSheetLayoutView="40" workbookViewId="0">
      <pane ySplit="4" topLeftCell="A60"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496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337" t="s">
        <v>299</v>
      </c>
      <c r="E6" s="337"/>
      <c r="F6" s="337"/>
      <c r="G6" s="337"/>
      <c r="H6" s="478"/>
    </row>
    <row r="7" spans="1:8" ht="33" customHeight="1" thickBot="1" x14ac:dyDescent="0.25">
      <c r="A7" s="386"/>
      <c r="B7" s="387"/>
      <c r="C7" s="388"/>
      <c r="D7" s="277" t="s">
        <v>171</v>
      </c>
      <c r="E7" s="278" t="s">
        <v>172</v>
      </c>
      <c r="F7" s="277" t="s">
        <v>173</v>
      </c>
      <c r="G7" s="278" t="s">
        <v>174</v>
      </c>
      <c r="H7" s="279"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1">
        <f>F8*1.2</f>
        <v>6314.4</v>
      </c>
      <c r="E8" s="32">
        <f>F8*1.1</f>
        <v>5788.2000000000007</v>
      </c>
      <c r="F8" s="32">
        <v>5262</v>
      </c>
      <c r="G8" s="32">
        <f>F8*0.75</f>
        <v>3946.5</v>
      </c>
      <c r="H8" s="33">
        <f>F8*0.5</f>
        <v>2631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44"/>
      <c r="E11" s="45"/>
      <c r="F11" s="45"/>
      <c r="G11" s="45"/>
      <c r="H11" s="46"/>
    </row>
    <row r="12" spans="1:8" s="16" customFormat="1" ht="24.95" customHeight="1" thickBot="1" x14ac:dyDescent="0.25">
      <c r="A12" s="81"/>
      <c r="B12" s="129"/>
      <c r="C12" s="130"/>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54">
        <f>F13*1.2</f>
        <v>7200</v>
      </c>
      <c r="E13" s="32">
        <f>F13*1.1</f>
        <v>6600.0000000000009</v>
      </c>
      <c r="F13" s="32">
        <v>6000</v>
      </c>
      <c r="G13" s="32">
        <f>F13*0.75</f>
        <v>4500</v>
      </c>
      <c r="H13" s="33">
        <f>F13*0.5</f>
        <v>3000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1008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"2ГИС.КАВКАЗСКИЕ МИНЕРАЛЬНЫЕ ВОДЫ"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78"/>
      <c r="E22" s="79"/>
      <c r="F22" s="79"/>
      <c r="G22" s="79"/>
      <c r="H22" s="80"/>
    </row>
    <row r="23" spans="1:8" s="16" customFormat="1" ht="24.95" customHeight="1" thickBot="1" x14ac:dyDescent="0.25">
      <c r="A23" s="81"/>
      <c r="B23" s="129"/>
      <c r="C23" s="130"/>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389">
        <v>102</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393"/>
      <c r="E26" s="394"/>
      <c r="F26" s="394"/>
      <c r="G26" s="394"/>
      <c r="H26" s="395"/>
    </row>
    <row r="27" spans="1:8" s="16" customFormat="1" ht="24.95" customHeight="1" thickBot="1" x14ac:dyDescent="0.25">
      <c r="A27" s="81"/>
      <c r="B27" s="129"/>
      <c r="C27" s="130"/>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1">
        <f>F28*1.2</f>
        <v>8841.6</v>
      </c>
      <c r="E28" s="32">
        <f>F28*1.1</f>
        <v>8104.8000000000011</v>
      </c>
      <c r="F28" s="32">
        <v>7368</v>
      </c>
      <c r="G28" s="32">
        <f>F28*0.75</f>
        <v>5526</v>
      </c>
      <c r="H28" s="33">
        <f>F28*0.5</f>
        <v>3684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44"/>
      <c r="E31" s="45"/>
      <c r="F31" s="45"/>
      <c r="G31" s="45"/>
      <c r="H31" s="46"/>
    </row>
    <row r="32" spans="1:8" s="16" customFormat="1" ht="24.95" customHeight="1" thickBot="1" x14ac:dyDescent="0.25">
      <c r="A32" s="81"/>
      <c r="B32" s="129"/>
      <c r="C32" s="130"/>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54">
        <f>F33*1.2</f>
        <v>10080</v>
      </c>
      <c r="E33" s="32">
        <f>F33*1.1</f>
        <v>9240</v>
      </c>
      <c r="F33" s="32">
        <v>8400</v>
      </c>
      <c r="G33" s="32">
        <f>F33*0.75</f>
        <v>6300</v>
      </c>
      <c r="H33" s="33">
        <f>F33*0.5</f>
        <v>4200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1440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"2ГИС.КАВКАЗСКИЕ МИНЕРАЛЬНЫЕ ВОДЫ"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78"/>
      <c r="E42" s="79"/>
      <c r="F42" s="79"/>
      <c r="G42" s="79"/>
      <c r="H42" s="80"/>
    </row>
    <row r="43" spans="1:8" s="16" customFormat="1" ht="24.95" customHeight="1" thickBot="1" x14ac:dyDescent="0.25">
      <c r="A43" s="81"/>
      <c r="B43" s="129"/>
      <c r="C43" s="130"/>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68">
        <v>144</v>
      </c>
      <c r="E44" s="69"/>
      <c r="F44" s="69"/>
      <c r="G44" s="69"/>
      <c r="H44" s="70"/>
    </row>
    <row r="45" spans="1:8" s="16" customFormat="1" ht="69.75" customHeight="1" x14ac:dyDescent="0.2">
      <c r="A45" s="71"/>
      <c r="B45" s="92"/>
      <c r="C45" s="93"/>
      <c r="D45" s="74"/>
      <c r="E45" s="75"/>
      <c r="F45" s="75"/>
      <c r="G45" s="75"/>
      <c r="H45" s="7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4"/>
      <c r="E46" s="75"/>
      <c r="F46" s="75"/>
      <c r="G46" s="75"/>
      <c r="H46" s="7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78"/>
      <c r="E47" s="79"/>
      <c r="F47" s="79"/>
      <c r="G47" s="79"/>
      <c r="H47" s="80"/>
    </row>
    <row r="48" spans="1:8" ht="21.75" thickBot="1" x14ac:dyDescent="0.25">
      <c r="A48" s="81"/>
      <c r="B48" s="129"/>
      <c r="C48" s="130"/>
      <c r="D48" s="113"/>
      <c r="E48" s="114"/>
      <c r="F48" s="114"/>
      <c r="G48" s="114"/>
      <c r="H48" s="115"/>
    </row>
    <row r="49" spans="1:8" ht="42.75" thickBot="1" x14ac:dyDescent="0.25">
      <c r="A49" s="432" t="s">
        <v>200</v>
      </c>
      <c r="B49" s="66" t="s">
        <v>201</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300">
        <f>F49*1.2</f>
        <v>4176</v>
      </c>
      <c r="E49" s="300">
        <f>F49*1.1</f>
        <v>3828.0000000000005</v>
      </c>
      <c r="F49" s="300">
        <v>3480</v>
      </c>
      <c r="G49" s="300">
        <f>F49*0.75</f>
        <v>2610</v>
      </c>
      <c r="H49" s="300">
        <f>F49*0.5</f>
        <v>1740</v>
      </c>
    </row>
    <row r="50" spans="1:8" ht="105.75" thickBot="1" x14ac:dyDescent="0.25">
      <c r="A50" s="432"/>
      <c r="B50" s="72" t="s">
        <v>202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301"/>
      <c r="E50" s="301"/>
      <c r="F50" s="301"/>
      <c r="G50" s="301"/>
      <c r="H50" s="301"/>
    </row>
    <row r="51" spans="1:8" ht="63.75" thickBot="1" x14ac:dyDescent="0.25">
      <c r="A51" s="432"/>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301"/>
      <c r="E51" s="301"/>
      <c r="F51" s="301"/>
      <c r="G51" s="301"/>
      <c r="H51" s="301"/>
    </row>
    <row r="52" spans="1:8" ht="21.75" thickBot="1" x14ac:dyDescent="0.25">
      <c r="A52" s="81"/>
      <c r="B52" s="129"/>
      <c r="C52" s="130"/>
      <c r="D52" s="113"/>
      <c r="E52" s="114"/>
      <c r="F52" s="114"/>
      <c r="G52" s="114"/>
      <c r="H52" s="115"/>
    </row>
    <row r="53" spans="1:8" ht="42" x14ac:dyDescent="0.2">
      <c r="A53" s="433" t="s">
        <v>203</v>
      </c>
      <c r="B53" s="66" t="s">
        <v>204</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89">
        <v>66</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1">
        <f>F56*1.2</f>
        <v>7581.5999999999995</v>
      </c>
      <c r="E56" s="32">
        <f>F56*1.1</f>
        <v>6949.8</v>
      </c>
      <c r="F56" s="32">
        <v>6318</v>
      </c>
      <c r="G56" s="32">
        <f>F56*0.75</f>
        <v>4738.5</v>
      </c>
      <c r="H56" s="33">
        <f>F56*0.5</f>
        <v>3159</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54">
        <f>F62*1.2</f>
        <v>8056.7999999999993</v>
      </c>
      <c r="E62" s="32">
        <f>F62*1.1</f>
        <v>7385.4000000000005</v>
      </c>
      <c r="F62" s="32">
        <v>6714</v>
      </c>
      <c r="G62" s="32">
        <f>F62*0.75</f>
        <v>5035.5</v>
      </c>
      <c r="H62" s="33">
        <f>F62*0.5</f>
        <v>3357</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389">
        <v>102</v>
      </c>
      <c r="E68" s="390"/>
      <c r="F68" s="390"/>
      <c r="G68" s="390"/>
      <c r="H68" s="391"/>
    </row>
    <row r="69" spans="1:8" s="16" customFormat="1" ht="94.5" customHeight="1" x14ac:dyDescent="0.2">
      <c r="A69" s="71"/>
      <c r="B69" s="92"/>
      <c r="C69" s="93"/>
      <c r="D69" s="94"/>
      <c r="E69" s="95"/>
      <c r="F69" s="95"/>
      <c r="G69" s="95"/>
      <c r="H69" s="392"/>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393"/>
      <c r="E70" s="394"/>
      <c r="F70" s="394"/>
      <c r="G70" s="394"/>
      <c r="H70" s="395"/>
    </row>
    <row r="71" spans="1:8" s="16" customFormat="1" ht="24.95" customHeight="1" thickBot="1" x14ac:dyDescent="0.25">
      <c r="A71" s="81"/>
      <c r="B71" s="129"/>
      <c r="C71" s="130"/>
      <c r="D71" s="337" t="s">
        <v>299</v>
      </c>
      <c r="E71" s="337"/>
      <c r="F71" s="337"/>
      <c r="G71" s="337"/>
      <c r="H71" s="478"/>
    </row>
    <row r="72" spans="1:8" ht="50.1" customHeight="1" thickBot="1" x14ac:dyDescent="0.25">
      <c r="A72" s="136" t="s">
        <v>38</v>
      </c>
      <c r="B72" s="137"/>
      <c r="C72" s="137"/>
      <c r="D72" s="138" t="str">
        <f>"от "&amp;MIN(D73:D92)&amp;" до "&amp;MAX(D73:D92)</f>
        <v>от 996 до 19920</v>
      </c>
      <c r="E72" s="139"/>
      <c r="F72" s="139"/>
      <c r="G72" s="139"/>
      <c r="H72" s="140"/>
    </row>
    <row r="73" spans="1:8" ht="37.5" customHeight="1" outlineLevel="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144">
        <v>996</v>
      </c>
      <c r="E73" s="145"/>
      <c r="F73" s="145"/>
      <c r="G73" s="145"/>
      <c r="H73" s="146"/>
    </row>
    <row r="74" spans="1:8" ht="37.5" customHeight="1" outlineLevel="1" x14ac:dyDescent="0.2">
      <c r="A74" s="147" t="s">
        <v>40</v>
      </c>
      <c r="B74" s="148"/>
      <c r="C74" s="143"/>
      <c r="D74" s="36">
        <v>1992</v>
      </c>
      <c r="E74" s="37"/>
      <c r="F74" s="37"/>
      <c r="G74" s="37"/>
      <c r="H74" s="38"/>
    </row>
    <row r="75" spans="1:8" ht="37.5" customHeight="1" outlineLevel="1" x14ac:dyDescent="0.2">
      <c r="A75" s="147" t="s">
        <v>41</v>
      </c>
      <c r="B75" s="148"/>
      <c r="C75" s="143"/>
      <c r="D75" s="36">
        <v>2988</v>
      </c>
      <c r="E75" s="37"/>
      <c r="F75" s="37"/>
      <c r="G75" s="37"/>
      <c r="H75" s="38"/>
    </row>
    <row r="76" spans="1:8" ht="37.5" customHeight="1" outlineLevel="1" x14ac:dyDescent="0.2">
      <c r="A76" s="147" t="s">
        <v>42</v>
      </c>
      <c r="B76" s="148"/>
      <c r="C76" s="143"/>
      <c r="D76" s="36">
        <v>3984</v>
      </c>
      <c r="E76" s="37"/>
      <c r="F76" s="37"/>
      <c r="G76" s="37"/>
      <c r="H76" s="38"/>
    </row>
    <row r="77" spans="1:8" ht="37.5" customHeight="1" outlineLevel="1" x14ac:dyDescent="0.2">
      <c r="A77" s="147" t="s">
        <v>43</v>
      </c>
      <c r="B77" s="148"/>
      <c r="C77" s="143"/>
      <c r="D77" s="36">
        <v>4980</v>
      </c>
      <c r="E77" s="37"/>
      <c r="F77" s="37"/>
      <c r="G77" s="37"/>
      <c r="H77" s="38"/>
    </row>
    <row r="78" spans="1:8" ht="37.5" customHeight="1" outlineLevel="1" x14ac:dyDescent="0.2">
      <c r="A78" s="147" t="s">
        <v>44</v>
      </c>
      <c r="B78" s="148"/>
      <c r="C78" s="143"/>
      <c r="D78" s="36">
        <v>5976</v>
      </c>
      <c r="E78" s="37"/>
      <c r="F78" s="37"/>
      <c r="G78" s="37"/>
      <c r="H78" s="38"/>
    </row>
    <row r="79" spans="1:8" ht="37.5" customHeight="1" outlineLevel="1" x14ac:dyDescent="0.2">
      <c r="A79" s="147" t="s">
        <v>45</v>
      </c>
      <c r="B79" s="148"/>
      <c r="C79" s="143"/>
      <c r="D79" s="36">
        <v>6972</v>
      </c>
      <c r="E79" s="37"/>
      <c r="F79" s="37"/>
      <c r="G79" s="37"/>
      <c r="H79" s="38"/>
    </row>
    <row r="80" spans="1:8" ht="37.5" customHeight="1" outlineLevel="1" x14ac:dyDescent="0.2">
      <c r="A80" s="147" t="s">
        <v>46</v>
      </c>
      <c r="B80" s="148"/>
      <c r="C80" s="143"/>
      <c r="D80" s="36">
        <v>7968</v>
      </c>
      <c r="E80" s="37"/>
      <c r="F80" s="37"/>
      <c r="G80" s="37"/>
      <c r="H80" s="38"/>
    </row>
    <row r="81" spans="1:8" ht="37.5" customHeight="1" outlineLevel="1" x14ac:dyDescent="0.2">
      <c r="A81" s="147" t="s">
        <v>47</v>
      </c>
      <c r="B81" s="148"/>
      <c r="C81" s="143"/>
      <c r="D81" s="36">
        <v>8964</v>
      </c>
      <c r="E81" s="37"/>
      <c r="F81" s="37"/>
      <c r="G81" s="37"/>
      <c r="H81" s="38"/>
    </row>
    <row r="82" spans="1:8" ht="37.5" customHeight="1" outlineLevel="1" x14ac:dyDescent="0.2">
      <c r="A82" s="147" t="s">
        <v>48</v>
      </c>
      <c r="B82" s="148"/>
      <c r="C82" s="143"/>
      <c r="D82" s="36">
        <v>9960</v>
      </c>
      <c r="E82" s="37"/>
      <c r="F82" s="37"/>
      <c r="G82" s="37"/>
      <c r="H82" s="38"/>
    </row>
    <row r="83" spans="1:8" ht="37.5" customHeight="1" outlineLevel="1" x14ac:dyDescent="0.2">
      <c r="A83" s="147" t="s">
        <v>49</v>
      </c>
      <c r="B83" s="148"/>
      <c r="C83" s="143"/>
      <c r="D83" s="36">
        <v>10956</v>
      </c>
      <c r="E83" s="37"/>
      <c r="F83" s="37"/>
      <c r="G83" s="37"/>
      <c r="H83" s="38"/>
    </row>
    <row r="84" spans="1:8" ht="37.5" customHeight="1" outlineLevel="1" x14ac:dyDescent="0.2">
      <c r="A84" s="147" t="s">
        <v>50</v>
      </c>
      <c r="B84" s="148"/>
      <c r="C84" s="143"/>
      <c r="D84" s="36">
        <v>11952</v>
      </c>
      <c r="E84" s="37"/>
      <c r="F84" s="37"/>
      <c r="G84" s="37"/>
      <c r="H84" s="38"/>
    </row>
    <row r="85" spans="1:8" ht="37.5" customHeight="1" outlineLevel="1" x14ac:dyDescent="0.2">
      <c r="A85" s="147" t="s">
        <v>51</v>
      </c>
      <c r="B85" s="148"/>
      <c r="C85" s="143"/>
      <c r="D85" s="36">
        <v>12948</v>
      </c>
      <c r="E85" s="37"/>
      <c r="F85" s="37"/>
      <c r="G85" s="37"/>
      <c r="H85" s="38"/>
    </row>
    <row r="86" spans="1:8" ht="37.5" customHeight="1" outlineLevel="1" x14ac:dyDescent="0.2">
      <c r="A86" s="147" t="s">
        <v>52</v>
      </c>
      <c r="B86" s="148"/>
      <c r="C86" s="143"/>
      <c r="D86" s="36">
        <v>13944</v>
      </c>
      <c r="E86" s="37"/>
      <c r="F86" s="37"/>
      <c r="G86" s="37"/>
      <c r="H86" s="38"/>
    </row>
    <row r="87" spans="1:8" ht="37.5" customHeight="1" outlineLevel="1" x14ac:dyDescent="0.2">
      <c r="A87" s="147" t="s">
        <v>53</v>
      </c>
      <c r="B87" s="148"/>
      <c r="C87" s="143"/>
      <c r="D87" s="36">
        <v>14940</v>
      </c>
      <c r="E87" s="37"/>
      <c r="F87" s="37"/>
      <c r="G87" s="37"/>
      <c r="H87" s="38"/>
    </row>
    <row r="88" spans="1:8" ht="37.5" customHeight="1" outlineLevel="1" x14ac:dyDescent="0.2">
      <c r="A88" s="147" t="s">
        <v>54</v>
      </c>
      <c r="B88" s="148"/>
      <c r="C88" s="143"/>
      <c r="D88" s="36">
        <v>15936</v>
      </c>
      <c r="E88" s="37"/>
      <c r="F88" s="37"/>
      <c r="G88" s="37"/>
      <c r="H88" s="38"/>
    </row>
    <row r="89" spans="1:8" ht="37.5" customHeight="1" outlineLevel="1" x14ac:dyDescent="0.2">
      <c r="A89" s="147" t="s">
        <v>55</v>
      </c>
      <c r="B89" s="148"/>
      <c r="C89" s="143"/>
      <c r="D89" s="36">
        <v>16932</v>
      </c>
      <c r="E89" s="37"/>
      <c r="F89" s="37"/>
      <c r="G89" s="37"/>
      <c r="H89" s="38"/>
    </row>
    <row r="90" spans="1:8" ht="37.5" customHeight="1" outlineLevel="1" x14ac:dyDescent="0.2">
      <c r="A90" s="147" t="s">
        <v>56</v>
      </c>
      <c r="B90" s="148"/>
      <c r="C90" s="143"/>
      <c r="D90" s="36">
        <v>17928</v>
      </c>
      <c r="E90" s="37"/>
      <c r="F90" s="37"/>
      <c r="G90" s="37"/>
      <c r="H90" s="38"/>
    </row>
    <row r="91" spans="1:8" ht="37.5" customHeight="1" outlineLevel="1" x14ac:dyDescent="0.2">
      <c r="A91" s="147" t="s">
        <v>57</v>
      </c>
      <c r="B91" s="148"/>
      <c r="C91" s="143"/>
      <c r="D91" s="36">
        <v>18924</v>
      </c>
      <c r="E91" s="37"/>
      <c r="F91" s="37"/>
      <c r="G91" s="37"/>
      <c r="H91" s="38"/>
    </row>
    <row r="92" spans="1:8" ht="37.5" customHeight="1" outlineLevel="1" thickBot="1" x14ac:dyDescent="0.25">
      <c r="A92" s="147" t="s">
        <v>58</v>
      </c>
      <c r="B92" s="148"/>
      <c r="C92" s="143"/>
      <c r="D92" s="36">
        <v>19920</v>
      </c>
      <c r="E92" s="37"/>
      <c r="F92" s="37"/>
      <c r="G92" s="37"/>
      <c r="H92" s="38"/>
    </row>
    <row r="93" spans="1:8" ht="50.1" customHeight="1" thickBot="1" x14ac:dyDescent="0.25">
      <c r="A93" s="136" t="s">
        <v>59</v>
      </c>
      <c r="B93" s="137"/>
      <c r="C93" s="137"/>
      <c r="D93" s="138" t="str">
        <f>"от "&amp;MIN(D94:D103)&amp;" до "&amp;MAX(D94:D103)</f>
        <v>от 240 до 3954</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152">
        <v>330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157">
        <v>354</v>
      </c>
      <c r="E95" s="157"/>
      <c r="F95" s="157"/>
      <c r="G95" s="157"/>
      <c r="H95" s="158"/>
    </row>
    <row r="96" spans="1:8" ht="37.5" customHeight="1" x14ac:dyDescent="0.2">
      <c r="A96" s="154" t="s">
        <v>62</v>
      </c>
      <c r="B96" s="155"/>
      <c r="C96" s="159"/>
      <c r="D96" s="157">
        <v>3012</v>
      </c>
      <c r="E96" s="157"/>
      <c r="F96" s="157"/>
      <c r="G96" s="157"/>
      <c r="H96" s="158"/>
    </row>
    <row r="97" spans="1:8" ht="37.5" customHeight="1" x14ac:dyDescent="0.2">
      <c r="A97" s="154" t="s">
        <v>63</v>
      </c>
      <c r="B97" s="155"/>
      <c r="C97" s="159"/>
      <c r="D97" s="157">
        <v>1008</v>
      </c>
      <c r="E97" s="157"/>
      <c r="F97" s="157"/>
      <c r="G97" s="157"/>
      <c r="H97" s="158"/>
    </row>
    <row r="98" spans="1:8" ht="37.5" customHeight="1" x14ac:dyDescent="0.2">
      <c r="A98" s="160" t="s">
        <v>64</v>
      </c>
      <c r="B98" s="161"/>
      <c r="C98" s="159"/>
      <c r="D98" s="157">
        <v>2010</v>
      </c>
      <c r="E98" s="157"/>
      <c r="F98" s="157"/>
      <c r="G98" s="157"/>
      <c r="H98" s="158"/>
    </row>
    <row r="99" spans="1:8" ht="37.5" customHeight="1" x14ac:dyDescent="0.2">
      <c r="A99" s="154" t="s">
        <v>65</v>
      </c>
      <c r="B99" s="155"/>
      <c r="C99" s="159"/>
      <c r="D99" s="157">
        <v>240</v>
      </c>
      <c r="E99" s="157"/>
      <c r="F99" s="157"/>
      <c r="G99" s="157"/>
      <c r="H99" s="158"/>
    </row>
    <row r="100" spans="1:8" ht="37.5" customHeight="1" x14ac:dyDescent="0.2">
      <c r="A100" s="154" t="s">
        <v>66</v>
      </c>
      <c r="B100" s="155"/>
      <c r="C100" s="159"/>
      <c r="D100" s="157">
        <v>240</v>
      </c>
      <c r="E100" s="157"/>
      <c r="F100" s="157"/>
      <c r="G100" s="157"/>
      <c r="H100" s="158"/>
    </row>
    <row r="101" spans="1:8" ht="37.5" customHeight="1" x14ac:dyDescent="0.2">
      <c r="A101" s="154" t="s">
        <v>67</v>
      </c>
      <c r="B101" s="155"/>
      <c r="C101" s="159"/>
      <c r="D101" s="157">
        <v>480</v>
      </c>
      <c r="E101" s="157"/>
      <c r="F101" s="157"/>
      <c r="G101" s="157"/>
      <c r="H101" s="158"/>
    </row>
    <row r="102" spans="1:8" ht="37.5" customHeight="1" x14ac:dyDescent="0.2">
      <c r="A102" s="154" t="s">
        <v>68</v>
      </c>
      <c r="B102" s="155"/>
      <c r="C102" s="159"/>
      <c r="D102" s="157">
        <v>720</v>
      </c>
      <c r="E102" s="157"/>
      <c r="F102" s="157"/>
      <c r="G102" s="157"/>
      <c r="H102" s="158"/>
    </row>
    <row r="103" spans="1:8" ht="37.5" customHeight="1" thickBot="1" x14ac:dyDescent="0.25">
      <c r="A103" s="162" t="s">
        <v>69</v>
      </c>
      <c r="B103" s="163"/>
      <c r="C103" s="164"/>
      <c r="D103" s="165">
        <v>3954</v>
      </c>
      <c r="E103" s="165"/>
      <c r="F103" s="165"/>
      <c r="G103" s="165"/>
      <c r="H103" s="166"/>
    </row>
    <row r="104" spans="1:8" s="16" customFormat="1" ht="117.75" customHeight="1" thickBot="1" x14ac:dyDescent="0.25">
      <c r="A104" s="356" t="s">
        <v>71</v>
      </c>
      <c r="B104" s="397"/>
      <c r="C104"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45">
        <v>30</v>
      </c>
      <c r="E104" s="45"/>
      <c r="F104" s="45"/>
      <c r="G104" s="45"/>
      <c r="H104" s="46"/>
    </row>
    <row r="105" spans="1:8" ht="50.1" customHeight="1" thickBot="1" x14ac:dyDescent="0.25">
      <c r="A105" s="24" t="s">
        <v>72</v>
      </c>
      <c r="B105" s="25"/>
      <c r="C105" s="26"/>
      <c r="D105" s="173" t="str">
        <f>"от "&amp;MIN(D107,D127:H128,F167,D129:H143)&amp;" до "&amp;MAX(D107,D127:H128,F167,D129:H143)</f>
        <v>от 1182 до 19980</v>
      </c>
      <c r="E105" s="173"/>
      <c r="F105" s="173"/>
      <c r="G105" s="173"/>
      <c r="H105" s="174"/>
    </row>
    <row r="106" spans="1:8" ht="21.75" thickBot="1" x14ac:dyDescent="0.25">
      <c r="A106" s="336"/>
      <c r="B106" s="337"/>
      <c r="C106" s="130"/>
      <c r="D106" s="399"/>
      <c r="E106" s="399"/>
      <c r="F106" s="399"/>
      <c r="G106" s="399"/>
      <c r="H106" s="400"/>
    </row>
    <row r="107" spans="1:8" ht="70.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182">
        <v>3000</v>
      </c>
      <c r="E107" s="182"/>
      <c r="F107" s="182"/>
      <c r="G107" s="182"/>
      <c r="H107" s="183"/>
    </row>
    <row r="108" spans="1:8" ht="70.5" customHeight="1" thickBot="1" x14ac:dyDescent="0.25">
      <c r="A108" s="184" t="s">
        <v>74</v>
      </c>
      <c r="B108" s="185"/>
      <c r="C108" s="186"/>
      <c r="D108" s="187" t="s">
        <v>75</v>
      </c>
      <c r="E108" s="188"/>
      <c r="F108" s="188"/>
      <c r="G108" s="188"/>
      <c r="H108" s="189"/>
    </row>
    <row r="109" spans="1:8" ht="70.5" customHeight="1" x14ac:dyDescent="0.2">
      <c r="A109" s="190" t="s">
        <v>76</v>
      </c>
      <c r="B109" s="191"/>
      <c r="C109" s="186"/>
      <c r="D109" s="157">
        <f>D107/4</f>
        <v>750</v>
      </c>
      <c r="E109" s="157"/>
      <c r="F109" s="157"/>
      <c r="G109" s="157"/>
      <c r="H109" s="158"/>
    </row>
    <row r="110" spans="1:8" ht="70.5" customHeight="1" x14ac:dyDescent="0.2">
      <c r="A110" s="190" t="s">
        <v>77</v>
      </c>
      <c r="B110" s="191"/>
      <c r="C110" s="186"/>
      <c r="D110" s="157">
        <f>D107/5</f>
        <v>600</v>
      </c>
      <c r="E110" s="157"/>
      <c r="F110" s="157"/>
      <c r="G110" s="157"/>
      <c r="H110" s="158"/>
    </row>
    <row r="111" spans="1:8" ht="70.5" customHeight="1" x14ac:dyDescent="0.2">
      <c r="A111" s="190" t="s">
        <v>78</v>
      </c>
      <c r="B111" s="191"/>
      <c r="C111" s="186"/>
      <c r="D111" s="157">
        <f>D107/6</f>
        <v>500</v>
      </c>
      <c r="E111" s="157"/>
      <c r="F111" s="157"/>
      <c r="G111" s="157"/>
      <c r="H111" s="158"/>
    </row>
    <row r="112" spans="1:8" ht="70.5" customHeight="1" x14ac:dyDescent="0.2">
      <c r="A112" s="190" t="s">
        <v>79</v>
      </c>
      <c r="B112" s="191"/>
      <c r="C112" s="186"/>
      <c r="D112" s="157">
        <f>D107/7</f>
        <v>428.57142857142856</v>
      </c>
      <c r="E112" s="157"/>
      <c r="F112" s="157"/>
      <c r="G112" s="157"/>
      <c r="H112" s="158"/>
    </row>
    <row r="113" spans="1:8" ht="70.5" customHeight="1" x14ac:dyDescent="0.2">
      <c r="A113" s="190" t="s">
        <v>80</v>
      </c>
      <c r="B113" s="191"/>
      <c r="C113" s="186"/>
      <c r="D113" s="157">
        <f>D107/8</f>
        <v>375</v>
      </c>
      <c r="E113" s="157"/>
      <c r="F113" s="157"/>
      <c r="G113" s="157"/>
      <c r="H113" s="158"/>
    </row>
    <row r="114" spans="1:8" ht="70.5" customHeight="1" x14ac:dyDescent="0.2">
      <c r="A114" s="190" t="s">
        <v>81</v>
      </c>
      <c r="B114" s="191"/>
      <c r="C114" s="186"/>
      <c r="D114" s="157">
        <f>D107/9</f>
        <v>333.33333333333331</v>
      </c>
      <c r="E114" s="157"/>
      <c r="F114" s="157"/>
      <c r="G114" s="157"/>
      <c r="H114" s="158"/>
    </row>
    <row r="115" spans="1:8" ht="70.5" customHeight="1" x14ac:dyDescent="0.2">
      <c r="A115" s="190" t="s">
        <v>82</v>
      </c>
      <c r="B115" s="191"/>
      <c r="C115" s="186"/>
      <c r="D115" s="157">
        <f>D107/10</f>
        <v>300</v>
      </c>
      <c r="E115" s="157"/>
      <c r="F115" s="157"/>
      <c r="G115" s="157"/>
      <c r="H115" s="158"/>
    </row>
    <row r="116" spans="1:8" ht="70.5" customHeight="1" thickBot="1" x14ac:dyDescent="0.25">
      <c r="A116" s="179" t="s">
        <v>83</v>
      </c>
      <c r="B116" s="180"/>
      <c r="C116" s="186"/>
      <c r="D116" s="182">
        <v>6720</v>
      </c>
      <c r="E116" s="182"/>
      <c r="F116" s="182"/>
      <c r="G116" s="182"/>
      <c r="H116" s="183"/>
    </row>
    <row r="117" spans="1:8" ht="70.5" customHeight="1" thickBot="1" x14ac:dyDescent="0.25">
      <c r="A117" s="184" t="s">
        <v>74</v>
      </c>
      <c r="B117" s="185"/>
      <c r="C117" s="186"/>
      <c r="D117" s="187" t="s">
        <v>75</v>
      </c>
      <c r="E117" s="188"/>
      <c r="F117" s="188"/>
      <c r="G117" s="188"/>
      <c r="H117" s="189"/>
    </row>
    <row r="118" spans="1:8" ht="70.5" customHeight="1" x14ac:dyDescent="0.2">
      <c r="A118" s="190" t="s">
        <v>76</v>
      </c>
      <c r="B118" s="191"/>
      <c r="C118" s="186"/>
      <c r="D118" s="157">
        <v>1680</v>
      </c>
      <c r="E118" s="157"/>
      <c r="F118" s="157"/>
      <c r="G118" s="157"/>
      <c r="H118" s="158"/>
    </row>
    <row r="119" spans="1:8" ht="70.5" customHeight="1" x14ac:dyDescent="0.2">
      <c r="A119" s="190" t="s">
        <v>77</v>
      </c>
      <c r="B119" s="191"/>
      <c r="C119" s="186"/>
      <c r="D119" s="157">
        <v>1344</v>
      </c>
      <c r="E119" s="157"/>
      <c r="F119" s="157"/>
      <c r="G119" s="157"/>
      <c r="H119" s="158"/>
    </row>
    <row r="120" spans="1:8" ht="70.5" customHeight="1" x14ac:dyDescent="0.2">
      <c r="A120" s="190" t="s">
        <v>78</v>
      </c>
      <c r="B120" s="191"/>
      <c r="C120" s="186"/>
      <c r="D120" s="157">
        <v>1120</v>
      </c>
      <c r="E120" s="157"/>
      <c r="F120" s="157"/>
      <c r="G120" s="157"/>
      <c r="H120" s="158"/>
    </row>
    <row r="121" spans="1:8" ht="70.5" customHeight="1" x14ac:dyDescent="0.2">
      <c r="A121" s="190" t="s">
        <v>79</v>
      </c>
      <c r="B121" s="191"/>
      <c r="C121" s="186"/>
      <c r="D121" s="157">
        <v>960</v>
      </c>
      <c r="E121" s="157"/>
      <c r="F121" s="157"/>
      <c r="G121" s="157"/>
      <c r="H121" s="158"/>
    </row>
    <row r="122" spans="1:8" ht="70.5" customHeight="1" x14ac:dyDescent="0.2">
      <c r="A122" s="190" t="s">
        <v>80</v>
      </c>
      <c r="B122" s="191"/>
      <c r="C122" s="186"/>
      <c r="D122" s="157">
        <v>840</v>
      </c>
      <c r="E122" s="157"/>
      <c r="F122" s="157"/>
      <c r="G122" s="157"/>
      <c r="H122" s="158"/>
    </row>
    <row r="123" spans="1:8" ht="70.5" customHeight="1" x14ac:dyDescent="0.2">
      <c r="A123" s="190" t="s">
        <v>81</v>
      </c>
      <c r="B123" s="191"/>
      <c r="C123" s="186"/>
      <c r="D123" s="157">
        <v>746.66666666666663</v>
      </c>
      <c r="E123" s="157"/>
      <c r="F123" s="157"/>
      <c r="G123" s="157"/>
      <c r="H123" s="158"/>
    </row>
    <row r="124" spans="1:8" ht="70.5" customHeight="1" thickBot="1" x14ac:dyDescent="0.25">
      <c r="A124" s="190" t="s">
        <v>82</v>
      </c>
      <c r="B124" s="191"/>
      <c r="C124" s="194"/>
      <c r="D124" s="157">
        <v>672</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44">
        <v>5004</v>
      </c>
      <c r="E125" s="45"/>
      <c r="F125" s="45"/>
      <c r="G125" s="45"/>
      <c r="H125" s="46"/>
    </row>
    <row r="126" spans="1:8" ht="21.75" thickBot="1" x14ac:dyDescent="0.25">
      <c r="A126" s="336"/>
      <c r="B126" s="337"/>
      <c r="C126" s="125"/>
      <c r="D126" s="399"/>
      <c r="E126" s="399"/>
      <c r="F126" s="399"/>
      <c r="G126" s="399"/>
      <c r="H126" s="400"/>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1">
        <v>4500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121">
        <v>2124</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6">
        <v>1890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6">
        <v>10002</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6">
        <v>12002.4</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6">
        <v>1182</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6">
        <v>2244</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6">
        <v>2244</v>
      </c>
      <c r="E134" s="37"/>
      <c r="F134" s="37"/>
      <c r="G134" s="37"/>
      <c r="H134" s="38"/>
    </row>
    <row r="135" spans="1:8" ht="50.1" customHeight="1" x14ac:dyDescent="0.2">
      <c r="A135" s="160" t="s">
        <v>93</v>
      </c>
      <c r="B135" s="161"/>
      <c r="C13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6">
        <v>10002</v>
      </c>
      <c r="E135" s="37"/>
      <c r="F135" s="37"/>
      <c r="G135" s="37"/>
      <c r="H135" s="38"/>
    </row>
    <row r="136" spans="1:8" ht="50.1" customHeight="1" x14ac:dyDescent="0.2">
      <c r="A136" s="160" t="s">
        <v>94</v>
      </c>
      <c r="B136" s="161"/>
      <c r="C136" s="202" t="s">
        <v>95</v>
      </c>
      <c r="D136" s="36">
        <v>2400</v>
      </c>
      <c r="E136" s="37"/>
      <c r="F136" s="37"/>
      <c r="G136" s="37"/>
      <c r="H136" s="38"/>
    </row>
    <row r="137" spans="1:8" ht="69.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6">
        <v>3990</v>
      </c>
      <c r="E137" s="37"/>
      <c r="F137" s="37"/>
      <c r="G137" s="37"/>
      <c r="H137" s="38"/>
    </row>
    <row r="138" spans="1:8" ht="69.75" customHeight="1" x14ac:dyDescent="0.2">
      <c r="A138" s="160" t="s">
        <v>97</v>
      </c>
      <c r="B138" s="161"/>
      <c r="C138" s="202"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6">
        <v>3990</v>
      </c>
      <c r="E138" s="37"/>
      <c r="F138" s="37"/>
      <c r="G138" s="37"/>
      <c r="H138" s="38"/>
    </row>
    <row r="139" spans="1:8" ht="69.75" customHeight="1" x14ac:dyDescent="0.2">
      <c r="A139" s="160" t="s">
        <v>98</v>
      </c>
      <c r="B139" s="161"/>
      <c r="C139"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6">
        <v>3990</v>
      </c>
      <c r="E139" s="37"/>
      <c r="F139" s="37"/>
      <c r="G139" s="37"/>
      <c r="H139" s="38"/>
    </row>
    <row r="140" spans="1:8" ht="69.75" customHeight="1" x14ac:dyDescent="0.2">
      <c r="A140" s="160" t="s">
        <v>99</v>
      </c>
      <c r="B140" s="161"/>
      <c r="C140"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6">
        <v>3990</v>
      </c>
      <c r="E140" s="37"/>
      <c r="F140" s="37"/>
      <c r="G140" s="37"/>
      <c r="H140" s="38"/>
    </row>
    <row r="141" spans="1:8" ht="69.7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1" s="36">
        <v>19980</v>
      </c>
      <c r="E141" s="37"/>
      <c r="F141" s="37"/>
      <c r="G141" s="37"/>
      <c r="H141" s="38"/>
    </row>
    <row r="142" spans="1:8" ht="69.7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6">
        <v>15000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3" s="36">
        <v>1242</v>
      </c>
      <c r="E143" s="37"/>
      <c r="F143" s="37"/>
      <c r="G143" s="37"/>
      <c r="H143" s="38"/>
    </row>
    <row r="144" spans="1:8" s="16" customFormat="1" ht="102" customHeight="1" thickBot="1" x14ac:dyDescent="0.25">
      <c r="A144" s="160" t="s">
        <v>16</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6">
        <v>330</v>
      </c>
      <c r="E144" s="37"/>
      <c r="F144" s="37"/>
      <c r="G144" s="37"/>
      <c r="H144" s="38"/>
    </row>
    <row r="145" spans="1:8" s="16" customFormat="1" ht="102" customHeight="1" thickBot="1" x14ac:dyDescent="0.25">
      <c r="A145" s="160" t="s">
        <v>103</v>
      </c>
      <c r="B145" s="161"/>
      <c r="C14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5" s="36">
        <v>100002</v>
      </c>
      <c r="E145" s="37"/>
      <c r="F145" s="37"/>
      <c r="G145" s="37"/>
      <c r="H145" s="38"/>
    </row>
    <row r="146" spans="1:8" s="16" customFormat="1" ht="126" customHeight="1" x14ac:dyDescent="0.2">
      <c r="A146" s="160" t="s">
        <v>104</v>
      </c>
      <c r="B146" s="161"/>
      <c r="C146"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6" s="36">
        <v>7500</v>
      </c>
      <c r="E146" s="37"/>
      <c r="F146" s="37"/>
      <c r="G146" s="37"/>
      <c r="H146" s="38"/>
    </row>
    <row r="147" spans="1:8" s="16" customFormat="1" ht="96" customHeight="1" x14ac:dyDescent="0.2">
      <c r="A147" s="160" t="s">
        <v>105</v>
      </c>
      <c r="B147" s="161"/>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6">
        <v>3000</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8" s="36">
        <v>7500</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6">
        <v>6360</v>
      </c>
      <c r="E149" s="37"/>
      <c r="F149" s="37"/>
      <c r="G149" s="37"/>
      <c r="H149" s="38"/>
    </row>
    <row r="150" spans="1:8" ht="50.1" customHeight="1" x14ac:dyDescent="0.2">
      <c r="A150" s="160" t="s">
        <v>108</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6">
        <v>3000</v>
      </c>
      <c r="E150" s="37"/>
      <c r="F150" s="37"/>
      <c r="G150" s="37"/>
      <c r="H150" s="38"/>
    </row>
    <row r="151" spans="1:8" ht="50.1" customHeight="1" x14ac:dyDescent="0.2">
      <c r="A151" s="160" t="s">
        <v>109</v>
      </c>
      <c r="B151" s="161"/>
      <c r="C151" s="202" t="str">
        <f t="shared" si="2"/>
        <v>Электронный справочник на основе Справочника организаций "2ГИС.КАВКАЗСКИЕ МИНЕРАЛЬНЫЕ ВОДЫ" (версия для ПК)</v>
      </c>
      <c r="D151" s="36">
        <v>2760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6">
        <v>14040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6">
        <v>16848</v>
      </c>
      <c r="E153" s="37"/>
      <c r="F153" s="37"/>
      <c r="G153" s="37"/>
      <c r="H153" s="38"/>
    </row>
    <row r="154" spans="1:8" ht="50.1" customHeight="1" x14ac:dyDescent="0.2">
      <c r="A154" s="160" t="s">
        <v>112</v>
      </c>
      <c r="B154" s="161"/>
      <c r="C154" s="202" t="str">
        <f t="shared" si="2"/>
        <v>Электронный справочник на основе Справочника организаций "2ГИС.КАВКАЗСКИЕ МИНЕРАЛЬНЫЕ ВОДЫ" (версия для ПК)</v>
      </c>
      <c r="D154" s="36">
        <v>1680</v>
      </c>
      <c r="E154" s="37"/>
      <c r="F154" s="37"/>
      <c r="G154" s="37"/>
      <c r="H154" s="38"/>
    </row>
    <row r="155" spans="1:8" ht="50.1" customHeight="1" x14ac:dyDescent="0.2">
      <c r="A155" s="160" t="s">
        <v>113</v>
      </c>
      <c r="B155" s="161"/>
      <c r="C155" s="202" t="str">
        <f t="shared" si="2"/>
        <v>Электронный справочник на основе Справочника организаций "2ГИС.КАВКАЗСКИЕ МИНЕРАЛЬНЫЕ ВОДЫ" (версия для ПК)</v>
      </c>
      <c r="D155" s="36">
        <v>3240</v>
      </c>
      <c r="E155" s="37"/>
      <c r="F155" s="37"/>
      <c r="G155" s="37"/>
      <c r="H155" s="38"/>
    </row>
    <row r="156" spans="1:8" ht="50.1" customHeight="1" x14ac:dyDescent="0.2">
      <c r="A156" s="160" t="s">
        <v>114</v>
      </c>
      <c r="B156" s="161"/>
      <c r="C156" s="202" t="str">
        <f t="shared" si="2"/>
        <v>Электронный справочник на основе Справочника организаций "2ГИС.КАВКАЗСКИЕ МИНЕРАЛЬНЫЕ ВОДЫ" (версия для ПК)</v>
      </c>
      <c r="D156" s="36">
        <v>3240</v>
      </c>
      <c r="E156" s="37"/>
      <c r="F156" s="37"/>
      <c r="G156" s="37"/>
      <c r="H156" s="38"/>
    </row>
    <row r="157" spans="1:8" ht="50.1" customHeight="1" x14ac:dyDescent="0.2">
      <c r="A157" s="160" t="s">
        <v>115</v>
      </c>
      <c r="B157" s="161"/>
      <c r="C157" s="202" t="s">
        <v>95</v>
      </c>
      <c r="D157" s="36">
        <v>3360</v>
      </c>
      <c r="E157" s="37"/>
      <c r="F157" s="37"/>
      <c r="G157" s="37"/>
      <c r="H157" s="38"/>
    </row>
    <row r="158" spans="1:8" ht="73.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6">
        <v>28080</v>
      </c>
      <c r="E158" s="37"/>
      <c r="F158" s="37"/>
      <c r="G158" s="37"/>
      <c r="H158" s="38"/>
    </row>
    <row r="159" spans="1:8" ht="50.1" customHeight="1" thickBot="1" x14ac:dyDescent="0.25">
      <c r="A159" s="160" t="s">
        <v>117</v>
      </c>
      <c r="B159" s="161"/>
      <c r="C159" s="202" t="str">
        <f t="shared" si="2"/>
        <v>Электронный справочник на основе Справочника организаций "2ГИС.КАВКАЗСКИЕ МИНЕРАЛЬНЫЕ ВОДЫ" (версия для ПК)</v>
      </c>
      <c r="D159" s="44">
        <v>1800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6">
        <v>5490</v>
      </c>
      <c r="E161" s="37"/>
      <c r="F161" s="37"/>
      <c r="G161" s="37"/>
      <c r="H161" s="38"/>
    </row>
    <row r="162" spans="1:8" s="16" customFormat="1" ht="50.1" customHeight="1" x14ac:dyDescent="0.2">
      <c r="A162" s="160" t="s">
        <v>120</v>
      </c>
      <c r="B162" s="161"/>
      <c r="C162" s="209"/>
      <c r="D162" s="36">
        <v>4500</v>
      </c>
      <c r="E162" s="37"/>
      <c r="F162" s="37"/>
      <c r="G162" s="37"/>
      <c r="H162" s="38"/>
    </row>
    <row r="163" spans="1:8" s="16" customFormat="1" ht="50.1" customHeight="1" x14ac:dyDescent="0.2">
      <c r="A163" s="207" t="s">
        <v>121</v>
      </c>
      <c r="B163" s="208"/>
      <c r="C163" s="209"/>
      <c r="D163" s="359">
        <v>1500</v>
      </c>
      <c r="E163" s="157"/>
      <c r="F163" s="157"/>
      <c r="G163" s="157"/>
      <c r="H163" s="157"/>
    </row>
    <row r="164" spans="1:8" s="16" customFormat="1" ht="50.1" customHeight="1" x14ac:dyDescent="0.2">
      <c r="A164" s="207" t="s">
        <v>122</v>
      </c>
      <c r="B164" s="208"/>
      <c r="C164" s="209"/>
      <c r="D164" s="359">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67" s="212">
        <f>F167*1.2</f>
        <v>3823.2</v>
      </c>
      <c r="E167" s="213">
        <f>F167*1.1</f>
        <v>3504.6000000000004</v>
      </c>
      <c r="F167" s="213">
        <v>3186</v>
      </c>
      <c r="G167" s="213">
        <f>F167*0.75</f>
        <v>2389.5</v>
      </c>
      <c r="H167" s="214">
        <f>F167*0.5</f>
        <v>1593</v>
      </c>
    </row>
    <row r="168" spans="1:8" ht="50.1" customHeight="1" x14ac:dyDescent="0.2">
      <c r="A168" s="160" t="s">
        <v>126</v>
      </c>
      <c r="B168" s="161"/>
      <c r="C168"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8" s="36">
        <v>4050</v>
      </c>
      <c r="E168" s="37"/>
      <c r="F168" s="37"/>
      <c r="G168" s="37"/>
      <c r="H168" s="38"/>
    </row>
    <row r="169" spans="1:8" ht="50.1" customHeight="1" x14ac:dyDescent="0.2">
      <c r="A169" s="160" t="s">
        <v>127</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9" s="36">
        <v>1008</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70" s="212">
        <f>F170*1.2</f>
        <v>5472</v>
      </c>
      <c r="E170" s="213">
        <f>F170*1.1</f>
        <v>5016</v>
      </c>
      <c r="F170" s="213">
        <v>4560</v>
      </c>
      <c r="G170" s="213">
        <f>F170*0.75</f>
        <v>3420</v>
      </c>
      <c r="H170" s="214">
        <f>F170*0.5</f>
        <v>2280</v>
      </c>
    </row>
    <row r="171" spans="1:8" ht="50.1" customHeight="1" x14ac:dyDescent="0.2">
      <c r="A171" s="160" t="s">
        <v>179</v>
      </c>
      <c r="B171" s="161"/>
      <c r="C171"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71" s="36">
        <v>5760</v>
      </c>
      <c r="E171" s="37"/>
      <c r="F171" s="37"/>
      <c r="G171" s="37"/>
      <c r="H171" s="38"/>
    </row>
    <row r="172" spans="1:8" ht="50.1" customHeight="1" x14ac:dyDescent="0.2">
      <c r="A172" s="160" t="s">
        <v>130</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2" s="36">
        <v>1440</v>
      </c>
      <c r="E172" s="37"/>
      <c r="F172" s="37"/>
      <c r="G172" s="37"/>
      <c r="H172" s="38"/>
    </row>
    <row r="173" spans="1:8" s="16" customFormat="1" ht="126" customHeight="1" x14ac:dyDescent="0.2">
      <c r="A173" s="160" t="s">
        <v>131</v>
      </c>
      <c r="B173" s="161"/>
      <c r="C173" s="435" t="str">
        <f>C168</f>
        <v>Интернет-площадка 2gis.ru на основе Cправочника организаций "2ГИС.КАВКАЗСКИЕ МИНЕРАЛЬНЫЕ ВОДЫ"</v>
      </c>
      <c r="D173" s="212">
        <f>F173*1.2</f>
        <v>2548.7999999999997</v>
      </c>
      <c r="E173" s="213">
        <f>F173*1.1</f>
        <v>2336.4</v>
      </c>
      <c r="F173" s="213">
        <v>2124</v>
      </c>
      <c r="G173" s="213">
        <f>F173*0.75</f>
        <v>1593</v>
      </c>
      <c r="H173" s="214">
        <f>F173*0.5</f>
        <v>1062</v>
      </c>
    </row>
    <row r="174" spans="1:8" s="16" customFormat="1" ht="126" customHeight="1" thickBot="1" x14ac:dyDescent="0.25">
      <c r="A174" s="160" t="s">
        <v>132</v>
      </c>
      <c r="B174" s="161"/>
      <c r="C17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4" s="36">
        <v>2472</v>
      </c>
      <c r="E174" s="37"/>
      <c r="F174" s="37"/>
      <c r="G174" s="37"/>
      <c r="H174" s="38"/>
    </row>
    <row r="175" spans="1:8" ht="50.1" customHeight="1" thickBot="1" x14ac:dyDescent="0.25">
      <c r="A175" s="336"/>
      <c r="B175" s="337"/>
      <c r="C175" s="130"/>
      <c r="D175" s="399"/>
      <c r="E175" s="399"/>
      <c r="F175" s="399"/>
      <c r="G175" s="399"/>
      <c r="H175" s="400"/>
    </row>
    <row r="176" spans="1:8" s="23" customFormat="1" ht="26.25" x14ac:dyDescent="0.2">
      <c r="A176" s="216"/>
      <c r="B176" s="217"/>
      <c r="C176" s="218"/>
      <c r="D176" s="217"/>
      <c r="E176" s="217"/>
      <c r="F176" s="217"/>
      <c r="G176" s="217"/>
      <c r="H176" s="219"/>
    </row>
    <row r="177" spans="1:8" s="16" customFormat="1" ht="21" x14ac:dyDescent="0.2">
      <c r="A177" s="220"/>
      <c r="B177" s="221" t="s">
        <v>133</v>
      </c>
      <c r="C177" s="222" t="s">
        <v>189</v>
      </c>
      <c r="D177" s="222"/>
      <c r="E177" s="223"/>
      <c r="F177" s="223"/>
      <c r="G177" s="223"/>
      <c r="H177" s="223"/>
    </row>
    <row r="178" spans="1:8" s="16" customFormat="1" ht="21" x14ac:dyDescent="0.2">
      <c r="A178" s="220"/>
      <c r="B178" s="223"/>
      <c r="C178" s="224" t="s">
        <v>190</v>
      </c>
      <c r="D178" s="224"/>
      <c r="E178" s="223"/>
      <c r="F178" s="223"/>
      <c r="G178" s="223"/>
      <c r="H178" s="223"/>
    </row>
    <row r="179" spans="1:8" s="16" customFormat="1" ht="21" x14ac:dyDescent="0.2">
      <c r="A179" s="220"/>
      <c r="B179" s="223"/>
      <c r="C179" s="222" t="s">
        <v>191</v>
      </c>
      <c r="D179" s="224"/>
      <c r="E179" s="223"/>
      <c r="F179" s="223"/>
      <c r="G179" s="223"/>
      <c r="H179" s="223"/>
    </row>
    <row r="180" spans="1:8" s="16" customFormat="1" ht="21" x14ac:dyDescent="0.2">
      <c r="A180" s="216"/>
      <c r="B180" s="217"/>
      <c r="C180" s="224"/>
      <c r="D180" s="224"/>
      <c r="E180" s="223"/>
      <c r="F180" s="223"/>
      <c r="G180" s="223"/>
      <c r="H180" s="217"/>
    </row>
    <row r="181" spans="1:8" s="16" customFormat="1" ht="26.25" x14ac:dyDescent="0.2">
      <c r="A181" s="227" t="str">
        <f>Абакан_юр!A174</f>
        <v>По соглашению сторон в качестве валюты платежа могут выступать украинские гривны, в этом случае курс следующий: 1 руб. = 0,4273 гривен</v>
      </c>
      <c r="B181" s="227"/>
      <c r="C181" s="227"/>
      <c r="D181" s="228"/>
      <c r="E181" s="228"/>
      <c r="F181" s="229"/>
      <c r="G181" s="230"/>
      <c r="H181" s="230"/>
    </row>
    <row r="182" spans="1:8" ht="26.25" x14ac:dyDescent="0.2">
      <c r="A182" s="227" t="str">
        <f>Абакан_юр!A175</f>
        <v>По соглашению сторон в качестве валюты платежа могут выступать дирхамы ОАЭ, в этом случае курс следующий: 1 руб. = 0,0413 дирхам</v>
      </c>
      <c r="B182" s="227"/>
      <c r="C182" s="227"/>
      <c r="D182" s="228"/>
      <c r="E182" s="228"/>
      <c r="F182" s="229"/>
      <c r="G182" s="232"/>
      <c r="H182" s="232"/>
    </row>
    <row r="183" spans="1:8" ht="26.25" x14ac:dyDescent="0.2">
      <c r="A183" s="227" t="str">
        <f>Абакан_юр!A176</f>
        <v>По соглашению сторон в качестве валюты платежа могут выступать доллары США, в этом случае курс следующий: 1 руб. = 0,0113 доллара</v>
      </c>
      <c r="B183" s="227"/>
      <c r="C183" s="227"/>
      <c r="D183" s="228"/>
      <c r="E183" s="228"/>
      <c r="F183" s="229"/>
      <c r="G183" s="232"/>
      <c r="H183" s="232"/>
    </row>
    <row r="184" spans="1:8" ht="26.25" x14ac:dyDescent="0.2">
      <c r="A184" s="227" t="str">
        <f>Абакан_юр!A177</f>
        <v>По соглашению сторон в качестве валюты платежа могут выступать евро, в этом случае курс следующий: 1 руб. = 0,0105 евро</v>
      </c>
      <c r="B184" s="227"/>
      <c r="C184" s="227"/>
      <c r="D184" s="228"/>
      <c r="E184" s="229"/>
      <c r="F184" s="229"/>
      <c r="G184" s="232"/>
      <c r="H184" s="232"/>
    </row>
    <row r="185" spans="1:8" ht="26.25" x14ac:dyDescent="0.2">
      <c r="A185" s="227" t="str">
        <f>Абакан_юр!A178</f>
        <v>По соглашению сторон в качестве валюты платежа могут выступать чешские кроны, в этом случае курс следующий: 1 руб. = 0,2661 крона</v>
      </c>
      <c r="B185" s="227"/>
      <c r="C185" s="227"/>
      <c r="D185" s="228"/>
      <c r="E185" s="229"/>
      <c r="F185" s="229"/>
      <c r="G185" s="232"/>
      <c r="H185" s="232"/>
    </row>
    <row r="186" spans="1:8" ht="26.25" x14ac:dyDescent="0.2">
      <c r="A186" s="227" t="str">
        <f>Абакан_юр!A179</f>
        <v>По соглашению сторон в качестве валюты платежа могут выступать киргизские сомы, в этом случае курс следующий: 1 руб. = 1,0065 сом</v>
      </c>
      <c r="B186" s="227"/>
      <c r="C186" s="227"/>
      <c r="D186" s="228"/>
      <c r="E186" s="228"/>
      <c r="F186" s="229"/>
      <c r="G186" s="232"/>
      <c r="H186" s="232"/>
    </row>
    <row r="187" spans="1:8" ht="26.25" x14ac:dyDescent="0.2">
      <c r="A187"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7" s="227"/>
      <c r="C187" s="227"/>
      <c r="D187" s="228"/>
      <c r="E187" s="228"/>
      <c r="F187" s="229"/>
      <c r="G187" s="232"/>
      <c r="H187" s="232"/>
    </row>
    <row r="188" spans="1:8" ht="26.25" customHeight="1" x14ac:dyDescent="0.2">
      <c r="A188" s="233"/>
      <c r="B188" s="233"/>
      <c r="C188" s="234"/>
      <c r="D188" s="235"/>
      <c r="E188" s="235"/>
      <c r="F188" s="236"/>
      <c r="G188" s="237"/>
      <c r="H188" s="237"/>
    </row>
    <row r="189" spans="1:8" ht="26.25" customHeight="1" x14ac:dyDescent="0.2">
      <c r="A189" s="239" t="s">
        <v>144</v>
      </c>
      <c r="B189" s="239"/>
      <c r="C189" s="239"/>
      <c r="D189" s="239"/>
      <c r="E189" s="239"/>
      <c r="F189" s="239"/>
      <c r="G189" s="239"/>
      <c r="H189" s="239"/>
    </row>
    <row r="190" spans="1:8" ht="26.25" customHeight="1" x14ac:dyDescent="0.2">
      <c r="A190" s="239" t="s">
        <v>145</v>
      </c>
      <c r="B190" s="239"/>
      <c r="C190" s="239"/>
      <c r="D190" s="239"/>
      <c r="E190" s="239"/>
      <c r="F190" s="239"/>
      <c r="G190" s="239"/>
      <c r="H190" s="239"/>
    </row>
    <row r="191" spans="1:8" ht="26.25" customHeight="1" x14ac:dyDescent="0.2">
      <c r="A191" s="233"/>
      <c r="B191" s="233"/>
      <c r="C191" s="234"/>
      <c r="D191" s="235"/>
      <c r="E191" s="235"/>
      <c r="F191" s="236"/>
      <c r="G191" s="237"/>
      <c r="H191" s="237"/>
    </row>
    <row r="192" spans="1:8" ht="26.25" customHeight="1" thickBot="1" x14ac:dyDescent="0.25">
      <c r="A192" s="240" t="s">
        <v>146</v>
      </c>
      <c r="B192" s="240"/>
      <c r="C192" s="240"/>
      <c r="D192" s="240"/>
      <c r="E192" s="240"/>
      <c r="F192" s="241"/>
      <c r="G192" s="231"/>
      <c r="H192" s="242"/>
    </row>
    <row r="193" spans="1:8" ht="26.25" customHeight="1" thickBot="1" x14ac:dyDescent="0.25">
      <c r="A193" s="243" t="s">
        <v>147</v>
      </c>
      <c r="B193" s="244"/>
      <c r="C193" s="244"/>
      <c r="D193" s="244"/>
      <c r="E193" s="245"/>
      <c r="F193" s="246"/>
      <c r="H193" s="247"/>
    </row>
    <row r="194" spans="1:8" ht="26.25" customHeight="1" thickBot="1" x14ac:dyDescent="0.25">
      <c r="A194" s="248" t="s">
        <v>148</v>
      </c>
      <c r="B194" s="249"/>
      <c r="C194" s="250" t="s">
        <v>149</v>
      </c>
      <c r="D194" s="249" t="s">
        <v>150</v>
      </c>
      <c r="E194" s="251"/>
      <c r="F194" s="252"/>
      <c r="G194" s="252"/>
      <c r="H194" s="252"/>
    </row>
    <row r="195" spans="1:8" ht="21" x14ac:dyDescent="0.2">
      <c r="A195" s="258" t="s">
        <v>183</v>
      </c>
      <c r="B195" s="259"/>
      <c r="C195" s="261" t="s">
        <v>184</v>
      </c>
      <c r="D195" s="261">
        <v>2190</v>
      </c>
      <c r="E195" s="262"/>
      <c r="F195" s="219"/>
      <c r="G195" s="219"/>
    </row>
    <row r="196" spans="1:8" ht="21" x14ac:dyDescent="0.2">
      <c r="A196" s="258" t="s">
        <v>185</v>
      </c>
      <c r="B196" s="259"/>
      <c r="C196" s="261"/>
      <c r="D196" s="261">
        <v>1590</v>
      </c>
      <c r="E196" s="262"/>
      <c r="F196" s="219"/>
      <c r="G196" s="219"/>
    </row>
    <row r="197" spans="1:8" ht="21" x14ac:dyDescent="0.2">
      <c r="A197" s="258" t="s">
        <v>186</v>
      </c>
      <c r="B197" s="259"/>
      <c r="C197" s="261"/>
      <c r="D197" s="261">
        <v>1440</v>
      </c>
      <c r="E197" s="262"/>
      <c r="F197" s="219"/>
      <c r="G197" s="219"/>
    </row>
    <row r="198" spans="1:8" ht="21.75" thickBot="1" x14ac:dyDescent="0.25">
      <c r="A198" s="258" t="s">
        <v>187</v>
      </c>
      <c r="B198" s="259"/>
      <c r="C198" s="261"/>
      <c r="D198" s="261">
        <v>1290</v>
      </c>
      <c r="E198" s="262"/>
      <c r="F198" s="219"/>
      <c r="G198" s="219"/>
    </row>
    <row r="199" spans="1:8" ht="50.1" customHeight="1" x14ac:dyDescent="0.2">
      <c r="A199" s="253" t="s">
        <v>151</v>
      </c>
      <c r="B199" s="254"/>
      <c r="C199" s="255" t="s">
        <v>152</v>
      </c>
      <c r="D199" s="256" t="s">
        <v>153</v>
      </c>
      <c r="E199" s="257"/>
      <c r="F199" s="252"/>
      <c r="G199" s="252"/>
      <c r="H199" s="252"/>
    </row>
    <row r="200" spans="1:8" ht="50.1" customHeight="1" x14ac:dyDescent="0.2">
      <c r="A200" s="258" t="s">
        <v>154</v>
      </c>
      <c r="B200" s="259"/>
      <c r="C200" s="260" t="s">
        <v>155</v>
      </c>
      <c r="D200" s="261" t="s">
        <v>156</v>
      </c>
      <c r="E200" s="262"/>
      <c r="F200" s="252"/>
      <c r="G200" s="252"/>
      <c r="H200" s="252"/>
    </row>
    <row r="201" spans="1:8" ht="96" customHeight="1" thickBot="1" x14ac:dyDescent="0.25">
      <c r="A201" s="404" t="s">
        <v>157</v>
      </c>
      <c r="B201" s="405"/>
      <c r="C201" s="406" t="s">
        <v>158</v>
      </c>
      <c r="D201" s="407" t="s">
        <v>156</v>
      </c>
      <c r="E201" s="408"/>
      <c r="F201" s="252"/>
      <c r="G201" s="252"/>
      <c r="H201" s="252"/>
    </row>
    <row r="202" spans="1:8" ht="50.1" customHeight="1" x14ac:dyDescent="0.2">
      <c r="A202" s="258" t="s">
        <v>160</v>
      </c>
      <c r="B202" s="259"/>
      <c r="C202" s="409" t="s">
        <v>161</v>
      </c>
      <c r="D202" s="259" t="s">
        <v>156</v>
      </c>
      <c r="E202" s="410"/>
      <c r="F202" s="246"/>
      <c r="G202" s="246"/>
      <c r="H202" s="246"/>
    </row>
    <row r="203" spans="1:8" ht="50.1" customHeight="1" thickBot="1" x14ac:dyDescent="0.25">
      <c r="A203" s="411" t="s">
        <v>162</v>
      </c>
      <c r="B203" s="412"/>
      <c r="C203" s="406" t="s">
        <v>163</v>
      </c>
      <c r="D203" s="413" t="s">
        <v>156</v>
      </c>
      <c r="E203" s="414"/>
      <c r="F203" s="236"/>
      <c r="G203" s="237"/>
      <c r="H203" s="237"/>
    </row>
    <row r="204" spans="1:8" ht="50.1" customHeight="1" x14ac:dyDescent="0.2">
      <c r="A204" s="264" t="s">
        <v>164</v>
      </c>
      <c r="B204" s="264"/>
      <c r="C204" s="264"/>
      <c r="D204" s="264"/>
      <c r="E204" s="264"/>
      <c r="F204" s="264"/>
      <c r="G204" s="264"/>
      <c r="H204" s="264"/>
    </row>
    <row r="205" spans="1:8" ht="50.1" customHeight="1" x14ac:dyDescent="0.2">
      <c r="A205" s="264" t="s">
        <v>165</v>
      </c>
      <c r="B205" s="264"/>
      <c r="C205" s="264"/>
      <c r="D205" s="264"/>
      <c r="E205" s="264"/>
      <c r="F205" s="264"/>
      <c r="G205" s="264"/>
      <c r="H205" s="264"/>
    </row>
    <row r="206" spans="1:8" ht="101.25" customHeight="1" x14ac:dyDescent="0.2">
      <c r="A20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239"/>
      <c r="C206" s="239"/>
      <c r="D206" s="239"/>
      <c r="E206" s="239"/>
      <c r="F206" s="239"/>
      <c r="G206" s="239"/>
      <c r="H206" s="239"/>
    </row>
    <row r="207" spans="1:8" ht="81.75" customHeight="1" x14ac:dyDescent="0.2">
      <c r="A207" s="239" t="s">
        <v>167</v>
      </c>
      <c r="B207" s="239"/>
      <c r="C207" s="239"/>
      <c r="D207" s="239"/>
      <c r="E207" s="239"/>
      <c r="F207" s="239"/>
      <c r="G207" s="239"/>
      <c r="H207" s="239"/>
    </row>
    <row r="208" spans="1:8" ht="23.25" x14ac:dyDescent="0.2">
      <c r="A208" s="264" t="s">
        <v>168</v>
      </c>
      <c r="B208" s="264"/>
      <c r="C208" s="264"/>
      <c r="D208" s="264"/>
      <c r="E208" s="264"/>
      <c r="F208" s="264"/>
      <c r="G208" s="264"/>
      <c r="H208" s="264"/>
    </row>
    <row r="209" spans="1:8" s="217" customFormat="1" x14ac:dyDescent="0.2">
      <c r="A209" s="216"/>
      <c r="C209" s="218"/>
      <c r="H209" s="219"/>
    </row>
    <row r="210" spans="1:8" s="217" customFormat="1" ht="125.25" customHeight="1" x14ac:dyDescent="0.2">
      <c r="A210" s="531" t="s">
        <v>468</v>
      </c>
      <c r="B210" s="531"/>
      <c r="C210" s="531"/>
      <c r="D210" s="531"/>
      <c r="E210" s="531"/>
      <c r="F210" s="531"/>
      <c r="G210" s="531"/>
      <c r="H210" s="531"/>
    </row>
    <row r="211" spans="1:8" ht="25.5" x14ac:dyDescent="0.35">
      <c r="A211" s="532" t="s">
        <v>469</v>
      </c>
      <c r="B211" s="533"/>
      <c r="C211" s="534" t="s">
        <v>470</v>
      </c>
    </row>
    <row r="212" spans="1:8" ht="25.5" x14ac:dyDescent="0.35">
      <c r="A212" s="535" t="s">
        <v>471</v>
      </c>
      <c r="B212" s="536"/>
      <c r="C212" s="537">
        <v>1</v>
      </c>
    </row>
    <row r="213" spans="1:8" ht="25.5" x14ac:dyDescent="0.35">
      <c r="A213" s="535">
        <v>2</v>
      </c>
      <c r="B213" s="536"/>
      <c r="C213" s="537">
        <v>1.1000000000000001</v>
      </c>
    </row>
    <row r="214" spans="1:8" ht="25.5" x14ac:dyDescent="0.35">
      <c r="A214" s="535">
        <v>3</v>
      </c>
      <c r="B214" s="536"/>
      <c r="C214" s="537">
        <v>1.2</v>
      </c>
    </row>
    <row r="215" spans="1:8" ht="25.5" x14ac:dyDescent="0.35">
      <c r="A215" s="535" t="s">
        <v>472</v>
      </c>
      <c r="B215" s="536"/>
      <c r="C215" s="537">
        <v>1.25</v>
      </c>
    </row>
    <row r="216" spans="1:8" ht="25.5" x14ac:dyDescent="0.35">
      <c r="A216" s="535" t="s">
        <v>473</v>
      </c>
      <c r="B216" s="536"/>
      <c r="C216" s="537">
        <v>1.3</v>
      </c>
    </row>
    <row r="217" spans="1:8" ht="25.5" x14ac:dyDescent="0.35">
      <c r="A217" s="535" t="s">
        <v>474</v>
      </c>
      <c r="B217" s="536"/>
      <c r="C217" s="537">
        <v>1.35</v>
      </c>
    </row>
    <row r="218" spans="1:8" ht="25.5" x14ac:dyDescent="0.35">
      <c r="A218" s="535" t="s">
        <v>475</v>
      </c>
      <c r="B218" s="536"/>
      <c r="C218" s="537">
        <v>1.4</v>
      </c>
    </row>
    <row r="219" spans="1:8" ht="25.5" x14ac:dyDescent="0.35">
      <c r="A219" s="535" t="s">
        <v>476</v>
      </c>
      <c r="B219" s="536"/>
      <c r="C219" s="537">
        <v>1.45</v>
      </c>
    </row>
    <row r="220" spans="1:8" ht="25.5" x14ac:dyDescent="0.35">
      <c r="A220" s="535" t="s">
        <v>477</v>
      </c>
      <c r="B220" s="536"/>
      <c r="C220" s="537">
        <v>1.5</v>
      </c>
    </row>
    <row r="221" spans="1:8" ht="25.5" x14ac:dyDescent="0.35">
      <c r="A221" s="535" t="s">
        <v>478</v>
      </c>
      <c r="B221" s="536"/>
      <c r="C221" s="537">
        <v>2</v>
      </c>
    </row>
    <row r="222" spans="1:8" ht="42" customHeight="1" x14ac:dyDescent="0.2">
      <c r="A222" s="264" t="s">
        <v>479</v>
      </c>
      <c r="B222" s="264"/>
      <c r="C222" s="264"/>
      <c r="D222" s="264"/>
      <c r="E222" s="264"/>
      <c r="F222" s="264"/>
      <c r="G222" s="264"/>
      <c r="H222" s="264"/>
    </row>
    <row r="225" spans="1:8" s="266" customFormat="1" ht="114.75" customHeight="1" x14ac:dyDescent="0.2">
      <c r="A225" s="239" t="s">
        <v>480</v>
      </c>
      <c r="B225" s="239"/>
      <c r="C225" s="239"/>
      <c r="D225" s="239"/>
      <c r="E225" s="239"/>
      <c r="F225" s="239"/>
      <c r="G225" s="239"/>
      <c r="H225" s="239"/>
    </row>
  </sheetData>
  <sheetProtection selectLockedCells="1" selectUnlockedCells="1"/>
  <mergeCells count="353">
    <mergeCell ref="A221:B221"/>
    <mergeCell ref="A222:H222"/>
    <mergeCell ref="A225:E225"/>
    <mergeCell ref="F225:H225"/>
    <mergeCell ref="A215:B215"/>
    <mergeCell ref="A216:B216"/>
    <mergeCell ref="A217:B217"/>
    <mergeCell ref="A218:B218"/>
    <mergeCell ref="A219:B219"/>
    <mergeCell ref="A220:B220"/>
    <mergeCell ref="A208:H208"/>
    <mergeCell ref="A210:H210"/>
    <mergeCell ref="A211:B211"/>
    <mergeCell ref="A212:B212"/>
    <mergeCell ref="A213:B213"/>
    <mergeCell ref="A214:B214"/>
    <mergeCell ref="A203:B203"/>
    <mergeCell ref="D203:E203"/>
    <mergeCell ref="A204:H204"/>
    <mergeCell ref="A205:H205"/>
    <mergeCell ref="A206:H206"/>
    <mergeCell ref="A207:H207"/>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90:H190"/>
    <mergeCell ref="A192:E192"/>
    <mergeCell ref="A193:E193"/>
    <mergeCell ref="A194:B194"/>
    <mergeCell ref="D194:E194"/>
    <mergeCell ref="A195:B195"/>
    <mergeCell ref="C195:C198"/>
    <mergeCell ref="D195:E195"/>
    <mergeCell ref="A196:B196"/>
    <mergeCell ref="D196:E196"/>
    <mergeCell ref="A183:C183"/>
    <mergeCell ref="A184:C184"/>
    <mergeCell ref="A185:C185"/>
    <mergeCell ref="A186:C186"/>
    <mergeCell ref="A187:C187"/>
    <mergeCell ref="A189:H189"/>
    <mergeCell ref="C178:D178"/>
    <mergeCell ref="C179:D179"/>
    <mergeCell ref="C180:D180"/>
    <mergeCell ref="A181:C181"/>
    <mergeCell ref="G181:H181"/>
    <mergeCell ref="A182:C182"/>
    <mergeCell ref="A173:B173"/>
    <mergeCell ref="A174:B174"/>
    <mergeCell ref="D174:H174"/>
    <mergeCell ref="A175:B175"/>
    <mergeCell ref="D175:H175"/>
    <mergeCell ref="C177:D177"/>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70"/>
  <sheetViews>
    <sheetView view="pageBreakPreview" zoomScale="40" zoomScaleNormal="60" zoomScaleSheetLayoutView="40" workbookViewId="0">
      <pane ySplit="3" topLeftCell="A28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497</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12736.8</v>
      </c>
      <c r="E8" s="32">
        <f>F8*1.1</f>
        <v>11675.400000000001</v>
      </c>
      <c r="F8" s="32">
        <v>10614</v>
      </c>
      <c r="G8" s="32">
        <f>F8*0.75</f>
        <v>7960.5</v>
      </c>
      <c r="H8" s="33">
        <f>F8*0.5</f>
        <v>5307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14558.4</v>
      </c>
      <c r="E13" s="32">
        <f>F13*1.1</f>
        <v>13345.2</v>
      </c>
      <c r="F13" s="32">
        <v>12132</v>
      </c>
      <c r="G13" s="32">
        <f>F13*0.75</f>
        <v>9099</v>
      </c>
      <c r="H13" s="33">
        <f>F13*0.5</f>
        <v>6066</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2304</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389">
        <v>222</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26755.200000000001</v>
      </c>
      <c r="E28" s="32">
        <f>F28*1.1</f>
        <v>24525.600000000002</v>
      </c>
      <c r="F28" s="32">
        <v>22296</v>
      </c>
      <c r="G28" s="32">
        <f>F28*0.75</f>
        <v>16722</v>
      </c>
      <c r="H28" s="33">
        <f>F28*0.5</f>
        <v>11148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30585.599999999999</v>
      </c>
      <c r="E33" s="32">
        <f>F33*1.1</f>
        <v>28036.800000000003</v>
      </c>
      <c r="F33" s="32">
        <v>25488</v>
      </c>
      <c r="G33" s="32">
        <f>F33*0.75</f>
        <v>19116</v>
      </c>
      <c r="H33" s="33">
        <f>F33*0.5</f>
        <v>12744</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4920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337"/>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1">
        <f>F49*1.2</f>
        <v>14551.199999999999</v>
      </c>
      <c r="E49" s="32">
        <f>F49*1.1</f>
        <v>13338.6</v>
      </c>
      <c r="F49" s="32">
        <v>12126</v>
      </c>
      <c r="G49" s="32">
        <f>F49*0.75</f>
        <v>9094.5</v>
      </c>
      <c r="H49" s="33">
        <f>F49*0.5</f>
        <v>6063</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54">
        <f>F55*1.2</f>
        <v>16632</v>
      </c>
      <c r="E55" s="32">
        <f>F55*1.1</f>
        <v>15246.000000000002</v>
      </c>
      <c r="F55" s="32">
        <v>13860</v>
      </c>
      <c r="G55" s="32">
        <f>F55*0.75</f>
        <v>10395</v>
      </c>
      <c r="H55" s="33">
        <f>F55*0.5</f>
        <v>6930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389">
        <v>222</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38</v>
      </c>
      <c r="B65" s="137"/>
      <c r="C65" s="137"/>
      <c r="D65" s="138" t="str">
        <f>"от "&amp;MIN(D66:D95)&amp;" до "&amp;MAX(D66:D95)</f>
        <v>от 2238 до 67140</v>
      </c>
      <c r="E65" s="139"/>
      <c r="F65" s="139"/>
      <c r="G65" s="139"/>
      <c r="H65" s="140"/>
    </row>
    <row r="66" spans="1:8" s="16" customFormat="1" ht="37.5" customHeight="1" outlineLevel="1" x14ac:dyDescent="0.2">
      <c r="A66" s="141" t="s">
        <v>39</v>
      </c>
      <c r="B66" s="313"/>
      <c r="C66"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314">
        <v>2238</v>
      </c>
      <c r="E66" s="145"/>
      <c r="F66" s="145"/>
      <c r="G66" s="145"/>
      <c r="H66" s="146"/>
    </row>
    <row r="67" spans="1:8" s="16" customFormat="1" ht="37.5" customHeight="1" outlineLevel="1" x14ac:dyDescent="0.2">
      <c r="A67" s="147" t="s">
        <v>40</v>
      </c>
      <c r="B67" s="315"/>
      <c r="C67" s="297"/>
      <c r="D67" s="56">
        <v>4476</v>
      </c>
      <c r="E67" s="37"/>
      <c r="F67" s="37"/>
      <c r="G67" s="37"/>
      <c r="H67" s="38"/>
    </row>
    <row r="68" spans="1:8" s="16" customFormat="1" ht="37.5" customHeight="1" outlineLevel="1" x14ac:dyDescent="0.2">
      <c r="A68" s="147" t="s">
        <v>41</v>
      </c>
      <c r="B68" s="315"/>
      <c r="C68" s="297"/>
      <c r="D68" s="56">
        <v>6714</v>
      </c>
      <c r="E68" s="37"/>
      <c r="F68" s="37"/>
      <c r="G68" s="37"/>
      <c r="H68" s="38"/>
    </row>
    <row r="69" spans="1:8" s="16" customFormat="1" ht="37.5" customHeight="1" outlineLevel="1" x14ac:dyDescent="0.2">
      <c r="A69" s="147" t="s">
        <v>42</v>
      </c>
      <c r="B69" s="315"/>
      <c r="C69" s="297"/>
      <c r="D69" s="56">
        <v>8952</v>
      </c>
      <c r="E69" s="37"/>
      <c r="F69" s="37"/>
      <c r="G69" s="37"/>
      <c r="H69" s="38"/>
    </row>
    <row r="70" spans="1:8" s="16" customFormat="1" ht="37.5" customHeight="1" outlineLevel="1" x14ac:dyDescent="0.2">
      <c r="A70" s="147" t="s">
        <v>43</v>
      </c>
      <c r="B70" s="315"/>
      <c r="C70" s="297"/>
      <c r="D70" s="56">
        <v>11190</v>
      </c>
      <c r="E70" s="37"/>
      <c r="F70" s="37"/>
      <c r="G70" s="37"/>
      <c r="H70" s="38"/>
    </row>
    <row r="71" spans="1:8" s="16" customFormat="1" ht="37.5" customHeight="1" outlineLevel="1" x14ac:dyDescent="0.2">
      <c r="A71" s="147" t="s">
        <v>44</v>
      </c>
      <c r="B71" s="315"/>
      <c r="C71" s="297"/>
      <c r="D71" s="56">
        <v>13428</v>
      </c>
      <c r="E71" s="37"/>
      <c r="F71" s="37"/>
      <c r="G71" s="37"/>
      <c r="H71" s="38"/>
    </row>
    <row r="72" spans="1:8" s="16" customFormat="1" ht="37.5" customHeight="1" outlineLevel="1" x14ac:dyDescent="0.2">
      <c r="A72" s="147" t="s">
        <v>45</v>
      </c>
      <c r="B72" s="315"/>
      <c r="C72" s="297"/>
      <c r="D72" s="56">
        <v>15666</v>
      </c>
      <c r="E72" s="37"/>
      <c r="F72" s="37"/>
      <c r="G72" s="37"/>
      <c r="H72" s="38"/>
    </row>
    <row r="73" spans="1:8" s="16" customFormat="1" ht="37.5" customHeight="1" outlineLevel="1" x14ac:dyDescent="0.2">
      <c r="A73" s="147" t="s">
        <v>46</v>
      </c>
      <c r="B73" s="315"/>
      <c r="C73" s="297"/>
      <c r="D73" s="56">
        <v>17904</v>
      </c>
      <c r="E73" s="37"/>
      <c r="F73" s="37"/>
      <c r="G73" s="37"/>
      <c r="H73" s="38"/>
    </row>
    <row r="74" spans="1:8" s="16" customFormat="1" ht="37.5" customHeight="1" outlineLevel="1" x14ac:dyDescent="0.2">
      <c r="A74" s="147" t="s">
        <v>47</v>
      </c>
      <c r="B74" s="315"/>
      <c r="C74" s="297"/>
      <c r="D74" s="56">
        <v>20142</v>
      </c>
      <c r="E74" s="37"/>
      <c r="F74" s="37"/>
      <c r="G74" s="37"/>
      <c r="H74" s="38"/>
    </row>
    <row r="75" spans="1:8" s="16" customFormat="1" ht="37.5" customHeight="1" outlineLevel="1" x14ac:dyDescent="0.2">
      <c r="A75" s="147" t="s">
        <v>48</v>
      </c>
      <c r="B75" s="315"/>
      <c r="C75" s="297"/>
      <c r="D75" s="56">
        <v>22380</v>
      </c>
      <c r="E75" s="37"/>
      <c r="F75" s="37"/>
      <c r="G75" s="37"/>
      <c r="H75" s="38"/>
    </row>
    <row r="76" spans="1:8" s="16" customFormat="1" ht="37.5" customHeight="1" outlineLevel="1" x14ac:dyDescent="0.2">
      <c r="A76" s="147" t="s">
        <v>49</v>
      </c>
      <c r="B76" s="315"/>
      <c r="C76" s="297"/>
      <c r="D76" s="56">
        <v>24618</v>
      </c>
      <c r="E76" s="37"/>
      <c r="F76" s="37"/>
      <c r="G76" s="37"/>
      <c r="H76" s="38"/>
    </row>
    <row r="77" spans="1:8" s="16" customFormat="1" ht="37.5" customHeight="1" outlineLevel="1" x14ac:dyDescent="0.2">
      <c r="A77" s="147" t="s">
        <v>50</v>
      </c>
      <c r="B77" s="315"/>
      <c r="C77" s="297"/>
      <c r="D77" s="56">
        <v>26856</v>
      </c>
      <c r="E77" s="37"/>
      <c r="F77" s="37"/>
      <c r="G77" s="37"/>
      <c r="H77" s="38"/>
    </row>
    <row r="78" spans="1:8" s="16" customFormat="1" ht="37.5" customHeight="1" outlineLevel="1" x14ac:dyDescent="0.2">
      <c r="A78" s="147" t="s">
        <v>51</v>
      </c>
      <c r="B78" s="315"/>
      <c r="C78" s="297"/>
      <c r="D78" s="56">
        <v>29094</v>
      </c>
      <c r="E78" s="37"/>
      <c r="F78" s="37"/>
      <c r="G78" s="37"/>
      <c r="H78" s="38"/>
    </row>
    <row r="79" spans="1:8" s="16" customFormat="1" ht="37.5" customHeight="1" outlineLevel="1" x14ac:dyDescent="0.2">
      <c r="A79" s="147" t="s">
        <v>52</v>
      </c>
      <c r="B79" s="315"/>
      <c r="C79" s="297"/>
      <c r="D79" s="56">
        <v>31332</v>
      </c>
      <c r="E79" s="37"/>
      <c r="F79" s="37"/>
      <c r="G79" s="37"/>
      <c r="H79" s="38"/>
    </row>
    <row r="80" spans="1:8" s="16" customFormat="1" ht="37.5" customHeight="1" outlineLevel="1" x14ac:dyDescent="0.2">
      <c r="A80" s="147" t="s">
        <v>53</v>
      </c>
      <c r="B80" s="315"/>
      <c r="C80" s="297"/>
      <c r="D80" s="56">
        <v>33570</v>
      </c>
      <c r="E80" s="37"/>
      <c r="F80" s="37"/>
      <c r="G80" s="37"/>
      <c r="H80" s="38"/>
    </row>
    <row r="81" spans="1:8" s="16" customFormat="1" ht="37.5" customHeight="1" outlineLevel="1" x14ac:dyDescent="0.2">
      <c r="A81" s="147" t="s">
        <v>54</v>
      </c>
      <c r="B81" s="315"/>
      <c r="C81" s="297"/>
      <c r="D81" s="56">
        <v>35808</v>
      </c>
      <c r="E81" s="37"/>
      <c r="F81" s="37"/>
      <c r="G81" s="37"/>
      <c r="H81" s="38"/>
    </row>
    <row r="82" spans="1:8" s="16" customFormat="1" ht="37.5" customHeight="1" outlineLevel="1" x14ac:dyDescent="0.2">
      <c r="A82" s="147" t="s">
        <v>55</v>
      </c>
      <c r="B82" s="315"/>
      <c r="C82" s="297"/>
      <c r="D82" s="56">
        <v>38046</v>
      </c>
      <c r="E82" s="37"/>
      <c r="F82" s="37"/>
      <c r="G82" s="37"/>
      <c r="H82" s="38"/>
    </row>
    <row r="83" spans="1:8" s="16" customFormat="1" ht="37.5" customHeight="1" outlineLevel="1" x14ac:dyDescent="0.2">
      <c r="A83" s="147" t="s">
        <v>56</v>
      </c>
      <c r="B83" s="315"/>
      <c r="C83" s="297"/>
      <c r="D83" s="56">
        <v>40284</v>
      </c>
      <c r="E83" s="37"/>
      <c r="F83" s="37"/>
      <c r="G83" s="37"/>
      <c r="H83" s="38"/>
    </row>
    <row r="84" spans="1:8" s="16" customFormat="1" ht="37.5" customHeight="1" outlineLevel="1" x14ac:dyDescent="0.2">
      <c r="A84" s="147" t="s">
        <v>57</v>
      </c>
      <c r="B84" s="315"/>
      <c r="C84" s="297"/>
      <c r="D84" s="56">
        <v>42522</v>
      </c>
      <c r="E84" s="37"/>
      <c r="F84" s="37"/>
      <c r="G84" s="37"/>
      <c r="H84" s="38"/>
    </row>
    <row r="85" spans="1:8" s="16" customFormat="1" ht="37.5" customHeight="1" outlineLevel="1" x14ac:dyDescent="0.2">
      <c r="A85" s="147" t="s">
        <v>58</v>
      </c>
      <c r="B85" s="315"/>
      <c r="C85" s="297"/>
      <c r="D85" s="56">
        <v>44760</v>
      </c>
      <c r="E85" s="37"/>
      <c r="F85" s="37"/>
      <c r="G85" s="37"/>
      <c r="H85" s="38"/>
    </row>
    <row r="86" spans="1:8" s="16" customFormat="1" ht="37.5" customHeight="1" outlineLevel="1" x14ac:dyDescent="0.2">
      <c r="A86" s="147" t="s">
        <v>205</v>
      </c>
      <c r="B86" s="315"/>
      <c r="C86" s="297"/>
      <c r="D86" s="56">
        <v>46998</v>
      </c>
      <c r="E86" s="37"/>
      <c r="F86" s="37"/>
      <c r="G86" s="37"/>
      <c r="H86" s="38"/>
    </row>
    <row r="87" spans="1:8" s="16" customFormat="1" ht="37.5" customHeight="1" outlineLevel="1" x14ac:dyDescent="0.2">
      <c r="A87" s="147" t="s">
        <v>206</v>
      </c>
      <c r="B87" s="315"/>
      <c r="C87" s="297"/>
      <c r="D87" s="56">
        <v>49236</v>
      </c>
      <c r="E87" s="37"/>
      <c r="F87" s="37"/>
      <c r="G87" s="37"/>
      <c r="H87" s="38"/>
    </row>
    <row r="88" spans="1:8" s="16" customFormat="1" ht="37.5" customHeight="1" outlineLevel="1" x14ac:dyDescent="0.2">
      <c r="A88" s="147" t="s">
        <v>207</v>
      </c>
      <c r="B88" s="315"/>
      <c r="C88" s="297"/>
      <c r="D88" s="56">
        <v>51474</v>
      </c>
      <c r="E88" s="37"/>
      <c r="F88" s="37"/>
      <c r="G88" s="37"/>
      <c r="H88" s="38"/>
    </row>
    <row r="89" spans="1:8" s="16" customFormat="1" ht="37.5" customHeight="1" outlineLevel="1" x14ac:dyDescent="0.2">
      <c r="A89" s="147" t="s">
        <v>208</v>
      </c>
      <c r="B89" s="315"/>
      <c r="C89" s="297"/>
      <c r="D89" s="56">
        <v>53712</v>
      </c>
      <c r="E89" s="37"/>
      <c r="F89" s="37"/>
      <c r="G89" s="37"/>
      <c r="H89" s="38"/>
    </row>
    <row r="90" spans="1:8" s="16" customFormat="1" ht="37.5" customHeight="1" outlineLevel="1" x14ac:dyDescent="0.2">
      <c r="A90" s="147" t="s">
        <v>209</v>
      </c>
      <c r="B90" s="315"/>
      <c r="C90" s="297"/>
      <c r="D90" s="56">
        <v>55950</v>
      </c>
      <c r="E90" s="37"/>
      <c r="F90" s="37"/>
      <c r="G90" s="37"/>
      <c r="H90" s="38"/>
    </row>
    <row r="91" spans="1:8" s="16" customFormat="1" ht="37.5" customHeight="1" outlineLevel="1" x14ac:dyDescent="0.2">
      <c r="A91" s="147" t="s">
        <v>210</v>
      </c>
      <c r="B91" s="315"/>
      <c r="C91" s="297"/>
      <c r="D91" s="56">
        <v>58188</v>
      </c>
      <c r="E91" s="37"/>
      <c r="F91" s="37"/>
      <c r="G91" s="37"/>
      <c r="H91" s="38"/>
    </row>
    <row r="92" spans="1:8" s="16" customFormat="1" ht="37.5" customHeight="1" outlineLevel="1" x14ac:dyDescent="0.2">
      <c r="A92" s="147" t="s">
        <v>211</v>
      </c>
      <c r="B92" s="315"/>
      <c r="C92" s="297"/>
      <c r="D92" s="56">
        <v>60426</v>
      </c>
      <c r="E92" s="37"/>
      <c r="F92" s="37"/>
      <c r="G92" s="37"/>
      <c r="H92" s="38"/>
    </row>
    <row r="93" spans="1:8" s="16" customFormat="1" ht="37.5" customHeight="1" outlineLevel="1" x14ac:dyDescent="0.2">
      <c r="A93" s="147" t="s">
        <v>212</v>
      </c>
      <c r="B93" s="315"/>
      <c r="C93" s="297"/>
      <c r="D93" s="56">
        <v>62664</v>
      </c>
      <c r="E93" s="37"/>
      <c r="F93" s="37"/>
      <c r="G93" s="37"/>
      <c r="H93" s="38"/>
    </row>
    <row r="94" spans="1:8" s="16" customFormat="1" ht="37.5" customHeight="1" outlineLevel="1" x14ac:dyDescent="0.2">
      <c r="A94" s="147" t="s">
        <v>213</v>
      </c>
      <c r="B94" s="315"/>
      <c r="C94" s="297"/>
      <c r="D94" s="56">
        <v>64902</v>
      </c>
      <c r="E94" s="37"/>
      <c r="F94" s="37"/>
      <c r="G94" s="37"/>
      <c r="H94" s="38"/>
    </row>
    <row r="95" spans="1:8" s="16" customFormat="1" ht="37.5" customHeight="1" outlineLevel="1" x14ac:dyDescent="0.2">
      <c r="A95" s="147" t="s">
        <v>214</v>
      </c>
      <c r="B95" s="315"/>
      <c r="C95" s="297"/>
      <c r="D95" s="56">
        <v>67140</v>
      </c>
      <c r="E95" s="37"/>
      <c r="F95" s="37"/>
      <c r="G95" s="37"/>
      <c r="H95" s="38"/>
    </row>
    <row r="96" spans="1:8" s="16" customFormat="1" ht="37.5" customHeight="1" outlineLevel="1" x14ac:dyDescent="0.2">
      <c r="A96" s="147" t="s">
        <v>224</v>
      </c>
      <c r="B96" s="315"/>
      <c r="C96" s="297"/>
      <c r="D96" s="56">
        <v>69378</v>
      </c>
      <c r="E96" s="37"/>
      <c r="F96" s="37"/>
      <c r="G96" s="37"/>
      <c r="H96" s="38"/>
    </row>
    <row r="97" spans="1:8" s="16" customFormat="1" ht="37.5" customHeight="1" outlineLevel="1" x14ac:dyDescent="0.2">
      <c r="A97" s="147" t="s">
        <v>225</v>
      </c>
      <c r="B97" s="315"/>
      <c r="C97" s="297"/>
      <c r="D97" s="56">
        <v>71616</v>
      </c>
      <c r="E97" s="37"/>
      <c r="F97" s="37"/>
      <c r="G97" s="37"/>
      <c r="H97" s="38"/>
    </row>
    <row r="98" spans="1:8" s="16" customFormat="1" ht="37.5" customHeight="1" outlineLevel="1" x14ac:dyDescent="0.2">
      <c r="A98" s="147" t="s">
        <v>226</v>
      </c>
      <c r="B98" s="315"/>
      <c r="C98" s="297"/>
      <c r="D98" s="56">
        <v>73854</v>
      </c>
      <c r="E98" s="37"/>
      <c r="F98" s="37"/>
      <c r="G98" s="37"/>
      <c r="H98" s="38"/>
    </row>
    <row r="99" spans="1:8" s="16" customFormat="1" ht="37.5" customHeight="1" outlineLevel="1" x14ac:dyDescent="0.2">
      <c r="A99" s="147" t="s">
        <v>227</v>
      </c>
      <c r="B99" s="315"/>
      <c r="C99" s="297"/>
      <c r="D99" s="56">
        <v>76092</v>
      </c>
      <c r="E99" s="37"/>
      <c r="F99" s="37"/>
      <c r="G99" s="37"/>
      <c r="H99" s="38"/>
    </row>
    <row r="100" spans="1:8" s="16" customFormat="1" ht="37.5" customHeight="1" outlineLevel="1" x14ac:dyDescent="0.2">
      <c r="A100" s="147" t="s">
        <v>228</v>
      </c>
      <c r="B100" s="315"/>
      <c r="C100" s="297"/>
      <c r="D100" s="56">
        <v>78330</v>
      </c>
      <c r="E100" s="37"/>
      <c r="F100" s="37"/>
      <c r="G100" s="37"/>
      <c r="H100" s="38"/>
    </row>
    <row r="101" spans="1:8" s="16" customFormat="1" ht="37.5" customHeight="1" outlineLevel="1" x14ac:dyDescent="0.2">
      <c r="A101" s="147" t="s">
        <v>229</v>
      </c>
      <c r="B101" s="315"/>
      <c r="C101" s="297"/>
      <c r="D101" s="56">
        <v>80568</v>
      </c>
      <c r="E101" s="37"/>
      <c r="F101" s="37"/>
      <c r="G101" s="37"/>
      <c r="H101" s="38"/>
    </row>
    <row r="102" spans="1:8" s="16" customFormat="1" ht="37.5" customHeight="1" outlineLevel="1" x14ac:dyDescent="0.2">
      <c r="A102" s="147" t="s">
        <v>230</v>
      </c>
      <c r="B102" s="315"/>
      <c r="C102" s="297"/>
      <c r="D102" s="56">
        <v>82806</v>
      </c>
      <c r="E102" s="37"/>
      <c r="F102" s="37"/>
      <c r="G102" s="37"/>
      <c r="H102" s="38"/>
    </row>
    <row r="103" spans="1:8" s="16" customFormat="1" ht="37.5" customHeight="1" outlineLevel="1" x14ac:dyDescent="0.2">
      <c r="A103" s="147" t="s">
        <v>231</v>
      </c>
      <c r="B103" s="315"/>
      <c r="C103" s="297"/>
      <c r="D103" s="56">
        <v>85044</v>
      </c>
      <c r="E103" s="37"/>
      <c r="F103" s="37"/>
      <c r="G103" s="37"/>
      <c r="H103" s="38"/>
    </row>
    <row r="104" spans="1:8" s="16" customFormat="1" ht="37.5" customHeight="1" outlineLevel="1" x14ac:dyDescent="0.2">
      <c r="A104" s="147" t="s">
        <v>232</v>
      </c>
      <c r="B104" s="315"/>
      <c r="C104" s="297"/>
      <c r="D104" s="56">
        <v>87282</v>
      </c>
      <c r="E104" s="37"/>
      <c r="F104" s="37"/>
      <c r="G104" s="37"/>
      <c r="H104" s="38"/>
    </row>
    <row r="105" spans="1:8" s="16" customFormat="1" ht="37.5" customHeight="1" outlineLevel="1" x14ac:dyDescent="0.2">
      <c r="A105" s="147" t="s">
        <v>233</v>
      </c>
      <c r="B105" s="315"/>
      <c r="C105" s="297"/>
      <c r="D105" s="56">
        <v>89520</v>
      </c>
      <c r="E105" s="37"/>
      <c r="F105" s="37"/>
      <c r="G105" s="37"/>
      <c r="H105" s="38"/>
    </row>
    <row r="106" spans="1:8" s="16" customFormat="1" ht="37.5" customHeight="1" outlineLevel="1" x14ac:dyDescent="0.2">
      <c r="A106" s="147" t="s">
        <v>300</v>
      </c>
      <c r="B106" s="315"/>
      <c r="C106" s="297"/>
      <c r="D106" s="56">
        <v>91758</v>
      </c>
      <c r="E106" s="37"/>
      <c r="F106" s="37"/>
      <c r="G106" s="37"/>
      <c r="H106" s="38"/>
    </row>
    <row r="107" spans="1:8" s="16" customFormat="1" ht="37.5" customHeight="1" outlineLevel="1" x14ac:dyDescent="0.2">
      <c r="A107" s="147" t="s">
        <v>301</v>
      </c>
      <c r="B107" s="315"/>
      <c r="C107" s="297"/>
      <c r="D107" s="56">
        <v>93996</v>
      </c>
      <c r="E107" s="37"/>
      <c r="F107" s="37"/>
      <c r="G107" s="37"/>
      <c r="H107" s="38"/>
    </row>
    <row r="108" spans="1:8" s="16" customFormat="1" ht="37.5" customHeight="1" outlineLevel="1" x14ac:dyDescent="0.2">
      <c r="A108" s="147" t="s">
        <v>302</v>
      </c>
      <c r="B108" s="315"/>
      <c r="C108" s="297"/>
      <c r="D108" s="56">
        <v>96234</v>
      </c>
      <c r="E108" s="37"/>
      <c r="F108" s="37"/>
      <c r="G108" s="37"/>
      <c r="H108" s="38"/>
    </row>
    <row r="109" spans="1:8" s="16" customFormat="1" ht="37.5" customHeight="1" outlineLevel="1" x14ac:dyDescent="0.2">
      <c r="A109" s="147" t="s">
        <v>303</v>
      </c>
      <c r="B109" s="315"/>
      <c r="C109" s="297"/>
      <c r="D109" s="56">
        <v>98472</v>
      </c>
      <c r="E109" s="37"/>
      <c r="F109" s="37"/>
      <c r="G109" s="37"/>
      <c r="H109" s="38"/>
    </row>
    <row r="110" spans="1:8" s="16" customFormat="1" ht="37.5" customHeight="1" outlineLevel="1" x14ac:dyDescent="0.2">
      <c r="A110" s="147" t="s">
        <v>304</v>
      </c>
      <c r="B110" s="315"/>
      <c r="C110" s="297"/>
      <c r="D110" s="56">
        <v>100710</v>
      </c>
      <c r="E110" s="37"/>
      <c r="F110" s="37"/>
      <c r="G110" s="37"/>
      <c r="H110" s="38"/>
    </row>
    <row r="111" spans="1:8" s="16" customFormat="1" ht="37.5" customHeight="1" outlineLevel="1" x14ac:dyDescent="0.2">
      <c r="A111" s="147" t="s">
        <v>305</v>
      </c>
      <c r="B111" s="315"/>
      <c r="C111" s="297"/>
      <c r="D111" s="56">
        <v>102948</v>
      </c>
      <c r="E111" s="37"/>
      <c r="F111" s="37"/>
      <c r="G111" s="37"/>
      <c r="H111" s="38"/>
    </row>
    <row r="112" spans="1:8" s="16" customFormat="1" ht="37.5" customHeight="1" outlineLevel="1" x14ac:dyDescent="0.2">
      <c r="A112" s="147" t="s">
        <v>306</v>
      </c>
      <c r="B112" s="315"/>
      <c r="C112" s="297"/>
      <c r="D112" s="56">
        <v>105186</v>
      </c>
      <c r="E112" s="37"/>
      <c r="F112" s="37"/>
      <c r="G112" s="37"/>
      <c r="H112" s="38"/>
    </row>
    <row r="113" spans="1:8" s="16" customFormat="1" ht="37.5" customHeight="1" outlineLevel="1" x14ac:dyDescent="0.2">
      <c r="A113" s="147" t="s">
        <v>307</v>
      </c>
      <c r="B113" s="315"/>
      <c r="C113" s="297"/>
      <c r="D113" s="56">
        <v>107424</v>
      </c>
      <c r="E113" s="37"/>
      <c r="F113" s="37"/>
      <c r="G113" s="37"/>
      <c r="H113" s="38"/>
    </row>
    <row r="114" spans="1:8" s="16" customFormat="1" ht="37.5" customHeight="1" outlineLevel="1" x14ac:dyDescent="0.2">
      <c r="A114" s="147" t="s">
        <v>308</v>
      </c>
      <c r="B114" s="315"/>
      <c r="C114" s="297"/>
      <c r="D114" s="56">
        <v>109662</v>
      </c>
      <c r="E114" s="37"/>
      <c r="F114" s="37"/>
      <c r="G114" s="37"/>
      <c r="H114" s="38"/>
    </row>
    <row r="115" spans="1:8" s="16" customFormat="1" ht="37.5" customHeight="1" outlineLevel="1" x14ac:dyDescent="0.2">
      <c r="A115" s="147" t="s">
        <v>309</v>
      </c>
      <c r="B115" s="315"/>
      <c r="C115" s="297"/>
      <c r="D115" s="56">
        <v>111900</v>
      </c>
      <c r="E115" s="37"/>
      <c r="F115" s="37"/>
      <c r="G115" s="37"/>
      <c r="H115" s="38"/>
    </row>
    <row r="116" spans="1:8" s="16" customFormat="1" ht="37.5" customHeight="1" outlineLevel="1" x14ac:dyDescent="0.2">
      <c r="A116" s="147" t="s">
        <v>310</v>
      </c>
      <c r="B116" s="315"/>
      <c r="C116" s="297"/>
      <c r="D116" s="56">
        <v>114138</v>
      </c>
      <c r="E116" s="37"/>
      <c r="F116" s="37"/>
      <c r="G116" s="37"/>
      <c r="H116" s="38"/>
    </row>
    <row r="117" spans="1:8" s="16" customFormat="1" ht="37.5" customHeight="1" outlineLevel="1" x14ac:dyDescent="0.2">
      <c r="A117" s="147" t="s">
        <v>311</v>
      </c>
      <c r="B117" s="315"/>
      <c r="C117" s="297"/>
      <c r="D117" s="56">
        <v>116376</v>
      </c>
      <c r="E117" s="37"/>
      <c r="F117" s="37"/>
      <c r="G117" s="37"/>
      <c r="H117" s="38"/>
    </row>
    <row r="118" spans="1:8" s="16" customFormat="1" ht="37.5" customHeight="1" outlineLevel="1" x14ac:dyDescent="0.2">
      <c r="A118" s="147" t="s">
        <v>312</v>
      </c>
      <c r="B118" s="315"/>
      <c r="C118" s="297"/>
      <c r="D118" s="56">
        <v>118614</v>
      </c>
      <c r="E118" s="37"/>
      <c r="F118" s="37"/>
      <c r="G118" s="37"/>
      <c r="H118" s="38"/>
    </row>
    <row r="119" spans="1:8" s="16" customFormat="1" ht="37.5" customHeight="1" outlineLevel="1" x14ac:dyDescent="0.2">
      <c r="A119" s="147" t="s">
        <v>313</v>
      </c>
      <c r="B119" s="315"/>
      <c r="C119" s="297"/>
      <c r="D119" s="56">
        <v>120852</v>
      </c>
      <c r="E119" s="37"/>
      <c r="F119" s="37"/>
      <c r="G119" s="37"/>
      <c r="H119" s="38"/>
    </row>
    <row r="120" spans="1:8" s="16" customFormat="1" ht="37.5" customHeight="1" outlineLevel="1" x14ac:dyDescent="0.2">
      <c r="A120" s="147" t="s">
        <v>314</v>
      </c>
      <c r="B120" s="315"/>
      <c r="C120" s="297"/>
      <c r="D120" s="56">
        <v>123090</v>
      </c>
      <c r="E120" s="37"/>
      <c r="F120" s="37"/>
      <c r="G120" s="37"/>
      <c r="H120" s="38"/>
    </row>
    <row r="121" spans="1:8" s="16" customFormat="1" ht="37.5" customHeight="1" outlineLevel="1" x14ac:dyDescent="0.2">
      <c r="A121" s="147" t="s">
        <v>315</v>
      </c>
      <c r="B121" s="315"/>
      <c r="C121" s="297"/>
      <c r="D121" s="56">
        <v>125328</v>
      </c>
      <c r="E121" s="37"/>
      <c r="F121" s="37"/>
      <c r="G121" s="37"/>
      <c r="H121" s="38"/>
    </row>
    <row r="122" spans="1:8" s="16" customFormat="1" ht="37.5" customHeight="1" outlineLevel="1" x14ac:dyDescent="0.2">
      <c r="A122" s="147" t="s">
        <v>316</v>
      </c>
      <c r="B122" s="315"/>
      <c r="C122" s="297"/>
      <c r="D122" s="56">
        <v>127566</v>
      </c>
      <c r="E122" s="37"/>
      <c r="F122" s="37"/>
      <c r="G122" s="37"/>
      <c r="H122" s="38"/>
    </row>
    <row r="123" spans="1:8" s="16" customFormat="1" ht="37.5" customHeight="1" outlineLevel="1" x14ac:dyDescent="0.2">
      <c r="A123" s="147" t="s">
        <v>317</v>
      </c>
      <c r="B123" s="315"/>
      <c r="C123" s="297"/>
      <c r="D123" s="56">
        <v>129804</v>
      </c>
      <c r="E123" s="37"/>
      <c r="F123" s="37"/>
      <c r="G123" s="37"/>
      <c r="H123" s="38"/>
    </row>
    <row r="124" spans="1:8" s="16" customFormat="1" ht="37.5" customHeight="1" outlineLevel="1" x14ac:dyDescent="0.2">
      <c r="A124" s="147" t="s">
        <v>318</v>
      </c>
      <c r="B124" s="315"/>
      <c r="C124" s="297"/>
      <c r="D124" s="56">
        <v>132042</v>
      </c>
      <c r="E124" s="37"/>
      <c r="F124" s="37"/>
      <c r="G124" s="37"/>
      <c r="H124" s="38"/>
    </row>
    <row r="125" spans="1:8" s="16" customFormat="1" ht="37.5" customHeight="1" outlineLevel="1" x14ac:dyDescent="0.2">
      <c r="A125" s="147" t="s">
        <v>319</v>
      </c>
      <c r="B125" s="315"/>
      <c r="C125" s="297"/>
      <c r="D125" s="56">
        <v>134280</v>
      </c>
      <c r="E125" s="37"/>
      <c r="F125" s="37"/>
      <c r="G125" s="37"/>
      <c r="H125" s="38"/>
    </row>
    <row r="126" spans="1:8" s="16" customFormat="1" ht="37.5" customHeight="1" outlineLevel="1" x14ac:dyDescent="0.2">
      <c r="A126" s="147" t="s">
        <v>320</v>
      </c>
      <c r="B126" s="315"/>
      <c r="C126" s="297"/>
      <c r="D126" s="56">
        <v>136518</v>
      </c>
      <c r="E126" s="37"/>
      <c r="F126" s="37"/>
      <c r="G126" s="37"/>
      <c r="H126" s="38"/>
    </row>
    <row r="127" spans="1:8" s="16" customFormat="1" ht="37.5" customHeight="1" outlineLevel="1" x14ac:dyDescent="0.2">
      <c r="A127" s="147" t="s">
        <v>321</v>
      </c>
      <c r="B127" s="315"/>
      <c r="C127" s="297"/>
      <c r="D127" s="56">
        <v>138756</v>
      </c>
      <c r="E127" s="37"/>
      <c r="F127" s="37"/>
      <c r="G127" s="37"/>
      <c r="H127" s="38"/>
    </row>
    <row r="128" spans="1:8" s="16" customFormat="1" ht="37.5" customHeight="1" outlineLevel="1" x14ac:dyDescent="0.2">
      <c r="A128" s="147" t="s">
        <v>322</v>
      </c>
      <c r="B128" s="315"/>
      <c r="C128" s="297"/>
      <c r="D128" s="56">
        <v>140994</v>
      </c>
      <c r="E128" s="37"/>
      <c r="F128" s="37"/>
      <c r="G128" s="37"/>
      <c r="H128" s="38"/>
    </row>
    <row r="129" spans="1:8" s="16" customFormat="1" ht="37.5" customHeight="1" outlineLevel="1" x14ac:dyDescent="0.2">
      <c r="A129" s="147" t="s">
        <v>323</v>
      </c>
      <c r="B129" s="315"/>
      <c r="C129" s="297"/>
      <c r="D129" s="56">
        <v>143232</v>
      </c>
      <c r="E129" s="37"/>
      <c r="F129" s="37"/>
      <c r="G129" s="37"/>
      <c r="H129" s="38"/>
    </row>
    <row r="130" spans="1:8" s="16" customFormat="1" ht="37.5" customHeight="1" outlineLevel="1" x14ac:dyDescent="0.2">
      <c r="A130" s="147" t="s">
        <v>324</v>
      </c>
      <c r="B130" s="315"/>
      <c r="C130" s="297"/>
      <c r="D130" s="56">
        <v>145470</v>
      </c>
      <c r="E130" s="37"/>
      <c r="F130" s="37"/>
      <c r="G130" s="37"/>
      <c r="H130" s="38"/>
    </row>
    <row r="131" spans="1:8" s="16" customFormat="1" ht="37.5" customHeight="1" outlineLevel="1" x14ac:dyDescent="0.2">
      <c r="A131" s="147" t="s">
        <v>325</v>
      </c>
      <c r="B131" s="315"/>
      <c r="C131" s="297"/>
      <c r="D131" s="56">
        <v>147708</v>
      </c>
      <c r="E131" s="37"/>
      <c r="F131" s="37"/>
      <c r="G131" s="37"/>
      <c r="H131" s="38"/>
    </row>
    <row r="132" spans="1:8" s="16" customFormat="1" ht="37.5" customHeight="1" outlineLevel="1" x14ac:dyDescent="0.2">
      <c r="A132" s="147" t="s">
        <v>326</v>
      </c>
      <c r="B132" s="315"/>
      <c r="C132" s="297"/>
      <c r="D132" s="56">
        <v>149946</v>
      </c>
      <c r="E132" s="37"/>
      <c r="F132" s="37"/>
      <c r="G132" s="37"/>
      <c r="H132" s="38"/>
    </row>
    <row r="133" spans="1:8" s="16" customFormat="1" ht="37.5" customHeight="1" outlineLevel="1" x14ac:dyDescent="0.2">
      <c r="A133" s="147" t="s">
        <v>327</v>
      </c>
      <c r="B133" s="315"/>
      <c r="C133" s="297"/>
      <c r="D133" s="56">
        <v>152184</v>
      </c>
      <c r="E133" s="37"/>
      <c r="F133" s="37"/>
      <c r="G133" s="37"/>
      <c r="H133" s="38"/>
    </row>
    <row r="134" spans="1:8" s="16" customFormat="1" ht="37.5" customHeight="1" outlineLevel="1" x14ac:dyDescent="0.2">
      <c r="A134" s="147" t="s">
        <v>328</v>
      </c>
      <c r="B134" s="315"/>
      <c r="C134" s="297"/>
      <c r="D134" s="56">
        <v>154422</v>
      </c>
      <c r="E134" s="37"/>
      <c r="F134" s="37"/>
      <c r="G134" s="37"/>
      <c r="H134" s="38"/>
    </row>
    <row r="135" spans="1:8" s="16" customFormat="1" ht="37.5" customHeight="1" outlineLevel="1" x14ac:dyDescent="0.2">
      <c r="A135" s="147" t="s">
        <v>329</v>
      </c>
      <c r="B135" s="148"/>
      <c r="C135" s="297"/>
      <c r="D135" s="56">
        <v>156660</v>
      </c>
      <c r="E135" s="37"/>
      <c r="F135" s="37"/>
      <c r="G135" s="37"/>
      <c r="H135" s="38"/>
    </row>
    <row r="136" spans="1:8" s="16" customFormat="1" ht="37.5" customHeight="1" outlineLevel="1" x14ac:dyDescent="0.2">
      <c r="A136" s="147" t="s">
        <v>330</v>
      </c>
      <c r="B136" s="148"/>
      <c r="C136" s="297"/>
      <c r="D136" s="56">
        <v>158898</v>
      </c>
      <c r="E136" s="37"/>
      <c r="F136" s="37"/>
      <c r="G136" s="37"/>
      <c r="H136" s="38"/>
    </row>
    <row r="137" spans="1:8" s="16" customFormat="1" ht="37.5" customHeight="1" outlineLevel="1" x14ac:dyDescent="0.2">
      <c r="A137" s="147" t="s">
        <v>331</v>
      </c>
      <c r="B137" s="148"/>
      <c r="C137" s="297"/>
      <c r="D137" s="56">
        <v>161136</v>
      </c>
      <c r="E137" s="37"/>
      <c r="F137" s="37"/>
      <c r="G137" s="37"/>
      <c r="H137" s="38"/>
    </row>
    <row r="138" spans="1:8" s="16" customFormat="1" ht="37.5" customHeight="1" outlineLevel="1" x14ac:dyDescent="0.2">
      <c r="A138" s="147" t="s">
        <v>332</v>
      </c>
      <c r="B138" s="148"/>
      <c r="C138" s="297"/>
      <c r="D138" s="56">
        <v>163374</v>
      </c>
      <c r="E138" s="37"/>
      <c r="F138" s="37"/>
      <c r="G138" s="37"/>
      <c r="H138" s="38"/>
    </row>
    <row r="139" spans="1:8" s="16" customFormat="1" ht="37.5" customHeight="1" outlineLevel="1" x14ac:dyDescent="0.2">
      <c r="A139" s="147" t="s">
        <v>333</v>
      </c>
      <c r="B139" s="148"/>
      <c r="C139" s="297"/>
      <c r="D139" s="56">
        <v>165612</v>
      </c>
      <c r="E139" s="37"/>
      <c r="F139" s="37"/>
      <c r="G139" s="37"/>
      <c r="H139" s="38"/>
    </row>
    <row r="140" spans="1:8" s="16" customFormat="1" ht="37.5" customHeight="1" outlineLevel="1" x14ac:dyDescent="0.2">
      <c r="A140" s="147" t="s">
        <v>334</v>
      </c>
      <c r="B140" s="148"/>
      <c r="C140" s="297"/>
      <c r="D140" s="56">
        <v>167850</v>
      </c>
      <c r="E140" s="37"/>
      <c r="F140" s="37"/>
      <c r="G140" s="37"/>
      <c r="H140" s="38"/>
    </row>
    <row r="141" spans="1:8" s="16" customFormat="1" ht="37.5" customHeight="1" outlineLevel="1" x14ac:dyDescent="0.2">
      <c r="A141" s="147" t="s">
        <v>335</v>
      </c>
      <c r="B141" s="148"/>
      <c r="C141" s="297"/>
      <c r="D141" s="56">
        <v>170088</v>
      </c>
      <c r="E141" s="37"/>
      <c r="F141" s="37"/>
      <c r="G141" s="37"/>
      <c r="H141" s="38"/>
    </row>
    <row r="142" spans="1:8" s="16" customFormat="1" ht="37.5" customHeight="1" outlineLevel="1" x14ac:dyDescent="0.2">
      <c r="A142" s="147" t="s">
        <v>336</v>
      </c>
      <c r="B142" s="148"/>
      <c r="C142" s="297"/>
      <c r="D142" s="56">
        <v>172326</v>
      </c>
      <c r="E142" s="37"/>
      <c r="F142" s="37"/>
      <c r="G142" s="37"/>
      <c r="H142" s="38"/>
    </row>
    <row r="143" spans="1:8" s="16" customFormat="1" ht="37.5" customHeight="1" outlineLevel="1" x14ac:dyDescent="0.2">
      <c r="A143" s="147" t="s">
        <v>337</v>
      </c>
      <c r="B143" s="148"/>
      <c r="C143" s="297"/>
      <c r="D143" s="56">
        <v>174564</v>
      </c>
      <c r="E143" s="37"/>
      <c r="F143" s="37"/>
      <c r="G143" s="37"/>
      <c r="H143" s="38"/>
    </row>
    <row r="144" spans="1:8" s="16" customFormat="1" ht="37.5" customHeight="1" outlineLevel="1" x14ac:dyDescent="0.2">
      <c r="A144" s="147" t="s">
        <v>338</v>
      </c>
      <c r="B144" s="148"/>
      <c r="C144" s="297"/>
      <c r="D144" s="56">
        <v>176802</v>
      </c>
      <c r="E144" s="37"/>
      <c r="F144" s="37"/>
      <c r="G144" s="37"/>
      <c r="H144" s="38"/>
    </row>
    <row r="145" spans="1:8" s="16" customFormat="1" ht="37.5" customHeight="1" outlineLevel="1" thickBot="1" x14ac:dyDescent="0.25">
      <c r="A145" s="147" t="s">
        <v>339</v>
      </c>
      <c r="B145" s="148"/>
      <c r="C145" s="316"/>
      <c r="D145" s="56">
        <v>179040</v>
      </c>
      <c r="E145" s="37"/>
      <c r="F145" s="37"/>
      <c r="G145" s="37"/>
      <c r="H145" s="38"/>
    </row>
    <row r="146" spans="1:8" s="16" customFormat="1" ht="24.95" customHeight="1" thickBot="1" x14ac:dyDescent="0.25">
      <c r="A146" s="81"/>
      <c r="B146" s="513"/>
      <c r="C146" s="130"/>
      <c r="D146" s="291" t="s">
        <v>360</v>
      </c>
      <c r="E146" s="291"/>
      <c r="F146" s="291"/>
      <c r="G146" s="291"/>
      <c r="H146" s="292"/>
    </row>
    <row r="147" spans="1:8" s="16" customFormat="1" ht="24.95" customHeight="1" thickBot="1" x14ac:dyDescent="0.25">
      <c r="A147" s="514"/>
      <c r="B147" s="124"/>
      <c r="C147" s="125"/>
      <c r="D147" s="515" t="s">
        <v>171</v>
      </c>
      <c r="E147" s="516" t="s">
        <v>172</v>
      </c>
      <c r="F147" s="517" t="s">
        <v>173</v>
      </c>
      <c r="G147" s="516" t="s">
        <v>174</v>
      </c>
      <c r="H147" s="518" t="s">
        <v>175</v>
      </c>
    </row>
    <row r="148" spans="1:8" s="16" customFormat="1" ht="48" customHeight="1" x14ac:dyDescent="0.2">
      <c r="A148" s="29" t="s">
        <v>361</v>
      </c>
      <c r="B148" s="30" t="s">
        <v>27</v>
      </c>
      <c r="C1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48" s="31">
        <f>F148*1.2</f>
        <v>12736.8</v>
      </c>
      <c r="E148" s="32">
        <f>F148*1.1</f>
        <v>11675.400000000001</v>
      </c>
      <c r="F148" s="32">
        <v>10614</v>
      </c>
      <c r="G148" s="32">
        <f>F148*0.75</f>
        <v>7960.5</v>
      </c>
      <c r="H148" s="33">
        <f>F148*0.5</f>
        <v>5307</v>
      </c>
    </row>
    <row r="149" spans="1:8" s="16" customFormat="1" ht="132" customHeight="1" x14ac:dyDescent="0.2">
      <c r="A149" s="34"/>
      <c r="B149" s="35"/>
      <c r="C149" s="35"/>
      <c r="D149" s="36"/>
      <c r="E149" s="37"/>
      <c r="F149" s="37"/>
      <c r="G149" s="37"/>
      <c r="H149" s="38"/>
    </row>
    <row r="150" spans="1:8" s="16" customFormat="1" ht="97.5" customHeight="1" x14ac:dyDescent="0.2">
      <c r="A150" s="34"/>
      <c r="B150" s="39" t="s">
        <v>12</v>
      </c>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0" s="36"/>
      <c r="E150" s="37"/>
      <c r="F150" s="37"/>
      <c r="G150" s="37"/>
      <c r="H150" s="38"/>
    </row>
    <row r="151" spans="1:8" s="16" customFormat="1" ht="166.5" customHeight="1" thickBot="1" x14ac:dyDescent="0.25">
      <c r="A151" s="41"/>
      <c r="B151" s="42" t="s">
        <v>13</v>
      </c>
      <c r="C1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1" s="44"/>
      <c r="E151" s="45"/>
      <c r="F151" s="45"/>
      <c r="G151" s="45"/>
      <c r="H151" s="46"/>
    </row>
    <row r="152" spans="1:8" s="16" customFormat="1" ht="24.95" customHeight="1" thickBot="1" x14ac:dyDescent="0.25">
      <c r="A152" s="47"/>
      <c r="B152" s="48"/>
      <c r="C152" s="49"/>
      <c r="D152" s="291" t="s">
        <v>360</v>
      </c>
      <c r="E152" s="291"/>
      <c r="F152" s="291"/>
      <c r="G152" s="291"/>
      <c r="H152" s="292"/>
    </row>
    <row r="153" spans="1:8" s="16" customFormat="1" ht="48" customHeight="1" x14ac:dyDescent="0.2">
      <c r="A153" s="53" t="s">
        <v>362</v>
      </c>
      <c r="B153" s="30" t="s">
        <v>27</v>
      </c>
      <c r="C15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3" s="54">
        <f>F153*1.2</f>
        <v>14558.4</v>
      </c>
      <c r="E153" s="32">
        <f>F153*1.1</f>
        <v>13345.2</v>
      </c>
      <c r="F153" s="32">
        <v>12132</v>
      </c>
      <c r="G153" s="32">
        <f>F153*0.75</f>
        <v>9099</v>
      </c>
      <c r="H153" s="33">
        <f>F153*0.5</f>
        <v>6066</v>
      </c>
    </row>
    <row r="154" spans="1:8" s="16" customFormat="1" ht="132" customHeight="1" x14ac:dyDescent="0.2">
      <c r="A154" s="55"/>
      <c r="B154" s="35"/>
      <c r="C154" s="35"/>
      <c r="D154" s="56"/>
      <c r="E154" s="37"/>
      <c r="F154" s="37"/>
      <c r="G154" s="37"/>
      <c r="H154" s="38"/>
    </row>
    <row r="155" spans="1:8" s="16" customFormat="1" ht="97.5" customHeight="1" x14ac:dyDescent="0.2">
      <c r="A155" s="55"/>
      <c r="B155" s="39" t="s">
        <v>12</v>
      </c>
      <c r="C15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5" s="56"/>
      <c r="E155" s="37"/>
      <c r="F155" s="37"/>
      <c r="G155" s="37"/>
      <c r="H155" s="38"/>
    </row>
    <row r="156" spans="1:8" s="16" customFormat="1" ht="166.5" customHeight="1" x14ac:dyDescent="0.2">
      <c r="A156" s="55"/>
      <c r="B156" s="57" t="s">
        <v>13</v>
      </c>
      <c r="C15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6" s="56"/>
      <c r="E156" s="37"/>
      <c r="F156" s="37"/>
      <c r="G156" s="37"/>
      <c r="H156" s="38"/>
    </row>
    <row r="157" spans="1:8" s="16" customFormat="1" ht="92.25" customHeight="1" thickBot="1" x14ac:dyDescent="0.25">
      <c r="A157" s="59"/>
      <c r="B157" s="42" t="s">
        <v>16</v>
      </c>
      <c r="C15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7" s="61"/>
      <c r="E157" s="45"/>
      <c r="F157" s="45"/>
      <c r="G157" s="45"/>
      <c r="H157" s="46"/>
    </row>
    <row r="158" spans="1:8" s="16" customFormat="1" ht="24.95" customHeight="1" thickBot="1" x14ac:dyDescent="0.25">
      <c r="A158" s="81"/>
      <c r="B158" s="82"/>
      <c r="C158" s="83"/>
      <c r="D158" s="291" t="s">
        <v>360</v>
      </c>
      <c r="E158" s="291"/>
      <c r="F158" s="291"/>
      <c r="G158" s="291"/>
      <c r="H158" s="292"/>
    </row>
    <row r="159" spans="1:8" s="16" customFormat="1" ht="50.1" customHeight="1" x14ac:dyDescent="0.2">
      <c r="A159" s="65" t="s">
        <v>363</v>
      </c>
      <c r="B159" s="87" t="s">
        <v>23</v>
      </c>
      <c r="C15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9" s="389">
        <v>222</v>
      </c>
      <c r="E159" s="390"/>
      <c r="F159" s="390"/>
      <c r="G159" s="390"/>
      <c r="H159" s="391"/>
    </row>
    <row r="160" spans="1:8" s="16" customFormat="1" ht="94.5" customHeight="1" x14ac:dyDescent="0.2">
      <c r="A160" s="71"/>
      <c r="B160" s="92"/>
      <c r="C160" s="93"/>
      <c r="D160" s="94"/>
      <c r="E160" s="95"/>
      <c r="F160" s="95"/>
      <c r="G160" s="95"/>
      <c r="H160" s="392"/>
    </row>
    <row r="161" spans="1:8" s="16" customFormat="1" ht="163.5" customHeight="1" thickBot="1" x14ac:dyDescent="0.25">
      <c r="A161" s="77"/>
      <c r="B161" s="97" t="s">
        <v>13</v>
      </c>
      <c r="C16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1" s="393"/>
      <c r="E161" s="394"/>
      <c r="F161" s="394"/>
      <c r="G161" s="394"/>
      <c r="H161" s="395"/>
    </row>
    <row r="162" spans="1:8" s="16" customFormat="1" ht="24.95" customHeight="1" thickBot="1" x14ac:dyDescent="0.25">
      <c r="A162" s="81"/>
      <c r="B162" s="129"/>
      <c r="C162" s="130"/>
      <c r="D162" s="291" t="s">
        <v>360</v>
      </c>
      <c r="E162" s="291"/>
      <c r="F162" s="291"/>
      <c r="G162" s="291"/>
      <c r="H162" s="292"/>
    </row>
    <row r="163" spans="1:8" s="16" customFormat="1" ht="50.1" customHeight="1" thickBot="1" x14ac:dyDescent="0.25">
      <c r="A163" s="136" t="s">
        <v>38</v>
      </c>
      <c r="B163" s="137"/>
      <c r="C163" s="137"/>
      <c r="D163" s="498" t="str">
        <f>"от "&amp;MIN(D164:D182)&amp;" до "&amp;MAX(D164:D182)</f>
        <v>от 2238 до 42522</v>
      </c>
      <c r="E163" s="499"/>
      <c r="F163" s="499"/>
      <c r="G163" s="499"/>
      <c r="H163" s="500"/>
    </row>
    <row r="164" spans="1:8" s="16" customFormat="1" ht="37.5" customHeight="1" outlineLevel="1" x14ac:dyDescent="0.2">
      <c r="A164" s="141" t="s">
        <v>364</v>
      </c>
      <c r="B164" s="313"/>
      <c r="C164"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64" s="314">
        <v>2238</v>
      </c>
      <c r="E164" s="145"/>
      <c r="F164" s="145"/>
      <c r="G164" s="145"/>
      <c r="H164" s="146"/>
    </row>
    <row r="165" spans="1:8" s="16" customFormat="1" ht="37.5" customHeight="1" outlineLevel="1" x14ac:dyDescent="0.2">
      <c r="A165" s="543" t="s">
        <v>365</v>
      </c>
      <c r="B165" s="554"/>
      <c r="C165" s="297"/>
      <c r="D165" s="314">
        <v>4476</v>
      </c>
      <c r="E165" s="145"/>
      <c r="F165" s="145"/>
      <c r="G165" s="145"/>
      <c r="H165" s="146"/>
    </row>
    <row r="166" spans="1:8" s="16" customFormat="1" ht="37.5" customHeight="1" outlineLevel="1" x14ac:dyDescent="0.2">
      <c r="A166" s="543" t="s">
        <v>366</v>
      </c>
      <c r="B166" s="554"/>
      <c r="C166" s="297"/>
      <c r="D166" s="314">
        <v>6714</v>
      </c>
      <c r="E166" s="145"/>
      <c r="F166" s="145"/>
      <c r="G166" s="145"/>
      <c r="H166" s="146"/>
    </row>
    <row r="167" spans="1:8" s="16" customFormat="1" ht="37.5" customHeight="1" outlineLevel="1" x14ac:dyDescent="0.2">
      <c r="A167" s="543" t="s">
        <v>367</v>
      </c>
      <c r="B167" s="554"/>
      <c r="C167" s="297"/>
      <c r="D167" s="314">
        <v>8952</v>
      </c>
      <c r="E167" s="145"/>
      <c r="F167" s="145"/>
      <c r="G167" s="145"/>
      <c r="H167" s="146"/>
    </row>
    <row r="168" spans="1:8" s="16" customFormat="1" ht="37.5" customHeight="1" outlineLevel="1" x14ac:dyDescent="0.2">
      <c r="A168" s="543" t="s">
        <v>368</v>
      </c>
      <c r="B168" s="554"/>
      <c r="C168" s="297"/>
      <c r="D168" s="314">
        <v>11190</v>
      </c>
      <c r="E168" s="145"/>
      <c r="F168" s="145"/>
      <c r="G168" s="145"/>
      <c r="H168" s="146"/>
    </row>
    <row r="169" spans="1:8" s="16" customFormat="1" ht="37.5" customHeight="1" outlineLevel="1" x14ac:dyDescent="0.2">
      <c r="A169" s="543" t="s">
        <v>369</v>
      </c>
      <c r="B169" s="554"/>
      <c r="C169" s="297"/>
      <c r="D169" s="314">
        <v>13428</v>
      </c>
      <c r="E169" s="145"/>
      <c r="F169" s="145"/>
      <c r="G169" s="145"/>
      <c r="H169" s="146"/>
    </row>
    <row r="170" spans="1:8" s="16" customFormat="1" ht="37.5" customHeight="1" outlineLevel="1" x14ac:dyDescent="0.2">
      <c r="A170" s="543" t="s">
        <v>370</v>
      </c>
      <c r="B170" s="554"/>
      <c r="C170" s="297"/>
      <c r="D170" s="314">
        <v>15666</v>
      </c>
      <c r="E170" s="145"/>
      <c r="F170" s="145"/>
      <c r="G170" s="145"/>
      <c r="H170" s="146"/>
    </row>
    <row r="171" spans="1:8" s="16" customFormat="1" ht="37.5" customHeight="1" outlineLevel="1" x14ac:dyDescent="0.2">
      <c r="A171" s="543" t="s">
        <v>371</v>
      </c>
      <c r="B171" s="554"/>
      <c r="C171" s="297"/>
      <c r="D171" s="314">
        <v>17904</v>
      </c>
      <c r="E171" s="145"/>
      <c r="F171" s="145"/>
      <c r="G171" s="145"/>
      <c r="H171" s="146"/>
    </row>
    <row r="172" spans="1:8" s="16" customFormat="1" ht="37.5" customHeight="1" outlineLevel="1" x14ac:dyDescent="0.2">
      <c r="A172" s="543" t="s">
        <v>372</v>
      </c>
      <c r="B172" s="554"/>
      <c r="C172" s="297"/>
      <c r="D172" s="314">
        <v>20142</v>
      </c>
      <c r="E172" s="145"/>
      <c r="F172" s="145"/>
      <c r="G172" s="145"/>
      <c r="H172" s="146"/>
    </row>
    <row r="173" spans="1:8" s="16" customFormat="1" ht="37.5" customHeight="1" outlineLevel="1" x14ac:dyDescent="0.2">
      <c r="A173" s="543" t="s">
        <v>373</v>
      </c>
      <c r="B173" s="554"/>
      <c r="C173" s="297"/>
      <c r="D173" s="314">
        <v>22380</v>
      </c>
      <c r="E173" s="145"/>
      <c r="F173" s="145"/>
      <c r="G173" s="145"/>
      <c r="H173" s="146"/>
    </row>
    <row r="174" spans="1:8" s="16" customFormat="1" ht="37.5" customHeight="1" outlineLevel="1" x14ac:dyDescent="0.2">
      <c r="A174" s="543" t="s">
        <v>374</v>
      </c>
      <c r="B174" s="554"/>
      <c r="C174" s="297"/>
      <c r="D174" s="314">
        <v>24618</v>
      </c>
      <c r="E174" s="145"/>
      <c r="F174" s="145"/>
      <c r="G174" s="145"/>
      <c r="H174" s="146"/>
    </row>
    <row r="175" spans="1:8" s="16" customFormat="1" ht="37.5" customHeight="1" outlineLevel="1" x14ac:dyDescent="0.2">
      <c r="A175" s="543" t="s">
        <v>375</v>
      </c>
      <c r="B175" s="554"/>
      <c r="C175" s="297"/>
      <c r="D175" s="314">
        <v>26856</v>
      </c>
      <c r="E175" s="145"/>
      <c r="F175" s="145"/>
      <c r="G175" s="145"/>
      <c r="H175" s="146"/>
    </row>
    <row r="176" spans="1:8" s="16" customFormat="1" ht="37.5" customHeight="1" outlineLevel="1" x14ac:dyDescent="0.2">
      <c r="A176" s="543" t="s">
        <v>376</v>
      </c>
      <c r="B176" s="554"/>
      <c r="C176" s="297"/>
      <c r="D176" s="314">
        <v>29094</v>
      </c>
      <c r="E176" s="145"/>
      <c r="F176" s="145"/>
      <c r="G176" s="145"/>
      <c r="H176" s="146"/>
    </row>
    <row r="177" spans="1:8" s="16" customFormat="1" ht="37.5" customHeight="1" outlineLevel="1" x14ac:dyDescent="0.2">
      <c r="A177" s="543" t="s">
        <v>377</v>
      </c>
      <c r="B177" s="554"/>
      <c r="C177" s="297"/>
      <c r="D177" s="314">
        <v>31332</v>
      </c>
      <c r="E177" s="145"/>
      <c r="F177" s="145"/>
      <c r="G177" s="145"/>
      <c r="H177" s="146"/>
    </row>
    <row r="178" spans="1:8" s="16" customFormat="1" ht="37.5" customHeight="1" outlineLevel="1" x14ac:dyDescent="0.2">
      <c r="A178" s="543" t="s">
        <v>378</v>
      </c>
      <c r="B178" s="554"/>
      <c r="C178" s="297"/>
      <c r="D178" s="314">
        <v>33570</v>
      </c>
      <c r="E178" s="145"/>
      <c r="F178" s="145"/>
      <c r="G178" s="145"/>
      <c r="H178" s="146"/>
    </row>
    <row r="179" spans="1:8" s="16" customFormat="1" ht="37.5" customHeight="1" outlineLevel="1" x14ac:dyDescent="0.2">
      <c r="A179" s="543" t="s">
        <v>379</v>
      </c>
      <c r="B179" s="554"/>
      <c r="C179" s="297"/>
      <c r="D179" s="314">
        <v>35808</v>
      </c>
      <c r="E179" s="145"/>
      <c r="F179" s="145"/>
      <c r="G179" s="145"/>
      <c r="H179" s="146"/>
    </row>
    <row r="180" spans="1:8" s="16" customFormat="1" ht="37.5" customHeight="1" outlineLevel="1" x14ac:dyDescent="0.2">
      <c r="A180" s="543" t="s">
        <v>380</v>
      </c>
      <c r="B180" s="554"/>
      <c r="C180" s="297"/>
      <c r="D180" s="314">
        <v>38046</v>
      </c>
      <c r="E180" s="145"/>
      <c r="F180" s="145"/>
      <c r="G180" s="145"/>
      <c r="H180" s="146"/>
    </row>
    <row r="181" spans="1:8" s="16" customFormat="1" ht="37.5" customHeight="1" outlineLevel="1" x14ac:dyDescent="0.2">
      <c r="A181" s="543" t="s">
        <v>381</v>
      </c>
      <c r="B181" s="554"/>
      <c r="C181" s="297"/>
      <c r="D181" s="314">
        <v>40284</v>
      </c>
      <c r="E181" s="145"/>
      <c r="F181" s="145"/>
      <c r="G181" s="145"/>
      <c r="H181" s="146"/>
    </row>
    <row r="182" spans="1:8" s="16" customFormat="1" ht="37.5" customHeight="1" outlineLevel="1" x14ac:dyDescent="0.2">
      <c r="A182" s="543" t="s">
        <v>382</v>
      </c>
      <c r="B182" s="554"/>
      <c r="C182" s="297"/>
      <c r="D182" s="314">
        <v>42522</v>
      </c>
      <c r="E182" s="145"/>
      <c r="F182" s="145"/>
      <c r="G182" s="145"/>
      <c r="H182" s="146"/>
    </row>
    <row r="183" spans="1:8" s="16" customFormat="1" ht="37.5" customHeight="1" outlineLevel="1" x14ac:dyDescent="0.2">
      <c r="A183" s="147" t="s">
        <v>383</v>
      </c>
      <c r="B183" s="315"/>
      <c r="C183" s="297"/>
      <c r="D183" s="314">
        <v>44760</v>
      </c>
      <c r="E183" s="145"/>
      <c r="F183" s="145"/>
      <c r="G183" s="145"/>
      <c r="H183" s="146"/>
    </row>
    <row r="184" spans="1:8" s="16" customFormat="1" ht="37.5" customHeight="1" outlineLevel="1" x14ac:dyDescent="0.2">
      <c r="A184" s="147" t="s">
        <v>384</v>
      </c>
      <c r="B184" s="315"/>
      <c r="C184" s="297"/>
      <c r="D184" s="314">
        <v>46998</v>
      </c>
      <c r="E184" s="145"/>
      <c r="F184" s="145"/>
      <c r="G184" s="145"/>
      <c r="H184" s="146"/>
    </row>
    <row r="185" spans="1:8" s="16" customFormat="1" ht="37.5" customHeight="1" outlineLevel="1" x14ac:dyDescent="0.2">
      <c r="A185" s="147" t="s">
        <v>385</v>
      </c>
      <c r="B185" s="315"/>
      <c r="C185" s="297"/>
      <c r="D185" s="314">
        <v>49236</v>
      </c>
      <c r="E185" s="145"/>
      <c r="F185" s="145"/>
      <c r="G185" s="145"/>
      <c r="H185" s="146"/>
    </row>
    <row r="186" spans="1:8" s="16" customFormat="1" ht="37.5" customHeight="1" outlineLevel="1" x14ac:dyDescent="0.2">
      <c r="A186" s="147" t="s">
        <v>386</v>
      </c>
      <c r="B186" s="315"/>
      <c r="C186" s="297"/>
      <c r="D186" s="314">
        <v>51474</v>
      </c>
      <c r="E186" s="145"/>
      <c r="F186" s="145"/>
      <c r="G186" s="145"/>
      <c r="H186" s="146"/>
    </row>
    <row r="187" spans="1:8" s="16" customFormat="1" ht="37.5" customHeight="1" outlineLevel="1" x14ac:dyDescent="0.2">
      <c r="A187" s="147" t="s">
        <v>387</v>
      </c>
      <c r="B187" s="315"/>
      <c r="C187" s="297"/>
      <c r="D187" s="314">
        <v>53712</v>
      </c>
      <c r="E187" s="145"/>
      <c r="F187" s="145"/>
      <c r="G187" s="145"/>
      <c r="H187" s="146"/>
    </row>
    <row r="188" spans="1:8" s="16" customFormat="1" ht="37.5" customHeight="1" outlineLevel="1" x14ac:dyDescent="0.2">
      <c r="A188" s="147" t="s">
        <v>388</v>
      </c>
      <c r="B188" s="315"/>
      <c r="C188" s="297"/>
      <c r="D188" s="314">
        <v>55950</v>
      </c>
      <c r="E188" s="145"/>
      <c r="F188" s="145"/>
      <c r="G188" s="145"/>
      <c r="H188" s="146"/>
    </row>
    <row r="189" spans="1:8" s="16" customFormat="1" ht="37.5" customHeight="1" outlineLevel="1" x14ac:dyDescent="0.2">
      <c r="A189" s="147" t="s">
        <v>389</v>
      </c>
      <c r="B189" s="315"/>
      <c r="C189" s="297"/>
      <c r="D189" s="314">
        <v>58188</v>
      </c>
      <c r="E189" s="145"/>
      <c r="F189" s="145"/>
      <c r="G189" s="145"/>
      <c r="H189" s="146"/>
    </row>
    <row r="190" spans="1:8" s="16" customFormat="1" ht="37.5" customHeight="1" outlineLevel="1" x14ac:dyDescent="0.2">
      <c r="A190" s="147" t="s">
        <v>390</v>
      </c>
      <c r="B190" s="315"/>
      <c r="C190" s="297"/>
      <c r="D190" s="314">
        <v>60426</v>
      </c>
      <c r="E190" s="145"/>
      <c r="F190" s="145"/>
      <c r="G190" s="145"/>
      <c r="H190" s="146"/>
    </row>
    <row r="191" spans="1:8" s="16" customFormat="1" ht="37.5" customHeight="1" outlineLevel="1" x14ac:dyDescent="0.2">
      <c r="A191" s="147" t="s">
        <v>391</v>
      </c>
      <c r="B191" s="315"/>
      <c r="C191" s="297"/>
      <c r="D191" s="314">
        <v>62664</v>
      </c>
      <c r="E191" s="145"/>
      <c r="F191" s="145"/>
      <c r="G191" s="145"/>
      <c r="H191" s="146"/>
    </row>
    <row r="192" spans="1:8" s="16" customFormat="1" ht="37.5" customHeight="1" outlineLevel="1" x14ac:dyDescent="0.2">
      <c r="A192" s="147" t="s">
        <v>392</v>
      </c>
      <c r="B192" s="315"/>
      <c r="C192" s="297"/>
      <c r="D192" s="314">
        <v>64902</v>
      </c>
      <c r="E192" s="145"/>
      <c r="F192" s="145"/>
      <c r="G192" s="145"/>
      <c r="H192" s="146"/>
    </row>
    <row r="193" spans="1:8" s="16" customFormat="1" ht="37.5" customHeight="1" outlineLevel="1" x14ac:dyDescent="0.2">
      <c r="A193" s="147" t="s">
        <v>393</v>
      </c>
      <c r="B193" s="315"/>
      <c r="C193" s="297"/>
      <c r="D193" s="314">
        <v>67140</v>
      </c>
      <c r="E193" s="145"/>
      <c r="F193" s="145"/>
      <c r="G193" s="145"/>
      <c r="H193" s="146"/>
    </row>
    <row r="194" spans="1:8" s="16" customFormat="1" ht="37.5" customHeight="1" outlineLevel="1" x14ac:dyDescent="0.2">
      <c r="A194" s="147" t="s">
        <v>394</v>
      </c>
      <c r="B194" s="315"/>
      <c r="C194" s="297"/>
      <c r="D194" s="314">
        <v>69378</v>
      </c>
      <c r="E194" s="145"/>
      <c r="F194" s="145"/>
      <c r="G194" s="145"/>
      <c r="H194" s="146"/>
    </row>
    <row r="195" spans="1:8" s="16" customFormat="1" ht="37.5" customHeight="1" outlineLevel="1" x14ac:dyDescent="0.2">
      <c r="A195" s="147" t="s">
        <v>395</v>
      </c>
      <c r="B195" s="315"/>
      <c r="C195" s="297"/>
      <c r="D195" s="314">
        <v>71616</v>
      </c>
      <c r="E195" s="145"/>
      <c r="F195" s="145"/>
      <c r="G195" s="145"/>
      <c r="H195" s="146"/>
    </row>
    <row r="196" spans="1:8" s="16" customFormat="1" ht="37.5" customHeight="1" outlineLevel="1" x14ac:dyDescent="0.2">
      <c r="A196" s="147" t="s">
        <v>396</v>
      </c>
      <c r="B196" s="315"/>
      <c r="C196" s="297"/>
      <c r="D196" s="314">
        <v>73854</v>
      </c>
      <c r="E196" s="145"/>
      <c r="F196" s="145"/>
      <c r="G196" s="145"/>
      <c r="H196" s="146"/>
    </row>
    <row r="197" spans="1:8" s="16" customFormat="1" ht="37.5" customHeight="1" outlineLevel="1" x14ac:dyDescent="0.2">
      <c r="A197" s="147" t="s">
        <v>397</v>
      </c>
      <c r="B197" s="315"/>
      <c r="C197" s="297"/>
      <c r="D197" s="314">
        <v>76092</v>
      </c>
      <c r="E197" s="145"/>
      <c r="F197" s="145"/>
      <c r="G197" s="145"/>
      <c r="H197" s="146"/>
    </row>
    <row r="198" spans="1:8" s="16" customFormat="1" ht="37.5" customHeight="1" outlineLevel="1" x14ac:dyDescent="0.2">
      <c r="A198" s="147" t="s">
        <v>398</v>
      </c>
      <c r="B198" s="315"/>
      <c r="C198" s="297"/>
      <c r="D198" s="314">
        <v>78330</v>
      </c>
      <c r="E198" s="145"/>
      <c r="F198" s="145"/>
      <c r="G198" s="145"/>
      <c r="H198" s="146"/>
    </row>
    <row r="199" spans="1:8" s="16" customFormat="1" ht="37.5" customHeight="1" outlineLevel="1" x14ac:dyDescent="0.2">
      <c r="A199" s="147" t="s">
        <v>399</v>
      </c>
      <c r="B199" s="315"/>
      <c r="C199" s="297"/>
      <c r="D199" s="314">
        <v>80568</v>
      </c>
      <c r="E199" s="145"/>
      <c r="F199" s="145"/>
      <c r="G199" s="145"/>
      <c r="H199" s="146"/>
    </row>
    <row r="200" spans="1:8" s="16" customFormat="1" ht="37.5" customHeight="1" outlineLevel="1" x14ac:dyDescent="0.2">
      <c r="A200" s="147" t="s">
        <v>400</v>
      </c>
      <c r="B200" s="315"/>
      <c r="C200" s="297"/>
      <c r="D200" s="314">
        <v>82806</v>
      </c>
      <c r="E200" s="145"/>
      <c r="F200" s="145"/>
      <c r="G200" s="145"/>
      <c r="H200" s="146"/>
    </row>
    <row r="201" spans="1:8" s="16" customFormat="1" ht="37.5" customHeight="1" outlineLevel="1" x14ac:dyDescent="0.2">
      <c r="A201" s="147" t="s">
        <v>401</v>
      </c>
      <c r="B201" s="315"/>
      <c r="C201" s="297"/>
      <c r="D201" s="314">
        <v>85044</v>
      </c>
      <c r="E201" s="145"/>
      <c r="F201" s="145"/>
      <c r="G201" s="145"/>
      <c r="H201" s="146"/>
    </row>
    <row r="202" spans="1:8" s="16" customFormat="1" ht="37.5" customHeight="1" outlineLevel="1" x14ac:dyDescent="0.2">
      <c r="A202" s="147" t="s">
        <v>402</v>
      </c>
      <c r="B202" s="315"/>
      <c r="C202" s="297"/>
      <c r="D202" s="314">
        <v>87282</v>
      </c>
      <c r="E202" s="145"/>
      <c r="F202" s="145"/>
      <c r="G202" s="145"/>
      <c r="H202" s="146"/>
    </row>
    <row r="203" spans="1:8" s="16" customFormat="1" ht="37.5" customHeight="1" outlineLevel="1" x14ac:dyDescent="0.2">
      <c r="A203" s="147" t="s">
        <v>403</v>
      </c>
      <c r="B203" s="315"/>
      <c r="C203" s="297"/>
      <c r="D203" s="314">
        <v>89520</v>
      </c>
      <c r="E203" s="145"/>
      <c r="F203" s="145"/>
      <c r="G203" s="145"/>
      <c r="H203" s="146"/>
    </row>
    <row r="204" spans="1:8" s="16" customFormat="1" ht="37.5" customHeight="1" outlineLevel="1" x14ac:dyDescent="0.2">
      <c r="A204" s="147" t="s">
        <v>404</v>
      </c>
      <c r="B204" s="315"/>
      <c r="C204" s="297"/>
      <c r="D204" s="314">
        <v>91758</v>
      </c>
      <c r="E204" s="145"/>
      <c r="F204" s="145"/>
      <c r="G204" s="145"/>
      <c r="H204" s="146"/>
    </row>
    <row r="205" spans="1:8" s="16" customFormat="1" ht="37.5" customHeight="1" outlineLevel="1" x14ac:dyDescent="0.2">
      <c r="A205" s="147" t="s">
        <v>405</v>
      </c>
      <c r="B205" s="315"/>
      <c r="C205" s="297"/>
      <c r="D205" s="314">
        <v>93996</v>
      </c>
      <c r="E205" s="145"/>
      <c r="F205" s="145"/>
      <c r="G205" s="145"/>
      <c r="H205" s="146"/>
    </row>
    <row r="206" spans="1:8" s="16" customFormat="1" ht="37.5" customHeight="1" outlineLevel="1" x14ac:dyDescent="0.2">
      <c r="A206" s="147" t="s">
        <v>406</v>
      </c>
      <c r="B206" s="315"/>
      <c r="C206" s="297"/>
      <c r="D206" s="314">
        <v>96234</v>
      </c>
      <c r="E206" s="145"/>
      <c r="F206" s="145"/>
      <c r="G206" s="145"/>
      <c r="H206" s="146"/>
    </row>
    <row r="207" spans="1:8" s="16" customFormat="1" ht="37.5" customHeight="1" outlineLevel="1" x14ac:dyDescent="0.2">
      <c r="A207" s="147" t="s">
        <v>407</v>
      </c>
      <c r="B207" s="315"/>
      <c r="C207" s="297"/>
      <c r="D207" s="314">
        <v>98472</v>
      </c>
      <c r="E207" s="145"/>
      <c r="F207" s="145"/>
      <c r="G207" s="145"/>
      <c r="H207" s="146"/>
    </row>
    <row r="208" spans="1:8" s="16" customFormat="1" ht="37.5" customHeight="1" outlineLevel="1" x14ac:dyDescent="0.2">
      <c r="A208" s="147" t="s">
        <v>408</v>
      </c>
      <c r="B208" s="315"/>
      <c r="C208" s="297"/>
      <c r="D208" s="314">
        <v>100710</v>
      </c>
      <c r="E208" s="145"/>
      <c r="F208" s="145"/>
      <c r="G208" s="145"/>
      <c r="H208" s="146"/>
    </row>
    <row r="209" spans="1:8" s="16" customFormat="1" ht="37.5" customHeight="1" outlineLevel="1" x14ac:dyDescent="0.2">
      <c r="A209" s="147" t="s">
        <v>409</v>
      </c>
      <c r="B209" s="315"/>
      <c r="C209" s="297"/>
      <c r="D209" s="314">
        <v>102948</v>
      </c>
      <c r="E209" s="145"/>
      <c r="F209" s="145"/>
      <c r="G209" s="145"/>
      <c r="H209" s="146"/>
    </row>
    <row r="210" spans="1:8" s="16" customFormat="1" ht="37.5" customHeight="1" outlineLevel="1" x14ac:dyDescent="0.2">
      <c r="A210" s="147" t="s">
        <v>410</v>
      </c>
      <c r="B210" s="315"/>
      <c r="C210" s="297"/>
      <c r="D210" s="314">
        <v>105186</v>
      </c>
      <c r="E210" s="145"/>
      <c r="F210" s="145"/>
      <c r="G210" s="145"/>
      <c r="H210" s="146"/>
    </row>
    <row r="211" spans="1:8" s="16" customFormat="1" ht="37.5" customHeight="1" outlineLevel="1" x14ac:dyDescent="0.2">
      <c r="A211" s="147" t="s">
        <v>411</v>
      </c>
      <c r="B211" s="315"/>
      <c r="C211" s="297"/>
      <c r="D211" s="314">
        <v>107424</v>
      </c>
      <c r="E211" s="145"/>
      <c r="F211" s="145"/>
      <c r="G211" s="145"/>
      <c r="H211" s="146"/>
    </row>
    <row r="212" spans="1:8" s="16" customFormat="1" ht="37.5" customHeight="1" outlineLevel="1" x14ac:dyDescent="0.2">
      <c r="A212" s="147" t="s">
        <v>412</v>
      </c>
      <c r="B212" s="315"/>
      <c r="C212" s="297"/>
      <c r="D212" s="314">
        <v>109662</v>
      </c>
      <c r="E212" s="145"/>
      <c r="F212" s="145"/>
      <c r="G212" s="145"/>
      <c r="H212" s="146"/>
    </row>
    <row r="213" spans="1:8" s="16" customFormat="1" ht="37.5" customHeight="1" outlineLevel="1" x14ac:dyDescent="0.2">
      <c r="A213" s="147" t="s">
        <v>413</v>
      </c>
      <c r="B213" s="315"/>
      <c r="C213" s="297"/>
      <c r="D213" s="314">
        <v>111900</v>
      </c>
      <c r="E213" s="145"/>
      <c r="F213" s="145"/>
      <c r="G213" s="145"/>
      <c r="H213" s="146"/>
    </row>
    <row r="214" spans="1:8" s="16" customFormat="1" ht="37.5" customHeight="1" outlineLevel="1" x14ac:dyDescent="0.2">
      <c r="A214" s="147" t="s">
        <v>414</v>
      </c>
      <c r="B214" s="315"/>
      <c r="C214" s="297"/>
      <c r="D214" s="314">
        <v>114138</v>
      </c>
      <c r="E214" s="145"/>
      <c r="F214" s="145"/>
      <c r="G214" s="145"/>
      <c r="H214" s="146"/>
    </row>
    <row r="215" spans="1:8" s="16" customFormat="1" ht="37.5" customHeight="1" outlineLevel="1" x14ac:dyDescent="0.2">
      <c r="A215" s="147" t="s">
        <v>415</v>
      </c>
      <c r="B215" s="315"/>
      <c r="C215" s="297"/>
      <c r="D215" s="314">
        <v>116376</v>
      </c>
      <c r="E215" s="145"/>
      <c r="F215" s="145"/>
      <c r="G215" s="145"/>
      <c r="H215" s="146"/>
    </row>
    <row r="216" spans="1:8" s="16" customFormat="1" ht="37.5" customHeight="1" outlineLevel="1" x14ac:dyDescent="0.2">
      <c r="A216" s="147" t="s">
        <v>416</v>
      </c>
      <c r="B216" s="315"/>
      <c r="C216" s="297"/>
      <c r="D216" s="314">
        <v>118614</v>
      </c>
      <c r="E216" s="145"/>
      <c r="F216" s="145"/>
      <c r="G216" s="145"/>
      <c r="H216" s="146"/>
    </row>
    <row r="217" spans="1:8" s="16" customFormat="1" ht="37.5" customHeight="1" outlineLevel="1" x14ac:dyDescent="0.2">
      <c r="A217" s="147" t="s">
        <v>417</v>
      </c>
      <c r="B217" s="315"/>
      <c r="C217" s="297"/>
      <c r="D217" s="314">
        <v>120852</v>
      </c>
      <c r="E217" s="145"/>
      <c r="F217" s="145"/>
      <c r="G217" s="145"/>
      <c r="H217" s="146"/>
    </row>
    <row r="218" spans="1:8" s="16" customFormat="1" ht="37.5" customHeight="1" outlineLevel="1" x14ac:dyDescent="0.2">
      <c r="A218" s="147" t="s">
        <v>418</v>
      </c>
      <c r="B218" s="315"/>
      <c r="C218" s="297"/>
      <c r="D218" s="314">
        <v>123090</v>
      </c>
      <c r="E218" s="145"/>
      <c r="F218" s="145"/>
      <c r="G218" s="145"/>
      <c r="H218" s="146"/>
    </row>
    <row r="219" spans="1:8" s="16" customFormat="1" ht="37.5" customHeight="1" outlineLevel="1" x14ac:dyDescent="0.2">
      <c r="A219" s="147" t="s">
        <v>419</v>
      </c>
      <c r="B219" s="315"/>
      <c r="C219" s="297"/>
      <c r="D219" s="314">
        <v>125328</v>
      </c>
      <c r="E219" s="145"/>
      <c r="F219" s="145"/>
      <c r="G219" s="145"/>
      <c r="H219" s="146"/>
    </row>
    <row r="220" spans="1:8" s="16" customFormat="1" ht="37.5" customHeight="1" outlineLevel="1" x14ac:dyDescent="0.2">
      <c r="A220" s="147" t="s">
        <v>420</v>
      </c>
      <c r="B220" s="315"/>
      <c r="C220" s="297"/>
      <c r="D220" s="314">
        <v>127566</v>
      </c>
      <c r="E220" s="145"/>
      <c r="F220" s="145"/>
      <c r="G220" s="145"/>
      <c r="H220" s="146"/>
    </row>
    <row r="221" spans="1:8" s="16" customFormat="1" ht="37.5" customHeight="1" outlineLevel="1" x14ac:dyDescent="0.2">
      <c r="A221" s="147" t="s">
        <v>421</v>
      </c>
      <c r="B221" s="315"/>
      <c r="C221" s="297"/>
      <c r="D221" s="314">
        <v>129804</v>
      </c>
      <c r="E221" s="145"/>
      <c r="F221" s="145"/>
      <c r="G221" s="145"/>
      <c r="H221" s="146"/>
    </row>
    <row r="222" spans="1:8" s="16" customFormat="1" ht="37.5" customHeight="1" outlineLevel="1" x14ac:dyDescent="0.2">
      <c r="A222" s="147" t="s">
        <v>422</v>
      </c>
      <c r="B222" s="315"/>
      <c r="C222" s="297"/>
      <c r="D222" s="314">
        <v>132042</v>
      </c>
      <c r="E222" s="145"/>
      <c r="F222" s="145"/>
      <c r="G222" s="145"/>
      <c r="H222" s="146"/>
    </row>
    <row r="223" spans="1:8" s="16" customFormat="1" ht="37.5" customHeight="1" outlineLevel="1" x14ac:dyDescent="0.2">
      <c r="A223" s="147" t="s">
        <v>423</v>
      </c>
      <c r="B223" s="315"/>
      <c r="C223" s="297"/>
      <c r="D223" s="314">
        <v>134280</v>
      </c>
      <c r="E223" s="145"/>
      <c r="F223" s="145"/>
      <c r="G223" s="145"/>
      <c r="H223" s="146"/>
    </row>
    <row r="224" spans="1:8" s="16" customFormat="1" ht="37.5" customHeight="1" outlineLevel="1" x14ac:dyDescent="0.2">
      <c r="A224" s="147" t="s">
        <v>424</v>
      </c>
      <c r="B224" s="315"/>
      <c r="C224" s="297"/>
      <c r="D224" s="314">
        <v>136518</v>
      </c>
      <c r="E224" s="145"/>
      <c r="F224" s="145"/>
      <c r="G224" s="145"/>
      <c r="H224" s="146"/>
    </row>
    <row r="225" spans="1:8" s="16" customFormat="1" ht="37.5" customHeight="1" outlineLevel="1" x14ac:dyDescent="0.2">
      <c r="A225" s="147" t="s">
        <v>425</v>
      </c>
      <c r="B225" s="315"/>
      <c r="C225" s="297"/>
      <c r="D225" s="314">
        <v>138756</v>
      </c>
      <c r="E225" s="145"/>
      <c r="F225" s="145"/>
      <c r="G225" s="145"/>
      <c r="H225" s="146"/>
    </row>
    <row r="226" spans="1:8" s="16" customFormat="1" ht="37.5" customHeight="1" outlineLevel="1" x14ac:dyDescent="0.2">
      <c r="A226" s="147" t="s">
        <v>426</v>
      </c>
      <c r="B226" s="315"/>
      <c r="C226" s="297"/>
      <c r="D226" s="314">
        <v>140994</v>
      </c>
      <c r="E226" s="145"/>
      <c r="F226" s="145"/>
      <c r="G226" s="145"/>
      <c r="H226" s="146"/>
    </row>
    <row r="227" spans="1:8" s="16" customFormat="1" ht="37.5" customHeight="1" outlineLevel="1" x14ac:dyDescent="0.2">
      <c r="A227" s="147" t="s">
        <v>427</v>
      </c>
      <c r="B227" s="315"/>
      <c r="C227" s="297"/>
      <c r="D227" s="314">
        <v>143232</v>
      </c>
      <c r="E227" s="145"/>
      <c r="F227" s="145"/>
      <c r="G227" s="145"/>
      <c r="H227" s="146"/>
    </row>
    <row r="228" spans="1:8" s="16" customFormat="1" ht="37.5" customHeight="1" outlineLevel="1" x14ac:dyDescent="0.2">
      <c r="A228" s="147" t="s">
        <v>428</v>
      </c>
      <c r="B228" s="315"/>
      <c r="C228" s="297"/>
      <c r="D228" s="314">
        <v>145470</v>
      </c>
      <c r="E228" s="145"/>
      <c r="F228" s="145"/>
      <c r="G228" s="145"/>
      <c r="H228" s="146"/>
    </row>
    <row r="229" spans="1:8" s="16" customFormat="1" ht="37.5" customHeight="1" outlineLevel="1" x14ac:dyDescent="0.2">
      <c r="A229" s="147" t="s">
        <v>429</v>
      </c>
      <c r="B229" s="315"/>
      <c r="C229" s="297"/>
      <c r="D229" s="314">
        <v>147708</v>
      </c>
      <c r="E229" s="145"/>
      <c r="F229" s="145"/>
      <c r="G229" s="145"/>
      <c r="H229" s="146"/>
    </row>
    <row r="230" spans="1:8" s="16" customFormat="1" ht="37.5" customHeight="1" outlineLevel="1" x14ac:dyDescent="0.2">
      <c r="A230" s="147" t="s">
        <v>430</v>
      </c>
      <c r="B230" s="315"/>
      <c r="C230" s="297"/>
      <c r="D230" s="314">
        <v>149946</v>
      </c>
      <c r="E230" s="145"/>
      <c r="F230" s="145"/>
      <c r="G230" s="145"/>
      <c r="H230" s="146"/>
    </row>
    <row r="231" spans="1:8" s="16" customFormat="1" ht="37.5" customHeight="1" outlineLevel="1" x14ac:dyDescent="0.2">
      <c r="A231" s="147" t="s">
        <v>431</v>
      </c>
      <c r="B231" s="315"/>
      <c r="C231" s="297"/>
      <c r="D231" s="314">
        <v>152184</v>
      </c>
      <c r="E231" s="145"/>
      <c r="F231" s="145"/>
      <c r="G231" s="145"/>
      <c r="H231" s="146"/>
    </row>
    <row r="232" spans="1:8" s="16" customFormat="1" ht="37.5" customHeight="1" outlineLevel="1" x14ac:dyDescent="0.2">
      <c r="A232" s="147" t="s">
        <v>432</v>
      </c>
      <c r="B232" s="315"/>
      <c r="C232" s="297"/>
      <c r="D232" s="314">
        <v>154422</v>
      </c>
      <c r="E232" s="145"/>
      <c r="F232" s="145"/>
      <c r="G232" s="145"/>
      <c r="H232" s="146"/>
    </row>
    <row r="233" spans="1:8" s="16" customFormat="1" ht="37.5" customHeight="1" outlineLevel="1" thickBot="1" x14ac:dyDescent="0.25">
      <c r="A233" s="147" t="s">
        <v>433</v>
      </c>
      <c r="B233" s="315"/>
      <c r="C233" s="316"/>
      <c r="D233" s="314">
        <v>156660</v>
      </c>
      <c r="E233" s="145"/>
      <c r="F233" s="145"/>
      <c r="G233" s="145"/>
      <c r="H233" s="146"/>
    </row>
    <row r="234" spans="1:8" s="16" customFormat="1" ht="50.1" customHeight="1" thickBot="1" x14ac:dyDescent="0.25">
      <c r="A234" s="415" t="s">
        <v>59</v>
      </c>
      <c r="B234" s="416"/>
      <c r="C234" s="416"/>
      <c r="D234" s="417" t="str">
        <f>"от "&amp;MIN(D235:D244)&amp;" до "&amp;MAX(D235:D244)</f>
        <v>от 414 до 9870</v>
      </c>
      <c r="E234" s="418"/>
      <c r="F234" s="418"/>
      <c r="G234" s="418"/>
      <c r="H234" s="419"/>
    </row>
    <row r="235" spans="1:8" s="16" customFormat="1" ht="159.75" customHeight="1" x14ac:dyDescent="0.2">
      <c r="A235" s="547" t="s">
        <v>280</v>
      </c>
      <c r="B235" s="421" t="s">
        <v>281</v>
      </c>
      <c r="C235" s="4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5" s="32">
        <v>1452</v>
      </c>
      <c r="E235" s="32"/>
      <c r="F235" s="32"/>
      <c r="G235" s="32"/>
      <c r="H235" s="33"/>
    </row>
    <row r="236" spans="1:8" s="16" customFormat="1" ht="37.5" customHeight="1" x14ac:dyDescent="0.2">
      <c r="A236" s="423" t="s">
        <v>61</v>
      </c>
      <c r="B236" s="195"/>
      <c r="C236" s="42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6" s="37">
        <v>852</v>
      </c>
      <c r="E236" s="37"/>
      <c r="F236" s="37"/>
      <c r="G236" s="37"/>
      <c r="H236" s="38"/>
    </row>
    <row r="237" spans="1:8" s="16" customFormat="1" ht="37.5" customHeight="1" x14ac:dyDescent="0.2">
      <c r="A237" s="423" t="s">
        <v>62</v>
      </c>
      <c r="B237" s="195"/>
      <c r="C237" s="424"/>
      <c r="D237" s="37">
        <v>9870</v>
      </c>
      <c r="E237" s="37"/>
      <c r="F237" s="37"/>
      <c r="G237" s="37"/>
      <c r="H237" s="38"/>
    </row>
    <row r="238" spans="1:8" s="16" customFormat="1" ht="37.5" customHeight="1" x14ac:dyDescent="0.2">
      <c r="A238" s="423" t="s">
        <v>63</v>
      </c>
      <c r="B238" s="195"/>
      <c r="C238" s="424"/>
      <c r="D238" s="37">
        <v>2310</v>
      </c>
      <c r="E238" s="37"/>
      <c r="F238" s="37"/>
      <c r="G238" s="37"/>
      <c r="H238" s="38"/>
    </row>
    <row r="239" spans="1:8" s="16" customFormat="1" ht="37.5" customHeight="1" x14ac:dyDescent="0.2">
      <c r="A239" s="423" t="s">
        <v>64</v>
      </c>
      <c r="B239" s="195"/>
      <c r="C239" s="424"/>
      <c r="D239" s="37">
        <v>6090</v>
      </c>
      <c r="E239" s="37"/>
      <c r="F239" s="37"/>
      <c r="G239" s="37"/>
      <c r="H239" s="38"/>
    </row>
    <row r="240" spans="1:8" s="16" customFormat="1" ht="37.5" customHeight="1" x14ac:dyDescent="0.2">
      <c r="A240" s="423" t="s">
        <v>65</v>
      </c>
      <c r="B240" s="195"/>
      <c r="C240" s="424"/>
      <c r="D240" s="37">
        <v>414</v>
      </c>
      <c r="E240" s="37"/>
      <c r="F240" s="37"/>
      <c r="G240" s="37"/>
      <c r="H240" s="38"/>
    </row>
    <row r="241" spans="1:8" s="16" customFormat="1" ht="37.5" customHeight="1" x14ac:dyDescent="0.2">
      <c r="A241" s="423" t="s">
        <v>66</v>
      </c>
      <c r="B241" s="195"/>
      <c r="C241" s="424"/>
      <c r="D241" s="37">
        <v>414</v>
      </c>
      <c r="E241" s="37"/>
      <c r="F241" s="37"/>
      <c r="G241" s="37"/>
      <c r="H241" s="38"/>
    </row>
    <row r="242" spans="1:8" s="16" customFormat="1" ht="37.5" customHeight="1" x14ac:dyDescent="0.2">
      <c r="A242" s="423" t="s">
        <v>67</v>
      </c>
      <c r="B242" s="195"/>
      <c r="C242" s="424"/>
      <c r="D242" s="37">
        <v>822</v>
      </c>
      <c r="E242" s="37"/>
      <c r="F242" s="37"/>
      <c r="G242" s="37"/>
      <c r="H242" s="38"/>
    </row>
    <row r="243" spans="1:8" s="16" customFormat="1" ht="37.5" customHeight="1" x14ac:dyDescent="0.2">
      <c r="A243" s="423" t="s">
        <v>68</v>
      </c>
      <c r="B243" s="195"/>
      <c r="C243" s="424"/>
      <c r="D243" s="37">
        <v>1230</v>
      </c>
      <c r="E243" s="37"/>
      <c r="F243" s="37"/>
      <c r="G243" s="37"/>
      <c r="H243" s="38"/>
    </row>
    <row r="244" spans="1:8" s="16" customFormat="1" ht="37.5" customHeight="1" x14ac:dyDescent="0.2">
      <c r="A244" s="423" t="s">
        <v>69</v>
      </c>
      <c r="B244" s="195"/>
      <c r="C244" s="424"/>
      <c r="D244" s="37">
        <v>7026</v>
      </c>
      <c r="E244" s="37"/>
      <c r="F244" s="37"/>
      <c r="G244" s="37"/>
      <c r="H244" s="38"/>
    </row>
    <row r="245" spans="1:8" s="16" customFormat="1" ht="117.75" customHeight="1" thickBot="1" x14ac:dyDescent="0.25">
      <c r="A245" s="356" t="s">
        <v>71</v>
      </c>
      <c r="B245" s="397"/>
      <c r="C24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5" s="45">
        <v>30</v>
      </c>
      <c r="E245" s="45"/>
      <c r="F245" s="45"/>
      <c r="G245" s="45"/>
      <c r="H245" s="46"/>
    </row>
    <row r="246" spans="1:8" s="28" customFormat="1" ht="50.1" customHeight="1" thickBot="1" x14ac:dyDescent="0.25">
      <c r="A246" s="425" t="s">
        <v>72</v>
      </c>
      <c r="B246" s="426"/>
      <c r="C246" s="211"/>
      <c r="D246" s="427" t="str">
        <f>"от "&amp;MIN(D248,D268:D282)&amp;" до "&amp;MAX(D248,D268:D282)</f>
        <v>от 570 до 31290</v>
      </c>
      <c r="E246" s="427"/>
      <c r="F246" s="427"/>
      <c r="G246" s="427"/>
      <c r="H246" s="428"/>
    </row>
    <row r="247" spans="1:8" s="16" customFormat="1" ht="24.95" customHeight="1" thickBot="1" x14ac:dyDescent="0.25">
      <c r="A247" s="175"/>
      <c r="B247" s="176"/>
      <c r="C247" s="83"/>
      <c r="D247" s="177"/>
      <c r="E247" s="177"/>
      <c r="F247" s="177"/>
      <c r="G247" s="177"/>
      <c r="H247" s="178"/>
    </row>
    <row r="248" spans="1:8" s="16" customFormat="1" ht="60.75" customHeight="1" thickBot="1" x14ac:dyDescent="0.25">
      <c r="A248" s="179" t="s">
        <v>73</v>
      </c>
      <c r="B248" s="180"/>
      <c r="C24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248" s="182">
        <v>13248</v>
      </c>
      <c r="E248" s="182"/>
      <c r="F248" s="182"/>
      <c r="G248" s="182"/>
      <c r="H248" s="183"/>
    </row>
    <row r="249" spans="1:8" s="16" customFormat="1" ht="60.75" customHeight="1" thickBot="1" x14ac:dyDescent="0.25">
      <c r="A249" s="184" t="s">
        <v>74</v>
      </c>
      <c r="B249" s="185"/>
      <c r="C249" s="186"/>
      <c r="D249" s="187" t="s">
        <v>75</v>
      </c>
      <c r="E249" s="188"/>
      <c r="F249" s="188"/>
      <c r="G249" s="188"/>
      <c r="H249" s="189"/>
    </row>
    <row r="250" spans="1:8" s="16" customFormat="1" ht="60.75" customHeight="1" x14ac:dyDescent="0.2">
      <c r="A250" s="190" t="s">
        <v>76</v>
      </c>
      <c r="B250" s="191"/>
      <c r="C250" s="186"/>
      <c r="D250" s="157">
        <f>D248/4</f>
        <v>3312</v>
      </c>
      <c r="E250" s="157"/>
      <c r="F250" s="157"/>
      <c r="G250" s="157"/>
      <c r="H250" s="158"/>
    </row>
    <row r="251" spans="1:8" s="16" customFormat="1" ht="60.75" customHeight="1" x14ac:dyDescent="0.2">
      <c r="A251" s="190" t="s">
        <v>77</v>
      </c>
      <c r="B251" s="191"/>
      <c r="C251" s="186"/>
      <c r="D251" s="157">
        <f>D248/5</f>
        <v>2649.6</v>
      </c>
      <c r="E251" s="157"/>
      <c r="F251" s="157"/>
      <c r="G251" s="157"/>
      <c r="H251" s="158"/>
    </row>
    <row r="252" spans="1:8" s="16" customFormat="1" ht="60.75" customHeight="1" x14ac:dyDescent="0.2">
      <c r="A252" s="190" t="s">
        <v>78</v>
      </c>
      <c r="B252" s="191"/>
      <c r="C252" s="186"/>
      <c r="D252" s="157">
        <f>D248/6</f>
        <v>2208</v>
      </c>
      <c r="E252" s="157"/>
      <c r="F252" s="157"/>
      <c r="G252" s="157"/>
      <c r="H252" s="158"/>
    </row>
    <row r="253" spans="1:8" s="16" customFormat="1" ht="60.75" customHeight="1" x14ac:dyDescent="0.2">
      <c r="A253" s="190" t="s">
        <v>79</v>
      </c>
      <c r="B253" s="191"/>
      <c r="C253" s="186"/>
      <c r="D253" s="157">
        <f>D248/7</f>
        <v>1892.5714285714287</v>
      </c>
      <c r="E253" s="157"/>
      <c r="F253" s="157"/>
      <c r="G253" s="157"/>
      <c r="H253" s="158"/>
    </row>
    <row r="254" spans="1:8" s="16" customFormat="1" ht="60.75" customHeight="1" x14ac:dyDescent="0.2">
      <c r="A254" s="190" t="s">
        <v>80</v>
      </c>
      <c r="B254" s="191"/>
      <c r="C254" s="186"/>
      <c r="D254" s="157">
        <f>D248/8</f>
        <v>1656</v>
      </c>
      <c r="E254" s="157"/>
      <c r="F254" s="157"/>
      <c r="G254" s="157"/>
      <c r="H254" s="158"/>
    </row>
    <row r="255" spans="1:8" s="16" customFormat="1" ht="60.75" customHeight="1" x14ac:dyDescent="0.2">
      <c r="A255" s="190" t="s">
        <v>81</v>
      </c>
      <c r="B255" s="191"/>
      <c r="C255" s="186"/>
      <c r="D255" s="157">
        <f>D248/9</f>
        <v>1472</v>
      </c>
      <c r="E255" s="157"/>
      <c r="F255" s="157"/>
      <c r="G255" s="157"/>
      <c r="H255" s="158"/>
    </row>
    <row r="256" spans="1:8" s="16" customFormat="1" ht="60.75" customHeight="1" x14ac:dyDescent="0.2">
      <c r="A256" s="190" t="s">
        <v>82</v>
      </c>
      <c r="B256" s="191"/>
      <c r="C256" s="186"/>
      <c r="D256" s="157">
        <f>D248/10</f>
        <v>1324.8</v>
      </c>
      <c r="E256" s="157"/>
      <c r="F256" s="157"/>
      <c r="G256" s="157"/>
      <c r="H256" s="158"/>
    </row>
    <row r="257" spans="1:8" s="16" customFormat="1" ht="60.75" customHeight="1" thickBot="1" x14ac:dyDescent="0.25">
      <c r="A257" s="179" t="s">
        <v>83</v>
      </c>
      <c r="B257" s="180"/>
      <c r="C257" s="186"/>
      <c r="D257" s="182">
        <v>19848</v>
      </c>
      <c r="E257" s="182"/>
      <c r="F257" s="182"/>
      <c r="G257" s="182"/>
      <c r="H257" s="183"/>
    </row>
    <row r="258" spans="1:8" s="16" customFormat="1" ht="60.75" customHeight="1" thickBot="1" x14ac:dyDescent="0.25">
      <c r="A258" s="184" t="s">
        <v>74</v>
      </c>
      <c r="B258" s="185"/>
      <c r="C258" s="186"/>
      <c r="D258" s="187" t="s">
        <v>75</v>
      </c>
      <c r="E258" s="188"/>
      <c r="F258" s="188"/>
      <c r="G258" s="188"/>
      <c r="H258" s="189"/>
    </row>
    <row r="259" spans="1:8" s="16" customFormat="1" ht="60.75" customHeight="1" x14ac:dyDescent="0.2">
      <c r="A259" s="190" t="s">
        <v>76</v>
      </c>
      <c r="B259" s="191"/>
      <c r="C259" s="186"/>
      <c r="D259" s="157">
        <v>4962</v>
      </c>
      <c r="E259" s="157"/>
      <c r="F259" s="157"/>
      <c r="G259" s="157"/>
      <c r="H259" s="158"/>
    </row>
    <row r="260" spans="1:8" s="16" customFormat="1" ht="60.75" customHeight="1" x14ac:dyDescent="0.2">
      <c r="A260" s="190" t="s">
        <v>77</v>
      </c>
      <c r="B260" s="191"/>
      <c r="C260" s="186"/>
      <c r="D260" s="157">
        <v>3969.6</v>
      </c>
      <c r="E260" s="157"/>
      <c r="F260" s="157"/>
      <c r="G260" s="157"/>
      <c r="H260" s="158"/>
    </row>
    <row r="261" spans="1:8" s="16" customFormat="1" ht="60.75" customHeight="1" x14ac:dyDescent="0.2">
      <c r="A261" s="190" t="s">
        <v>78</v>
      </c>
      <c r="B261" s="191"/>
      <c r="C261" s="186"/>
      <c r="D261" s="157">
        <v>3307.9999999999995</v>
      </c>
      <c r="E261" s="157"/>
      <c r="F261" s="157"/>
      <c r="G261" s="157"/>
      <c r="H261" s="158"/>
    </row>
    <row r="262" spans="1:8" s="16" customFormat="1" ht="60.75" customHeight="1" x14ac:dyDescent="0.2">
      <c r="A262" s="190" t="s">
        <v>79</v>
      </c>
      <c r="B262" s="191"/>
      <c r="C262" s="186"/>
      <c r="D262" s="157">
        <v>2835.4285714285711</v>
      </c>
      <c r="E262" s="157"/>
      <c r="F262" s="157"/>
      <c r="G262" s="157"/>
      <c r="H262" s="158"/>
    </row>
    <row r="263" spans="1:8" s="16" customFormat="1" ht="60.75" customHeight="1" x14ac:dyDescent="0.2">
      <c r="A263" s="190" t="s">
        <v>80</v>
      </c>
      <c r="B263" s="191"/>
      <c r="C263" s="186"/>
      <c r="D263" s="157">
        <v>2481</v>
      </c>
      <c r="E263" s="157"/>
      <c r="F263" s="157"/>
      <c r="G263" s="157"/>
      <c r="H263" s="158"/>
    </row>
    <row r="264" spans="1:8" s="16" customFormat="1" ht="60.75" customHeight="1" x14ac:dyDescent="0.2">
      <c r="A264" s="190" t="s">
        <v>81</v>
      </c>
      <c r="B264" s="191"/>
      <c r="C264" s="186"/>
      <c r="D264" s="157">
        <v>2205.3333333333335</v>
      </c>
      <c r="E264" s="157"/>
      <c r="F264" s="157"/>
      <c r="G264" s="157"/>
      <c r="H264" s="158"/>
    </row>
    <row r="265" spans="1:8" s="16" customFormat="1" ht="60.75" customHeight="1" thickBot="1" x14ac:dyDescent="0.25">
      <c r="A265" s="190" t="s">
        <v>82</v>
      </c>
      <c r="B265" s="191"/>
      <c r="C265" s="194"/>
      <c r="D265" s="157">
        <v>1984.8</v>
      </c>
      <c r="E265" s="157"/>
      <c r="F265" s="157"/>
      <c r="G265" s="157"/>
      <c r="H265" s="158"/>
    </row>
    <row r="266" spans="1:8" s="16" customFormat="1" ht="62.45" customHeight="1" thickBot="1" x14ac:dyDescent="0.25">
      <c r="A266" s="356" t="s">
        <v>84</v>
      </c>
      <c r="B266" s="476"/>
      <c r="C2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6" s="61">
        <v>20004</v>
      </c>
      <c r="E266" s="45"/>
      <c r="F266" s="45"/>
      <c r="G266" s="45"/>
      <c r="H266" s="46"/>
    </row>
    <row r="267" spans="1:8" s="16" customFormat="1" ht="24.75" customHeight="1" thickBot="1" x14ac:dyDescent="0.25">
      <c r="A267" s="197"/>
      <c r="B267" s="198"/>
      <c r="C267" s="125"/>
      <c r="D267" s="199"/>
      <c r="E267" s="199"/>
      <c r="F267" s="199"/>
      <c r="G267" s="199"/>
      <c r="H267" s="200"/>
    </row>
    <row r="268" spans="1:8" s="16" customFormat="1" ht="50.1" customHeight="1" x14ac:dyDescent="0.2">
      <c r="A268" s="160" t="s">
        <v>85</v>
      </c>
      <c r="B268" s="161"/>
      <c r="C268" s="439" t="str">
        <f>"Интернет-площадка 2gis.ru на основе Cправочника организаций "&amp;$C$2&amp;""</f>
        <v>Интернет-площадка 2gis.ru на основе Cправочника организаций "2ГИС.КАЗАНЬ"</v>
      </c>
      <c r="D268" s="56">
        <v>13020</v>
      </c>
      <c r="E268" s="37"/>
      <c r="F268" s="37"/>
      <c r="G268" s="37"/>
      <c r="H268" s="38"/>
    </row>
    <row r="269" spans="1:8" s="16" customFormat="1" ht="50.1" customHeight="1" x14ac:dyDescent="0.2">
      <c r="A269" s="160" t="s">
        <v>86</v>
      </c>
      <c r="B269" s="161"/>
      <c r="C269"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69" s="56">
        <v>10500</v>
      </c>
      <c r="E269" s="37"/>
      <c r="F269" s="37"/>
      <c r="G269" s="37"/>
      <c r="H269" s="38"/>
    </row>
    <row r="270" spans="1:8" s="16" customFormat="1" ht="50.1" customHeight="1" x14ac:dyDescent="0.2">
      <c r="A270" s="160" t="s">
        <v>87</v>
      </c>
      <c r="B270" s="161"/>
      <c r="C270"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0" s="56">
        <v>26250</v>
      </c>
      <c r="E270" s="37"/>
      <c r="F270" s="37"/>
      <c r="G270" s="37"/>
      <c r="H270" s="38"/>
    </row>
    <row r="271" spans="1:8" s="16" customFormat="1" ht="50.1" customHeight="1" x14ac:dyDescent="0.2">
      <c r="A271" s="160" t="s">
        <v>88</v>
      </c>
      <c r="B271" s="161"/>
      <c r="C271" s="203" t="str">
        <f>"Интернет-площадка 2gis.ru на основе Cправочника организаций "&amp;$C$2&amp;""</f>
        <v>Интернет-площадка 2gis.ru на основе Cправочника организаций "2ГИС.КАЗАНЬ"</v>
      </c>
      <c r="D271" s="56">
        <v>13020</v>
      </c>
      <c r="E271" s="37"/>
      <c r="F271" s="37"/>
      <c r="G271" s="37"/>
      <c r="H271" s="38"/>
    </row>
    <row r="272" spans="1:8" s="16" customFormat="1" ht="50.1" customHeight="1" x14ac:dyDescent="0.2">
      <c r="A272" s="160" t="s">
        <v>89</v>
      </c>
      <c r="B272" s="161"/>
      <c r="C272" s="203" t="str">
        <f>"Интернет-площадка 2gis.ru на основе Cправочника организаций "&amp;$C$2&amp;""</f>
        <v>Интернет-площадка 2gis.ru на основе Cправочника организаций "2ГИС.КАЗАНЬ"</v>
      </c>
      <c r="D272" s="56">
        <v>15624</v>
      </c>
      <c r="E272" s="37"/>
      <c r="F272" s="37"/>
      <c r="G272" s="37"/>
      <c r="H272" s="38"/>
    </row>
    <row r="273" spans="1:8" s="16" customFormat="1" ht="50.1" customHeight="1" x14ac:dyDescent="0.2">
      <c r="A273" s="160" t="s">
        <v>90</v>
      </c>
      <c r="B273" s="161"/>
      <c r="C273"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3" s="56">
        <v>11760</v>
      </c>
      <c r="E273" s="37"/>
      <c r="F273" s="37"/>
      <c r="G273" s="37"/>
      <c r="H273" s="38"/>
    </row>
    <row r="274" spans="1:8" s="16" customFormat="1" ht="50.1" customHeight="1" x14ac:dyDescent="0.2">
      <c r="A274" s="160" t="s">
        <v>91</v>
      </c>
      <c r="B274" s="161"/>
      <c r="C274"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4" s="56">
        <v>17430</v>
      </c>
      <c r="E274" s="37"/>
      <c r="F274" s="37"/>
      <c r="G274" s="37"/>
      <c r="H274" s="38"/>
    </row>
    <row r="275" spans="1:8" s="16" customFormat="1" ht="50.1" customHeight="1" x14ac:dyDescent="0.2">
      <c r="A275" s="160" t="s">
        <v>92</v>
      </c>
      <c r="B275" s="161"/>
      <c r="C275"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5" s="56">
        <v>31290</v>
      </c>
      <c r="E275" s="37"/>
      <c r="F275" s="37"/>
      <c r="G275" s="37"/>
      <c r="H275" s="38"/>
    </row>
    <row r="276" spans="1:8" s="16" customFormat="1" ht="50.1" customHeight="1" x14ac:dyDescent="0.2">
      <c r="A276" s="160" t="s">
        <v>93</v>
      </c>
      <c r="B276" s="161"/>
      <c r="C276" s="203" t="str">
        <f>C308</f>
        <v>электронный справочник на основе Справочника организаций "2ГИС.КАЗАНЬ" (мобильная версия 2ГИС 4.0 и выше)</v>
      </c>
      <c r="D276" s="56">
        <v>16830</v>
      </c>
      <c r="E276" s="37"/>
      <c r="F276" s="37"/>
      <c r="G276" s="37"/>
      <c r="H276" s="38"/>
    </row>
    <row r="277" spans="1:8" s="16" customFormat="1" ht="50.1" customHeight="1" x14ac:dyDescent="0.2">
      <c r="A277" s="160" t="s">
        <v>94</v>
      </c>
      <c r="B277" s="161"/>
      <c r="C277" s="203" t="s">
        <v>95</v>
      </c>
      <c r="D277" s="56">
        <v>570</v>
      </c>
      <c r="E277" s="37"/>
      <c r="F277" s="37"/>
      <c r="G277" s="37"/>
      <c r="H277" s="38"/>
    </row>
    <row r="278" spans="1:8" s="16" customFormat="1" ht="64.5" customHeight="1" x14ac:dyDescent="0.2">
      <c r="A278" s="160" t="s">
        <v>96</v>
      </c>
      <c r="B278" s="161"/>
      <c r="C27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78" s="56">
        <v>9450</v>
      </c>
      <c r="E278" s="37"/>
      <c r="F278" s="37"/>
      <c r="G278" s="37"/>
      <c r="H278" s="38"/>
    </row>
    <row r="279" spans="1:8" s="16" customFormat="1" ht="64.5" customHeight="1" x14ac:dyDescent="0.2">
      <c r="A279" s="160" t="s">
        <v>97</v>
      </c>
      <c r="B279" s="161"/>
      <c r="C279" s="203" t="str">
        <f t="shared" ref="C279:C28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79" s="56">
        <v>7560</v>
      </c>
      <c r="E279" s="37"/>
      <c r="F279" s="37"/>
      <c r="G279" s="37"/>
      <c r="H279" s="38"/>
    </row>
    <row r="280" spans="1:8" s="16" customFormat="1" ht="64.5" customHeight="1" x14ac:dyDescent="0.2">
      <c r="A280" s="160" t="s">
        <v>98</v>
      </c>
      <c r="B280" s="161"/>
      <c r="C280"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80" s="56">
        <v>7980</v>
      </c>
      <c r="E280" s="37"/>
      <c r="F280" s="37"/>
      <c r="G280" s="37"/>
      <c r="H280" s="38"/>
    </row>
    <row r="281" spans="1:8" s="16" customFormat="1" ht="64.5" customHeight="1" x14ac:dyDescent="0.2">
      <c r="A281" s="160" t="s">
        <v>99</v>
      </c>
      <c r="B281" s="161"/>
      <c r="C281"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81" s="56">
        <v>3780</v>
      </c>
      <c r="E281" s="37"/>
      <c r="F281" s="37"/>
      <c r="G281" s="37"/>
      <c r="H281" s="38"/>
    </row>
    <row r="282" spans="1:8" s="16" customFormat="1" ht="50.1" customHeight="1" thickBot="1" x14ac:dyDescent="0.25">
      <c r="A282" s="160" t="s">
        <v>102</v>
      </c>
      <c r="B282" s="161"/>
      <c r="C282"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82" s="56">
        <v>13650</v>
      </c>
      <c r="E282" s="37"/>
      <c r="F282" s="37"/>
      <c r="G282" s="37"/>
      <c r="H282" s="38"/>
    </row>
    <row r="283" spans="1:8" s="16" customFormat="1" ht="102" customHeight="1" thickBot="1" x14ac:dyDescent="0.25">
      <c r="A283" s="160" t="s">
        <v>16</v>
      </c>
      <c r="B283" s="161"/>
      <c r="C28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83" s="56">
        <v>1452</v>
      </c>
      <c r="E283" s="37"/>
      <c r="F283" s="37"/>
      <c r="G283" s="37"/>
      <c r="H283" s="38"/>
    </row>
    <row r="284" spans="1:8" s="16" customFormat="1" ht="102" customHeight="1" thickBot="1" x14ac:dyDescent="0.25">
      <c r="A284" s="160" t="s">
        <v>103</v>
      </c>
      <c r="B284" s="161"/>
      <c r="C28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84" s="56">
        <v>100002</v>
      </c>
      <c r="E284" s="37"/>
      <c r="F284" s="37"/>
      <c r="G284" s="37"/>
      <c r="H284" s="38"/>
    </row>
    <row r="285" spans="1:8" s="16" customFormat="1" ht="126" customHeight="1" x14ac:dyDescent="0.2">
      <c r="A285" s="160" t="s">
        <v>104</v>
      </c>
      <c r="B285" s="161"/>
      <c r="C28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85" s="56">
        <v>10506</v>
      </c>
      <c r="E285" s="37"/>
      <c r="F285" s="37"/>
      <c r="G285" s="37"/>
      <c r="H285" s="38"/>
    </row>
    <row r="286" spans="1:8" s="16" customFormat="1" ht="96" customHeight="1" x14ac:dyDescent="0.2">
      <c r="A286" s="160" t="s">
        <v>105</v>
      </c>
      <c r="B286" s="161"/>
      <c r="C28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86" s="56">
        <v>10506</v>
      </c>
      <c r="E286" s="37"/>
      <c r="F286" s="37"/>
      <c r="G286" s="37"/>
      <c r="H286" s="38"/>
    </row>
    <row r="287" spans="1:8" s="16" customFormat="1" ht="96" customHeight="1" x14ac:dyDescent="0.2">
      <c r="A287" s="154" t="s">
        <v>106</v>
      </c>
      <c r="B287" s="204"/>
      <c r="C28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7" s="56">
        <v>15001</v>
      </c>
      <c r="E287" s="37"/>
      <c r="F287" s="37"/>
      <c r="G287" s="37"/>
      <c r="H287" s="38"/>
    </row>
    <row r="288" spans="1:8" s="16" customFormat="1" ht="78" customHeight="1" x14ac:dyDescent="0.2">
      <c r="A288" s="160" t="s">
        <v>100</v>
      </c>
      <c r="B288" s="161" t="s">
        <v>100</v>
      </c>
      <c r="C28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8" s="56">
        <v>15780</v>
      </c>
      <c r="E288" s="37"/>
      <c r="F288" s="37"/>
      <c r="G288" s="37"/>
      <c r="H288" s="38"/>
    </row>
    <row r="289" spans="1:8" s="16" customFormat="1" ht="78" customHeight="1" x14ac:dyDescent="0.2">
      <c r="A289" s="160" t="s">
        <v>101</v>
      </c>
      <c r="B289" s="161" t="s">
        <v>101</v>
      </c>
      <c r="C2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9" s="56">
        <v>10512</v>
      </c>
      <c r="E289" s="37"/>
      <c r="F289" s="37"/>
      <c r="G289" s="37"/>
      <c r="H289" s="38"/>
    </row>
    <row r="290" spans="1:8" s="16" customFormat="1" ht="50.1" customHeight="1" x14ac:dyDescent="0.2">
      <c r="A290" s="160" t="s">
        <v>107</v>
      </c>
      <c r="B290" s="161"/>
      <c r="C290" s="203" t="str">
        <f>"Интернет-площадка 2gis.ru на основе Cправочника организаций "&amp;$C$2&amp;""</f>
        <v>Интернет-площадка 2gis.ru на основе Cправочника организаций "2ГИС.КАЗАНЬ"</v>
      </c>
      <c r="D290" s="56">
        <v>27360</v>
      </c>
      <c r="E290" s="37"/>
      <c r="F290" s="37"/>
      <c r="G290" s="37"/>
      <c r="H290" s="38"/>
    </row>
    <row r="291" spans="1:8" s="16" customFormat="1" ht="50.1" customHeight="1" x14ac:dyDescent="0.2">
      <c r="A291" s="160" t="s">
        <v>108</v>
      </c>
      <c r="B291" s="161"/>
      <c r="C291" s="203" t="str">
        <f t="shared" ref="C291:C299"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91" s="56">
        <v>22080</v>
      </c>
      <c r="E291" s="37"/>
      <c r="F291" s="37"/>
      <c r="G291" s="37"/>
      <c r="H291" s="38"/>
    </row>
    <row r="292" spans="1:8" s="16" customFormat="1" ht="50.1" customHeight="1" x14ac:dyDescent="0.2">
      <c r="A292" s="160" t="s">
        <v>109</v>
      </c>
      <c r="B292" s="161"/>
      <c r="C292" s="203" t="str">
        <f t="shared" si="1"/>
        <v>электронный справочник на основе Справочника организаций "2ГИС.КАЗАНЬ" (версия для ПК)</v>
      </c>
      <c r="D292" s="56">
        <v>55200</v>
      </c>
      <c r="E292" s="37"/>
      <c r="F292" s="37"/>
      <c r="G292" s="37"/>
      <c r="H292" s="38"/>
    </row>
    <row r="293" spans="1:8" s="16" customFormat="1" ht="50.1" customHeight="1" x14ac:dyDescent="0.2">
      <c r="A293" s="160" t="s">
        <v>110</v>
      </c>
      <c r="B293" s="161"/>
      <c r="C293" s="203" t="str">
        <f>"Интернет-площадка 2gis.ru на основе Cправочника организаций "&amp;$C$2&amp;""</f>
        <v>Интернет-площадка 2gis.ru на основе Cправочника организаций "2ГИС.КАЗАНЬ"</v>
      </c>
      <c r="D293" s="56">
        <v>27360</v>
      </c>
      <c r="E293" s="37"/>
      <c r="F293" s="37"/>
      <c r="G293" s="37"/>
      <c r="H293" s="38"/>
    </row>
    <row r="294" spans="1:8" s="16" customFormat="1" ht="50.1" customHeight="1" thickBot="1" x14ac:dyDescent="0.25">
      <c r="A294" s="160" t="s">
        <v>111</v>
      </c>
      <c r="B294" s="161"/>
      <c r="C294" s="60" t="str">
        <f>"Интернет-площадка 2gis.ru на основе Cправочника организаций "&amp;$C$2&amp;""</f>
        <v>Интернет-площадка 2gis.ru на основе Cправочника организаций "2ГИС.КАЗАНЬ"</v>
      </c>
      <c r="D294" s="56">
        <v>32880</v>
      </c>
      <c r="E294" s="37"/>
      <c r="F294" s="37"/>
      <c r="G294" s="37"/>
      <c r="H294" s="38"/>
    </row>
    <row r="295" spans="1:8" s="16" customFormat="1" ht="50.1" customHeight="1" x14ac:dyDescent="0.2">
      <c r="A295" s="160" t="s">
        <v>112</v>
      </c>
      <c r="B295" s="161"/>
      <c r="C295" s="203" t="str">
        <f t="shared" si="1"/>
        <v>электронный справочник на основе Справочника организаций "2ГИС.КАЗАНЬ" (версия для ПК)</v>
      </c>
      <c r="D295" s="56">
        <v>24720</v>
      </c>
      <c r="E295" s="37"/>
      <c r="F295" s="37"/>
      <c r="G295" s="37"/>
      <c r="H295" s="38"/>
    </row>
    <row r="296" spans="1:8" s="16" customFormat="1" ht="50.1" customHeight="1" x14ac:dyDescent="0.2">
      <c r="A296" s="160" t="s">
        <v>113</v>
      </c>
      <c r="B296" s="161"/>
      <c r="C296" s="203" t="str">
        <f t="shared" si="1"/>
        <v>электронный справочник на основе Справочника организаций "2ГИС.КАЗАНЬ" (версия для ПК)</v>
      </c>
      <c r="D296" s="56">
        <v>36720</v>
      </c>
      <c r="E296" s="37"/>
      <c r="F296" s="37"/>
      <c r="G296" s="37"/>
      <c r="H296" s="38"/>
    </row>
    <row r="297" spans="1:8" s="16" customFormat="1" ht="50.1" customHeight="1" x14ac:dyDescent="0.2">
      <c r="A297" s="160" t="s">
        <v>114</v>
      </c>
      <c r="B297" s="161"/>
      <c r="C297" s="203" t="str">
        <f t="shared" si="1"/>
        <v>электронный справочник на основе Справочника организаций "2ГИС.КАЗАНЬ" (версия для ПК)</v>
      </c>
      <c r="D297" s="56">
        <v>65760</v>
      </c>
      <c r="E297" s="37"/>
      <c r="F297" s="37"/>
      <c r="G297" s="37"/>
      <c r="H297" s="38"/>
    </row>
    <row r="298" spans="1:8" s="16" customFormat="1" ht="50.1" customHeight="1" x14ac:dyDescent="0.2">
      <c r="A298" s="160" t="s">
        <v>282</v>
      </c>
      <c r="B298" s="161"/>
      <c r="C298" s="203" t="s">
        <v>95</v>
      </c>
      <c r="D298" s="56">
        <v>1200</v>
      </c>
      <c r="E298" s="37"/>
      <c r="F298" s="37"/>
      <c r="G298" s="37"/>
      <c r="H298" s="38"/>
    </row>
    <row r="299" spans="1:8" s="16" customFormat="1" ht="50.1" customHeight="1" thickBot="1" x14ac:dyDescent="0.25">
      <c r="A299" s="160" t="s">
        <v>117</v>
      </c>
      <c r="B299" s="161"/>
      <c r="C299" s="203" t="str">
        <f t="shared" si="1"/>
        <v>электронный справочник на основе Справочника организаций "2ГИС.КАЗАНЬ" (версия для ПК)</v>
      </c>
      <c r="D299" s="56">
        <v>28680</v>
      </c>
      <c r="E299" s="37"/>
      <c r="F299" s="37"/>
      <c r="G299" s="37"/>
      <c r="H299" s="38"/>
    </row>
    <row r="300" spans="1:8" s="28" customFormat="1" ht="50.1" customHeight="1" thickBot="1" x14ac:dyDescent="0.25">
      <c r="A300" s="24" t="s">
        <v>118</v>
      </c>
      <c r="B300" s="25"/>
      <c r="C300" s="26"/>
      <c r="D300" s="173"/>
      <c r="E300" s="173"/>
      <c r="F300" s="173"/>
      <c r="G300" s="173"/>
      <c r="H300" s="174"/>
    </row>
    <row r="301" spans="1:8" s="16" customFormat="1" ht="50.1" customHeight="1" x14ac:dyDescent="0.2">
      <c r="A301" s="160" t="s">
        <v>120</v>
      </c>
      <c r="B301" s="161"/>
      <c r="C301" s="454"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301" s="31">
        <v>15750</v>
      </c>
      <c r="E301" s="32"/>
      <c r="F301" s="32"/>
      <c r="G301" s="32"/>
      <c r="H301" s="33"/>
    </row>
    <row r="302" spans="1:8" s="16" customFormat="1" ht="50.1" customHeight="1" x14ac:dyDescent="0.2">
      <c r="A302" s="160" t="s">
        <v>498</v>
      </c>
      <c r="B302" s="161"/>
      <c r="C302" s="455"/>
      <c r="D302" s="56">
        <v>22080</v>
      </c>
      <c r="E302" s="37"/>
      <c r="F302" s="37"/>
      <c r="G302" s="37"/>
      <c r="H302" s="38"/>
    </row>
    <row r="303" spans="1:8" s="16" customFormat="1" ht="50.1" customHeight="1" x14ac:dyDescent="0.2">
      <c r="A303" s="154" t="s">
        <v>119</v>
      </c>
      <c r="B303" s="155"/>
      <c r="C303" s="455"/>
      <c r="D303" s="36">
        <v>10512</v>
      </c>
      <c r="E303" s="37"/>
      <c r="F303" s="37"/>
      <c r="G303" s="37"/>
      <c r="H303" s="38"/>
    </row>
    <row r="304" spans="1:8" s="16" customFormat="1" ht="50.1" customHeight="1" x14ac:dyDescent="0.2">
      <c r="A304" s="207" t="s">
        <v>121</v>
      </c>
      <c r="B304" s="208"/>
      <c r="C304" s="455"/>
      <c r="D304" s="359">
        <v>3180</v>
      </c>
      <c r="E304" s="157"/>
      <c r="F304" s="157"/>
      <c r="G304" s="157"/>
      <c r="H304" s="158"/>
    </row>
    <row r="305" spans="1:8" s="16" customFormat="1" ht="50.1" customHeight="1" x14ac:dyDescent="0.2">
      <c r="A305" s="207" t="s">
        <v>122</v>
      </c>
      <c r="B305" s="208"/>
      <c r="C305" s="455"/>
      <c r="D305" s="359">
        <v>318</v>
      </c>
      <c r="E305" s="157"/>
      <c r="F305" s="157"/>
      <c r="G305" s="157"/>
      <c r="H305" s="158"/>
    </row>
    <row r="306" spans="1:8" s="16" customFormat="1" ht="50.1" customHeight="1" thickBot="1" x14ac:dyDescent="0.25">
      <c r="A306" s="207" t="s">
        <v>123</v>
      </c>
      <c r="B306" s="208"/>
      <c r="C306" s="456"/>
      <c r="D306" s="78">
        <v>1110</v>
      </c>
      <c r="E306" s="79"/>
      <c r="F306" s="79"/>
      <c r="G306" s="79"/>
      <c r="H306" s="80"/>
    </row>
    <row r="307" spans="1:8" s="16" customFormat="1" ht="50.1" customHeight="1" thickBot="1" x14ac:dyDescent="0.25">
      <c r="A307" s="24" t="s">
        <v>124</v>
      </c>
      <c r="B307" s="25"/>
      <c r="C307" s="26"/>
      <c r="D307" s="173"/>
      <c r="E307" s="173"/>
      <c r="F307" s="173"/>
      <c r="G307" s="173"/>
      <c r="H307" s="174"/>
    </row>
    <row r="308" spans="1:8" s="16" customFormat="1" ht="50.1" customHeight="1" x14ac:dyDescent="0.2">
      <c r="A308" s="160" t="s">
        <v>177</v>
      </c>
      <c r="B308" s="161"/>
      <c r="C308"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08" s="56">
        <v>9870</v>
      </c>
      <c r="E308" s="37"/>
      <c r="F308" s="37"/>
      <c r="G308" s="37"/>
      <c r="H308" s="38"/>
    </row>
    <row r="309" spans="1:8" s="16" customFormat="1" ht="60.75" customHeight="1" x14ac:dyDescent="0.2">
      <c r="A309" s="160" t="s">
        <v>126</v>
      </c>
      <c r="B309" s="161"/>
      <c r="C309"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09" s="56">
        <v>9870</v>
      </c>
      <c r="E309" s="37"/>
      <c r="F309" s="37"/>
      <c r="G309" s="37"/>
      <c r="H309" s="38"/>
    </row>
    <row r="310" spans="1:8" s="16" customFormat="1" ht="50.1" customHeight="1" x14ac:dyDescent="0.2">
      <c r="A310" s="160" t="s">
        <v>178</v>
      </c>
      <c r="B310" s="161"/>
      <c r="C310"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10" s="36">
        <v>20760</v>
      </c>
      <c r="E310" s="37"/>
      <c r="F310" s="37"/>
      <c r="G310" s="37"/>
      <c r="H310" s="38"/>
    </row>
    <row r="311" spans="1:8" s="16" customFormat="1" ht="59.25" customHeight="1" x14ac:dyDescent="0.2">
      <c r="A311" s="160" t="s">
        <v>499</v>
      </c>
      <c r="B311" s="161" t="s">
        <v>464</v>
      </c>
      <c r="C31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11" s="36">
        <v>19800</v>
      </c>
      <c r="E311" s="37"/>
      <c r="F311" s="37"/>
      <c r="G311" s="37"/>
      <c r="H311" s="38"/>
    </row>
    <row r="312" spans="1:8" s="16" customFormat="1" ht="126" customHeight="1" x14ac:dyDescent="0.2">
      <c r="A312" s="160" t="s">
        <v>131</v>
      </c>
      <c r="B312" s="161"/>
      <c r="C312" s="435" t="str">
        <f>C308</f>
        <v>электронный справочник на основе Справочника организаций "2ГИС.КАЗАНЬ" (мобильная версия 2ГИС 4.0 и выше)</v>
      </c>
      <c r="D312" s="56">
        <v>9870</v>
      </c>
      <c r="E312" s="37"/>
      <c r="F312" s="37"/>
      <c r="G312" s="37"/>
      <c r="H312" s="38"/>
    </row>
    <row r="313" spans="1:8" s="16" customFormat="1" ht="126" customHeight="1" thickBot="1" x14ac:dyDescent="0.25">
      <c r="A313" s="160" t="s">
        <v>132</v>
      </c>
      <c r="B313" s="161"/>
      <c r="C31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3" s="56">
        <v>7410</v>
      </c>
      <c r="E313" s="37"/>
      <c r="F313" s="37"/>
      <c r="G313" s="37"/>
      <c r="H313" s="38"/>
    </row>
    <row r="314" spans="1:8" s="28" customFormat="1" ht="49.5" customHeight="1" thickBot="1" x14ac:dyDescent="0.25">
      <c r="A314" s="336"/>
      <c r="B314" s="337"/>
      <c r="C314" s="125"/>
      <c r="D314" s="399"/>
      <c r="E314" s="399"/>
      <c r="F314" s="399"/>
      <c r="G314" s="399"/>
      <c r="H314" s="400"/>
    </row>
    <row r="315" spans="1:8" s="23" customFormat="1" ht="26.25" x14ac:dyDescent="0.2">
      <c r="A315" s="216"/>
      <c r="B315" s="217"/>
      <c r="C315" s="218"/>
      <c r="D315" s="217"/>
      <c r="E315" s="217"/>
      <c r="F315" s="217"/>
      <c r="G315" s="217"/>
      <c r="H315" s="219"/>
    </row>
    <row r="316" spans="1:8" s="16" customFormat="1" ht="21" x14ac:dyDescent="0.2">
      <c r="A316" s="220"/>
      <c r="B316" s="221" t="s">
        <v>133</v>
      </c>
      <c r="C316" s="222" t="s">
        <v>189</v>
      </c>
      <c r="D316" s="222"/>
      <c r="E316" s="223"/>
      <c r="F316" s="223"/>
      <c r="G316" s="223"/>
      <c r="H316" s="223"/>
    </row>
    <row r="317" spans="1:8" s="16" customFormat="1" ht="21" x14ac:dyDescent="0.2">
      <c r="A317" s="220"/>
      <c r="B317" s="223"/>
      <c r="C317" s="224" t="s">
        <v>190</v>
      </c>
      <c r="D317" s="224"/>
      <c r="E317" s="223"/>
      <c r="F317" s="223"/>
      <c r="G317" s="223"/>
      <c r="H317" s="223"/>
    </row>
    <row r="318" spans="1:8" s="16" customFormat="1" ht="21" x14ac:dyDescent="0.2">
      <c r="A318" s="220"/>
      <c r="B318" s="223"/>
      <c r="C318" s="222" t="s">
        <v>191</v>
      </c>
      <c r="D318" s="224"/>
      <c r="E318" s="223"/>
      <c r="F318" s="223"/>
      <c r="G318" s="223"/>
      <c r="H318" s="223"/>
    </row>
    <row r="319" spans="1:8" s="16" customFormat="1" ht="21" x14ac:dyDescent="0.2">
      <c r="A319" s="216"/>
      <c r="B319" s="217"/>
      <c r="C319" s="224"/>
      <c r="D319" s="224"/>
      <c r="E319" s="223"/>
      <c r="F319" s="223"/>
      <c r="G319" s="223"/>
      <c r="H319" s="217"/>
    </row>
    <row r="320" spans="1:8" s="16" customFormat="1" ht="26.25" x14ac:dyDescent="0.2">
      <c r="A320" s="227" t="str">
        <f>Абакан_юр!A174</f>
        <v>По соглашению сторон в качестве валюты платежа могут выступать украинские гривны, в этом случае курс следующий: 1 руб. = 0,4273 гривен</v>
      </c>
      <c r="B320" s="227"/>
      <c r="C320" s="227"/>
      <c r="D320" s="228"/>
      <c r="E320" s="228"/>
      <c r="F320" s="229"/>
      <c r="G320" s="230"/>
      <c r="H320" s="230"/>
    </row>
    <row r="321" spans="1:8" s="16" customFormat="1" ht="26.25" x14ac:dyDescent="0.2">
      <c r="A321" s="227" t="str">
        <f>Абакан_юр!A175</f>
        <v>По соглашению сторон в качестве валюты платежа могут выступать дирхамы ОАЭ, в этом случае курс следующий: 1 руб. = 0,0413 дирхам</v>
      </c>
      <c r="B321" s="227"/>
      <c r="C321" s="227"/>
      <c r="D321" s="228"/>
      <c r="E321" s="228"/>
      <c r="F321" s="229"/>
      <c r="G321" s="232"/>
      <c r="H321" s="232"/>
    </row>
    <row r="322" spans="1:8" ht="12.6" customHeight="1" x14ac:dyDescent="0.2">
      <c r="A322" s="227" t="str">
        <f>Абакан_юр!A176</f>
        <v>По соглашению сторон в качестве валюты платежа могут выступать доллары США, в этом случае курс следующий: 1 руб. = 0,0113 доллара</v>
      </c>
      <c r="B322" s="227"/>
      <c r="C322" s="227"/>
      <c r="D322" s="228"/>
      <c r="E322" s="228"/>
      <c r="F322" s="229"/>
      <c r="G322" s="232"/>
      <c r="H322" s="232"/>
    </row>
    <row r="323" spans="1:8" s="223" customFormat="1" ht="24.95" customHeight="1" x14ac:dyDescent="0.2">
      <c r="A323" s="227" t="str">
        <f>Абакан_юр!A177</f>
        <v>По соглашению сторон в качестве валюты платежа могут выступать евро, в этом случае курс следующий: 1 руб. = 0,0105 евро</v>
      </c>
      <c r="B323" s="227"/>
      <c r="C323" s="227"/>
      <c r="D323" s="228"/>
      <c r="E323" s="229"/>
      <c r="F323" s="229"/>
      <c r="G323" s="232"/>
      <c r="H323" s="232"/>
    </row>
    <row r="324" spans="1:8" s="223" customFormat="1" ht="24.95" customHeight="1" x14ac:dyDescent="0.2">
      <c r="A324" s="227" t="str">
        <f>Абакан_юр!A178</f>
        <v>По соглашению сторон в качестве валюты платежа могут выступать чешские кроны, в этом случае курс следующий: 1 руб. = 0,2661 крона</v>
      </c>
      <c r="B324" s="227"/>
      <c r="C324" s="227"/>
      <c r="D324" s="228"/>
      <c r="E324" s="229"/>
      <c r="F324" s="229"/>
      <c r="G324" s="232"/>
      <c r="H324" s="232"/>
    </row>
    <row r="325" spans="1:8" s="223" customFormat="1" ht="24.95" customHeight="1" x14ac:dyDescent="0.2">
      <c r="A325" s="227" t="str">
        <f>Абакан_юр!A179</f>
        <v>По соглашению сторон в качестве валюты платежа могут выступать киргизские сомы, в этом случае курс следующий: 1 руб. = 1,0065 сом</v>
      </c>
      <c r="B325" s="227"/>
      <c r="C325" s="227"/>
      <c r="D325" s="228"/>
      <c r="E325" s="228"/>
      <c r="F325" s="229"/>
      <c r="G325" s="232"/>
      <c r="H325" s="232"/>
    </row>
    <row r="326" spans="1:8" s="217" customFormat="1" ht="12" customHeight="1" x14ac:dyDescent="0.2">
      <c r="A326" s="227" t="str">
        <f>Абакан_юр!A180</f>
        <v>По соглашению сторон в качестве валюты платежа могут выступать казахстанские тенге, в этом случае курс следующий: 1 руб. = 5,0495 тенге</v>
      </c>
      <c r="B326" s="227"/>
      <c r="C326" s="227"/>
      <c r="D326" s="228"/>
      <c r="E326" s="228"/>
      <c r="F326" s="229"/>
      <c r="G326" s="232"/>
      <c r="H326" s="232"/>
    </row>
    <row r="327" spans="1:8" s="231" customFormat="1" ht="24.95" customHeight="1" x14ac:dyDescent="0.2">
      <c r="A327" s="233"/>
      <c r="B327" s="233"/>
      <c r="C327" s="234"/>
      <c r="D327" s="235"/>
      <c r="E327" s="235"/>
      <c r="F327" s="236"/>
      <c r="G327" s="237"/>
      <c r="H327" s="237"/>
    </row>
    <row r="328" spans="1:8" s="231" customFormat="1" ht="24.95" customHeight="1" x14ac:dyDescent="0.2">
      <c r="A328" s="239" t="s">
        <v>144</v>
      </c>
      <c r="B328" s="239"/>
      <c r="C328" s="239"/>
      <c r="D328" s="239"/>
      <c r="E328" s="239"/>
      <c r="F328" s="239"/>
      <c r="G328" s="239"/>
      <c r="H328" s="239"/>
    </row>
    <row r="329" spans="1:8" s="231" customFormat="1" ht="24.95" customHeight="1" x14ac:dyDescent="0.2">
      <c r="A329" s="239" t="s">
        <v>145</v>
      </c>
      <c r="B329" s="239"/>
      <c r="C329" s="239"/>
      <c r="D329" s="239"/>
      <c r="E329" s="239"/>
      <c r="F329" s="239"/>
      <c r="G329" s="239"/>
      <c r="H329" s="239"/>
    </row>
    <row r="330" spans="1:8" s="231" customFormat="1" ht="24.95" customHeight="1" x14ac:dyDescent="0.2">
      <c r="A330" s="227" t="s">
        <v>467</v>
      </c>
      <c r="B330" s="227"/>
      <c r="C330" s="227"/>
      <c r="D330" s="227"/>
      <c r="E330" s="227"/>
      <c r="F330" s="227"/>
      <c r="G330" s="227"/>
      <c r="H330" s="227"/>
    </row>
    <row r="331" spans="1:8" s="231" customFormat="1" ht="24.95" customHeight="1" thickBot="1" x14ac:dyDescent="0.25">
      <c r="A331" s="240" t="s">
        <v>146</v>
      </c>
      <c r="B331" s="240"/>
      <c r="C331" s="240"/>
      <c r="D331" s="240"/>
      <c r="E331" s="240"/>
      <c r="F331" s="241"/>
      <c r="H331" s="242"/>
    </row>
    <row r="332" spans="1:8" s="231" customFormat="1" ht="24.95" customHeight="1" thickBot="1" x14ac:dyDescent="0.25">
      <c r="A332" s="243" t="s">
        <v>147</v>
      </c>
      <c r="B332" s="244"/>
      <c r="C332" s="244"/>
      <c r="D332" s="244"/>
      <c r="E332" s="245"/>
      <c r="F332" s="246"/>
      <c r="G332" s="217"/>
      <c r="H332" s="247"/>
    </row>
    <row r="333" spans="1:8" s="231" customFormat="1" ht="24.95" customHeight="1" thickBot="1" x14ac:dyDescent="0.25">
      <c r="A333" s="248" t="s">
        <v>148</v>
      </c>
      <c r="B333" s="249"/>
      <c r="C333" s="250" t="s">
        <v>149</v>
      </c>
      <c r="D333" s="249" t="s">
        <v>150</v>
      </c>
      <c r="E333" s="251"/>
      <c r="F333" s="252"/>
      <c r="G333" s="252"/>
      <c r="H333" s="252"/>
    </row>
    <row r="334" spans="1:8" s="238" customFormat="1" ht="12" customHeight="1" x14ac:dyDescent="0.2">
      <c r="A334" s="253" t="s">
        <v>183</v>
      </c>
      <c r="B334" s="254"/>
      <c r="C334" s="256" t="s">
        <v>184</v>
      </c>
      <c r="D334" s="436">
        <v>2190</v>
      </c>
      <c r="E334" s="257"/>
      <c r="F334" s="252"/>
      <c r="G334" s="252"/>
      <c r="H334" s="252"/>
    </row>
    <row r="335" spans="1:8" ht="24.95" customHeight="1" x14ac:dyDescent="0.2">
      <c r="A335" s="258" t="s">
        <v>185</v>
      </c>
      <c r="B335" s="259"/>
      <c r="C335" s="261"/>
      <c r="D335" s="437">
        <v>1590</v>
      </c>
      <c r="E335" s="262"/>
      <c r="F335" s="252"/>
      <c r="G335" s="252"/>
      <c r="H335" s="252"/>
    </row>
    <row r="336" spans="1:8" ht="24.95" customHeight="1" x14ac:dyDescent="0.2">
      <c r="A336" s="258" t="s">
        <v>186</v>
      </c>
      <c r="B336" s="259"/>
      <c r="C336" s="261"/>
      <c r="D336" s="437">
        <v>1440</v>
      </c>
      <c r="E336" s="262"/>
      <c r="F336" s="252"/>
      <c r="G336" s="252"/>
      <c r="H336" s="252"/>
    </row>
    <row r="337" spans="1:8" s="217" customFormat="1" ht="38.25" customHeight="1" x14ac:dyDescent="0.2">
      <c r="A337" s="258" t="s">
        <v>187</v>
      </c>
      <c r="B337" s="259"/>
      <c r="C337" s="261"/>
      <c r="D337" s="437">
        <v>1290</v>
      </c>
      <c r="E337" s="262"/>
      <c r="F337" s="252"/>
      <c r="G337" s="252"/>
      <c r="H337" s="252"/>
    </row>
    <row r="338" spans="1:8" s="242" customFormat="1" ht="50.1" customHeight="1" x14ac:dyDescent="0.2">
      <c r="A338" s="258" t="s">
        <v>151</v>
      </c>
      <c r="B338" s="259"/>
      <c r="C338" s="260" t="s">
        <v>152</v>
      </c>
      <c r="D338" s="261" t="s">
        <v>153</v>
      </c>
      <c r="E338" s="262"/>
      <c r="F338" s="252"/>
      <c r="G338" s="252"/>
      <c r="H338" s="252"/>
    </row>
    <row r="339" spans="1:8" s="247" customFormat="1" ht="50.1" customHeight="1" x14ac:dyDescent="0.2">
      <c r="A339" s="258" t="s">
        <v>154</v>
      </c>
      <c r="B339" s="259"/>
      <c r="C339" s="260" t="s">
        <v>155</v>
      </c>
      <c r="D339" s="261" t="s">
        <v>156</v>
      </c>
      <c r="E339" s="262"/>
      <c r="F339" s="252"/>
      <c r="G339" s="252"/>
      <c r="H339" s="252"/>
    </row>
    <row r="340" spans="1:8" ht="102" customHeight="1" thickBot="1" x14ac:dyDescent="0.25">
      <c r="A340" s="404" t="s">
        <v>157</v>
      </c>
      <c r="B340" s="405"/>
      <c r="C340" s="406" t="s">
        <v>158</v>
      </c>
      <c r="D340" s="407" t="s">
        <v>156</v>
      </c>
      <c r="E340" s="408"/>
      <c r="F340" s="252"/>
      <c r="G340" s="252"/>
      <c r="H340" s="252"/>
    </row>
    <row r="341" spans="1:8" ht="50.1" customHeight="1" x14ac:dyDescent="0.2">
      <c r="A341" s="258" t="s">
        <v>160</v>
      </c>
      <c r="B341" s="259"/>
      <c r="C341" s="409" t="s">
        <v>161</v>
      </c>
      <c r="D341" s="259" t="s">
        <v>156</v>
      </c>
      <c r="E341" s="410"/>
      <c r="F341" s="246"/>
      <c r="G341" s="246"/>
      <c r="H341" s="246"/>
    </row>
    <row r="342" spans="1:8" ht="50.1" customHeight="1" thickBot="1" x14ac:dyDescent="0.25">
      <c r="A342" s="411" t="s">
        <v>162</v>
      </c>
      <c r="B342" s="412"/>
      <c r="C342" s="406" t="s">
        <v>163</v>
      </c>
      <c r="D342" s="413" t="s">
        <v>156</v>
      </c>
      <c r="E342" s="414"/>
      <c r="F342" s="236"/>
      <c r="G342" s="237"/>
      <c r="H342" s="237"/>
    </row>
    <row r="343" spans="1:8" ht="50.1" customHeight="1" x14ac:dyDescent="0.2">
      <c r="A343" s="264" t="s">
        <v>164</v>
      </c>
      <c r="B343" s="264"/>
      <c r="C343" s="264"/>
      <c r="D343" s="264"/>
      <c r="E343" s="264"/>
      <c r="F343" s="264"/>
      <c r="G343" s="264"/>
      <c r="H343" s="264"/>
    </row>
    <row r="344" spans="1:8" ht="50.1" customHeight="1" x14ac:dyDescent="0.2">
      <c r="A344" s="264" t="s">
        <v>165</v>
      </c>
      <c r="B344" s="264"/>
      <c r="C344" s="264"/>
      <c r="D344" s="264"/>
      <c r="E344" s="264"/>
      <c r="F344" s="264"/>
      <c r="G344" s="264"/>
      <c r="H344" s="264"/>
    </row>
    <row r="345" spans="1:8" ht="99.95" customHeight="1" x14ac:dyDescent="0.2">
      <c r="A345"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45" s="384"/>
      <c r="C345" s="384"/>
      <c r="D345" s="384"/>
      <c r="E345" s="384"/>
      <c r="F345" s="384"/>
      <c r="G345" s="384"/>
      <c r="H345" s="384"/>
    </row>
    <row r="346" spans="1:8" ht="75" customHeight="1" x14ac:dyDescent="0.2">
      <c r="A346" s="239" t="s">
        <v>167</v>
      </c>
      <c r="B346" s="239"/>
      <c r="C346" s="239"/>
      <c r="D346" s="239"/>
      <c r="E346" s="239"/>
      <c r="F346" s="239"/>
      <c r="G346" s="239"/>
      <c r="H346" s="239"/>
    </row>
    <row r="347" spans="1:8" ht="137.25" customHeight="1" x14ac:dyDescent="0.2">
      <c r="A347" s="264" t="s">
        <v>168</v>
      </c>
      <c r="B347" s="264"/>
      <c r="C347" s="264"/>
      <c r="D347" s="264"/>
      <c r="E347" s="264"/>
      <c r="F347" s="264"/>
      <c r="G347" s="264"/>
      <c r="H347" s="264"/>
    </row>
    <row r="348" spans="1:8" s="217" customFormat="1" ht="125.25" customHeight="1" x14ac:dyDescent="0.2">
      <c r="A348" s="531" t="s">
        <v>468</v>
      </c>
      <c r="B348" s="531"/>
      <c r="C348" s="531"/>
      <c r="D348" s="531"/>
      <c r="E348" s="531"/>
      <c r="F348" s="531"/>
      <c r="G348" s="531"/>
      <c r="H348" s="531"/>
    </row>
    <row r="349" spans="1:8" ht="25.5" x14ac:dyDescent="0.35">
      <c r="A349" s="532" t="s">
        <v>469</v>
      </c>
      <c r="B349" s="533"/>
      <c r="C349" s="534" t="s">
        <v>470</v>
      </c>
    </row>
    <row r="350" spans="1:8" ht="25.5" x14ac:dyDescent="0.35">
      <c r="A350" s="535" t="s">
        <v>471</v>
      </c>
      <c r="B350" s="536"/>
      <c r="C350" s="537">
        <v>1</v>
      </c>
    </row>
    <row r="351" spans="1:8" ht="25.5" x14ac:dyDescent="0.35">
      <c r="A351" s="535">
        <v>2</v>
      </c>
      <c r="B351" s="536"/>
      <c r="C351" s="537">
        <v>1.1000000000000001</v>
      </c>
    </row>
    <row r="352" spans="1:8" ht="25.5" x14ac:dyDescent="0.35">
      <c r="A352" s="535">
        <v>3</v>
      </c>
      <c r="B352" s="536"/>
      <c r="C352" s="537">
        <v>1.2</v>
      </c>
    </row>
    <row r="353" spans="1:8" ht="25.5" x14ac:dyDescent="0.35">
      <c r="A353" s="535" t="s">
        <v>472</v>
      </c>
      <c r="B353" s="536"/>
      <c r="C353" s="537">
        <v>1.25</v>
      </c>
    </row>
    <row r="354" spans="1:8" ht="25.5" x14ac:dyDescent="0.35">
      <c r="A354" s="535" t="s">
        <v>473</v>
      </c>
      <c r="B354" s="536"/>
      <c r="C354" s="537">
        <v>1.3</v>
      </c>
    </row>
    <row r="355" spans="1:8" ht="25.5" x14ac:dyDescent="0.35">
      <c r="A355" s="535" t="s">
        <v>474</v>
      </c>
      <c r="B355" s="536"/>
      <c r="C355" s="537">
        <v>1.35</v>
      </c>
    </row>
    <row r="356" spans="1:8" ht="25.5" x14ac:dyDescent="0.35">
      <c r="A356" s="535" t="s">
        <v>475</v>
      </c>
      <c r="B356" s="536"/>
      <c r="C356" s="537">
        <v>1.4</v>
      </c>
    </row>
    <row r="357" spans="1:8" ht="25.5" x14ac:dyDescent="0.35">
      <c r="A357" s="535" t="s">
        <v>476</v>
      </c>
      <c r="B357" s="536"/>
      <c r="C357" s="537">
        <v>1.45</v>
      </c>
    </row>
    <row r="358" spans="1:8" ht="25.5" x14ac:dyDescent="0.35">
      <c r="A358" s="535" t="s">
        <v>477</v>
      </c>
      <c r="B358" s="536"/>
      <c r="C358" s="537">
        <v>1.5</v>
      </c>
    </row>
    <row r="359" spans="1:8" ht="25.5" x14ac:dyDescent="0.35">
      <c r="A359" s="535" t="s">
        <v>478</v>
      </c>
      <c r="B359" s="536"/>
      <c r="C359" s="537">
        <v>2</v>
      </c>
    </row>
    <row r="360" spans="1:8" ht="23.25" x14ac:dyDescent="0.2">
      <c r="A360" s="264" t="s">
        <v>479</v>
      </c>
      <c r="B360" s="264"/>
      <c r="C360" s="264"/>
      <c r="D360" s="264"/>
      <c r="E360" s="264"/>
      <c r="F360" s="264"/>
      <c r="G360" s="264"/>
      <c r="H360" s="264"/>
    </row>
    <row r="363" spans="1:8" s="266" customFormat="1" ht="144.75" customHeight="1" x14ac:dyDescent="0.2">
      <c r="A363" s="239" t="s">
        <v>480</v>
      </c>
      <c r="B363" s="239"/>
      <c r="C363" s="239"/>
      <c r="D363" s="239"/>
      <c r="E363" s="239"/>
      <c r="F363" s="239"/>
      <c r="G363" s="239"/>
      <c r="H363" s="239"/>
    </row>
    <row r="370" spans="1:8" s="266" customFormat="1" ht="114.75" customHeight="1" x14ac:dyDescent="0.2">
      <c r="A370" s="216"/>
      <c r="B370" s="217"/>
      <c r="C370" s="218"/>
      <c r="D370" s="217"/>
      <c r="E370" s="217"/>
      <c r="F370" s="217"/>
      <c r="G370" s="217"/>
      <c r="H370" s="219"/>
    </row>
  </sheetData>
  <sheetProtection selectLockedCells="1" selectUnlockedCells="1"/>
  <mergeCells count="632">
    <mergeCell ref="A363:E363"/>
    <mergeCell ref="F363:H363"/>
    <mergeCell ref="A355:B355"/>
    <mergeCell ref="A356:B356"/>
    <mergeCell ref="A357:B357"/>
    <mergeCell ref="A358:B358"/>
    <mergeCell ref="A359:B359"/>
    <mergeCell ref="A360:H360"/>
    <mergeCell ref="A349:B349"/>
    <mergeCell ref="A350:B350"/>
    <mergeCell ref="A351:B351"/>
    <mergeCell ref="A352:B352"/>
    <mergeCell ref="A353:B353"/>
    <mergeCell ref="A354:B354"/>
    <mergeCell ref="A343:H343"/>
    <mergeCell ref="A344:H344"/>
    <mergeCell ref="A345:H345"/>
    <mergeCell ref="A346:H346"/>
    <mergeCell ref="A347:H347"/>
    <mergeCell ref="A348:H348"/>
    <mergeCell ref="A340:B340"/>
    <mergeCell ref="D340:E340"/>
    <mergeCell ref="A341:B341"/>
    <mergeCell ref="D341:E341"/>
    <mergeCell ref="A342:B342"/>
    <mergeCell ref="D342:E342"/>
    <mergeCell ref="A337:B337"/>
    <mergeCell ref="D337:E337"/>
    <mergeCell ref="A338:B338"/>
    <mergeCell ref="D338:E338"/>
    <mergeCell ref="A339:B339"/>
    <mergeCell ref="D339:E339"/>
    <mergeCell ref="A332:E332"/>
    <mergeCell ref="A333:B333"/>
    <mergeCell ref="D333:E333"/>
    <mergeCell ref="A334:B334"/>
    <mergeCell ref="C334:C337"/>
    <mergeCell ref="D334:E334"/>
    <mergeCell ref="A335:B335"/>
    <mergeCell ref="D335:E335"/>
    <mergeCell ref="A336:B336"/>
    <mergeCell ref="D336:E336"/>
    <mergeCell ref="A325:C325"/>
    <mergeCell ref="A326:C326"/>
    <mergeCell ref="A328:H328"/>
    <mergeCell ref="A329:H329"/>
    <mergeCell ref="A330:H330"/>
    <mergeCell ref="A331:E331"/>
    <mergeCell ref="A320:C320"/>
    <mergeCell ref="G320:H320"/>
    <mergeCell ref="A321:C321"/>
    <mergeCell ref="A322:C322"/>
    <mergeCell ref="A323:C323"/>
    <mergeCell ref="A324:C324"/>
    <mergeCell ref="A314:B314"/>
    <mergeCell ref="D314:H314"/>
    <mergeCell ref="C316:D316"/>
    <mergeCell ref="C317:D317"/>
    <mergeCell ref="C318:D318"/>
    <mergeCell ref="C319:D319"/>
    <mergeCell ref="A311:B311"/>
    <mergeCell ref="D311:H311"/>
    <mergeCell ref="A312:B312"/>
    <mergeCell ref="D312:H312"/>
    <mergeCell ref="A313:B313"/>
    <mergeCell ref="D313:H313"/>
    <mergeCell ref="A308:B308"/>
    <mergeCell ref="D308:H308"/>
    <mergeCell ref="A309:B309"/>
    <mergeCell ref="D309:H309"/>
    <mergeCell ref="A310:B310"/>
    <mergeCell ref="D310:H310"/>
    <mergeCell ref="D304:H304"/>
    <mergeCell ref="A305:B305"/>
    <mergeCell ref="D305:H305"/>
    <mergeCell ref="A306:B306"/>
    <mergeCell ref="D306:H306"/>
    <mergeCell ref="A307:B307"/>
    <mergeCell ref="D307:H307"/>
    <mergeCell ref="A300:B300"/>
    <mergeCell ref="D300:H300"/>
    <mergeCell ref="A301:B301"/>
    <mergeCell ref="C301:C306"/>
    <mergeCell ref="D301:H301"/>
    <mergeCell ref="A302:B302"/>
    <mergeCell ref="D302:H302"/>
    <mergeCell ref="A303:B303"/>
    <mergeCell ref="D303:H303"/>
    <mergeCell ref="A304:B304"/>
    <mergeCell ref="A297:B297"/>
    <mergeCell ref="D297:H297"/>
    <mergeCell ref="A298:B298"/>
    <mergeCell ref="D298:H298"/>
    <mergeCell ref="A299:B299"/>
    <mergeCell ref="D299:H299"/>
    <mergeCell ref="A294:B294"/>
    <mergeCell ref="D294:H294"/>
    <mergeCell ref="A295:B295"/>
    <mergeCell ref="D295:H295"/>
    <mergeCell ref="A296:B296"/>
    <mergeCell ref="D296:H296"/>
    <mergeCell ref="A291:B291"/>
    <mergeCell ref="D291:H291"/>
    <mergeCell ref="A292:B292"/>
    <mergeCell ref="D292:H292"/>
    <mergeCell ref="A293:B293"/>
    <mergeCell ref="D293:H293"/>
    <mergeCell ref="A288:B288"/>
    <mergeCell ref="D288:H288"/>
    <mergeCell ref="A289:B289"/>
    <mergeCell ref="D289:H289"/>
    <mergeCell ref="A290:B290"/>
    <mergeCell ref="D290:H290"/>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D251:H251"/>
    <mergeCell ref="A252:B252"/>
    <mergeCell ref="D252:H252"/>
    <mergeCell ref="A253:B253"/>
    <mergeCell ref="D253:H253"/>
    <mergeCell ref="A254:B254"/>
    <mergeCell ref="D254:H254"/>
    <mergeCell ref="A247:B247"/>
    <mergeCell ref="D247:H247"/>
    <mergeCell ref="A248:B248"/>
    <mergeCell ref="C248:C265"/>
    <mergeCell ref="D248:H248"/>
    <mergeCell ref="A249:B249"/>
    <mergeCell ref="D249:H249"/>
    <mergeCell ref="A250:B250"/>
    <mergeCell ref="D250:H250"/>
    <mergeCell ref="A251:B251"/>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3:B233"/>
    <mergeCell ref="D233:H233"/>
    <mergeCell ref="A234:C234"/>
    <mergeCell ref="D234:H234"/>
    <mergeCell ref="D235:H235"/>
    <mergeCell ref="A236:B236"/>
    <mergeCell ref="C236:C244"/>
    <mergeCell ref="D236:H236"/>
    <mergeCell ref="A237:B237"/>
    <mergeCell ref="D237:H237"/>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D162:H162"/>
    <mergeCell ref="A163:C163"/>
    <mergeCell ref="D163:H163"/>
    <mergeCell ref="A164:B164"/>
    <mergeCell ref="C164:C233"/>
    <mergeCell ref="D164:H164"/>
    <mergeCell ref="A165:B165"/>
    <mergeCell ref="D165:H165"/>
    <mergeCell ref="A166:B166"/>
    <mergeCell ref="D166:H166"/>
    <mergeCell ref="G153:G157"/>
    <mergeCell ref="H153:H157"/>
    <mergeCell ref="D158:H158"/>
    <mergeCell ref="A159:A161"/>
    <mergeCell ref="B159:B160"/>
    <mergeCell ref="C159:C160"/>
    <mergeCell ref="D159:H161"/>
    <mergeCell ref="F148:F151"/>
    <mergeCell ref="G148:G151"/>
    <mergeCell ref="H148:H151"/>
    <mergeCell ref="D152:H152"/>
    <mergeCell ref="A153:A157"/>
    <mergeCell ref="B153:B154"/>
    <mergeCell ref="C153:C154"/>
    <mergeCell ref="D153:D157"/>
    <mergeCell ref="E153:E157"/>
    <mergeCell ref="F153:F157"/>
    <mergeCell ref="A144:B144"/>
    <mergeCell ref="D144:H144"/>
    <mergeCell ref="A145:B145"/>
    <mergeCell ref="D145:H145"/>
    <mergeCell ref="D146:H146"/>
    <mergeCell ref="A148:A151"/>
    <mergeCell ref="B148:B149"/>
    <mergeCell ref="C148:C149"/>
    <mergeCell ref="D148:D151"/>
    <mergeCell ref="E148:E151"/>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4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8568</v>
      </c>
      <c r="E7" s="32">
        <f>F7*1.1</f>
        <v>7854.0000000000009</v>
      </c>
      <c r="F7" s="32">
        <v>7140</v>
      </c>
      <c r="G7" s="32">
        <f>F7*0.75</f>
        <v>5355</v>
      </c>
      <c r="H7" s="33">
        <f>F7*0.5</f>
        <v>3570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10296</v>
      </c>
      <c r="E12" s="32">
        <f>F12*1.1</f>
        <v>9438</v>
      </c>
      <c r="F12" s="32">
        <v>8580</v>
      </c>
      <c r="G12" s="32">
        <f>F12*0.75</f>
        <v>6435</v>
      </c>
      <c r="H12" s="33">
        <f>F12*0.5</f>
        <v>4290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11995.199999999999</v>
      </c>
      <c r="E27" s="32">
        <f>F27*1.1</f>
        <v>10995.6</v>
      </c>
      <c r="F27" s="32">
        <v>9996</v>
      </c>
      <c r="G27" s="32">
        <f>F27*0.75</f>
        <v>7497</v>
      </c>
      <c r="H27" s="33">
        <f>F27*0.5</f>
        <v>4998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14414.4</v>
      </c>
      <c r="E32" s="32">
        <f>F32*1.1</f>
        <v>13213.2</v>
      </c>
      <c r="F32" s="32">
        <v>12012</v>
      </c>
      <c r="G32" s="32">
        <f>F32*0.75</f>
        <v>9009</v>
      </c>
      <c r="H32" s="33">
        <f>F32*0.5</f>
        <v>6006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300">
        <f>F48*1.2</f>
        <v>4320</v>
      </c>
      <c r="E48" s="300">
        <f>F48*1.1</f>
        <v>3960.0000000000005</v>
      </c>
      <c r="F48" s="300">
        <v>3600</v>
      </c>
      <c r="G48" s="300">
        <f>F48*0.75</f>
        <v>2700</v>
      </c>
      <c r="H48" s="300">
        <f>F48*0.5</f>
        <v>1800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1">
        <f>F55*1.2</f>
        <v>10281.6</v>
      </c>
      <c r="E55" s="32">
        <f>F55*1.1</f>
        <v>9424.8000000000011</v>
      </c>
      <c r="F55" s="32">
        <v>8568</v>
      </c>
      <c r="G55" s="32">
        <f>F55*0.75</f>
        <v>6426</v>
      </c>
      <c r="H55" s="33">
        <f>F55*0.5</f>
        <v>4284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54">
        <f>F61*1.2</f>
        <v>12355.199999999999</v>
      </c>
      <c r="E61" s="32">
        <f>F61*1.1</f>
        <v>11325.6</v>
      </c>
      <c r="F61" s="32">
        <v>10296</v>
      </c>
      <c r="G61" s="32">
        <f>F61*0.75</f>
        <v>7722</v>
      </c>
      <c r="H61" s="33">
        <f>F61*0.5</f>
        <v>5148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389">
        <v>300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1020 до 20400</v>
      </c>
      <c r="E71" s="139"/>
      <c r="F71" s="139"/>
      <c r="G71" s="139"/>
      <c r="H71" s="140"/>
    </row>
    <row r="72" spans="1:8" ht="37.5" customHeight="1" outlineLevel="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314">
        <v>1020</v>
      </c>
      <c r="E72" s="145"/>
      <c r="F72" s="145"/>
      <c r="G72" s="145"/>
      <c r="H72" s="146"/>
    </row>
    <row r="73" spans="1:8" ht="37.5" customHeight="1" outlineLevel="1" x14ac:dyDescent="0.2">
      <c r="A73" s="147" t="s">
        <v>40</v>
      </c>
      <c r="B73" s="315"/>
      <c r="C73" s="297"/>
      <c r="D73" s="56">
        <v>2040</v>
      </c>
      <c r="E73" s="37"/>
      <c r="F73" s="37"/>
      <c r="G73" s="37"/>
      <c r="H73" s="38"/>
    </row>
    <row r="74" spans="1:8" ht="37.5" customHeight="1" outlineLevel="1" x14ac:dyDescent="0.2">
      <c r="A74" s="147" t="s">
        <v>41</v>
      </c>
      <c r="B74" s="315"/>
      <c r="C74" s="297"/>
      <c r="D74" s="56">
        <v>3060</v>
      </c>
      <c r="E74" s="37"/>
      <c r="F74" s="37"/>
      <c r="G74" s="37"/>
      <c r="H74" s="38"/>
    </row>
    <row r="75" spans="1:8" ht="37.5" customHeight="1" outlineLevel="1" x14ac:dyDescent="0.2">
      <c r="A75" s="147" t="s">
        <v>42</v>
      </c>
      <c r="B75" s="315"/>
      <c r="C75" s="297"/>
      <c r="D75" s="56">
        <v>4080</v>
      </c>
      <c r="E75" s="37"/>
      <c r="F75" s="37"/>
      <c r="G75" s="37"/>
      <c r="H75" s="38"/>
    </row>
    <row r="76" spans="1:8" ht="37.5" customHeight="1" outlineLevel="1" x14ac:dyDescent="0.2">
      <c r="A76" s="147" t="s">
        <v>43</v>
      </c>
      <c r="B76" s="315"/>
      <c r="C76" s="297"/>
      <c r="D76" s="56">
        <v>5100</v>
      </c>
      <c r="E76" s="37"/>
      <c r="F76" s="37"/>
      <c r="G76" s="37"/>
      <c r="H76" s="38"/>
    </row>
    <row r="77" spans="1:8" ht="37.5" customHeight="1" outlineLevel="1" x14ac:dyDescent="0.2">
      <c r="A77" s="147" t="s">
        <v>44</v>
      </c>
      <c r="B77" s="315"/>
      <c r="C77" s="297"/>
      <c r="D77" s="56">
        <v>6120</v>
      </c>
      <c r="E77" s="37"/>
      <c r="F77" s="37"/>
      <c r="G77" s="37"/>
      <c r="H77" s="38"/>
    </row>
    <row r="78" spans="1:8" ht="37.5" customHeight="1" outlineLevel="1" x14ac:dyDescent="0.2">
      <c r="A78" s="147" t="s">
        <v>45</v>
      </c>
      <c r="B78" s="315"/>
      <c r="C78" s="297"/>
      <c r="D78" s="56">
        <v>7140</v>
      </c>
      <c r="E78" s="37"/>
      <c r="F78" s="37"/>
      <c r="G78" s="37"/>
      <c r="H78" s="38"/>
    </row>
    <row r="79" spans="1:8" ht="37.5" customHeight="1" outlineLevel="1" x14ac:dyDescent="0.2">
      <c r="A79" s="147" t="s">
        <v>46</v>
      </c>
      <c r="B79" s="315"/>
      <c r="C79" s="297"/>
      <c r="D79" s="56">
        <v>8160</v>
      </c>
      <c r="E79" s="37"/>
      <c r="F79" s="37"/>
      <c r="G79" s="37"/>
      <c r="H79" s="38"/>
    </row>
    <row r="80" spans="1:8" ht="37.5" customHeight="1" outlineLevel="1" x14ac:dyDescent="0.2">
      <c r="A80" s="147" t="s">
        <v>47</v>
      </c>
      <c r="B80" s="315"/>
      <c r="C80" s="297"/>
      <c r="D80" s="56">
        <v>9180</v>
      </c>
      <c r="E80" s="37"/>
      <c r="F80" s="37"/>
      <c r="G80" s="37"/>
      <c r="H80" s="38"/>
    </row>
    <row r="81" spans="1:8" ht="37.5" customHeight="1" outlineLevel="1" x14ac:dyDescent="0.2">
      <c r="A81" s="147" t="s">
        <v>48</v>
      </c>
      <c r="B81" s="315"/>
      <c r="C81" s="297"/>
      <c r="D81" s="56">
        <v>10200</v>
      </c>
      <c r="E81" s="37"/>
      <c r="F81" s="37"/>
      <c r="G81" s="37"/>
      <c r="H81" s="38"/>
    </row>
    <row r="82" spans="1:8" ht="37.5" customHeight="1" outlineLevel="1" x14ac:dyDescent="0.2">
      <c r="A82" s="147" t="s">
        <v>49</v>
      </c>
      <c r="B82" s="315"/>
      <c r="C82" s="297"/>
      <c r="D82" s="56">
        <v>11220</v>
      </c>
      <c r="E82" s="37"/>
      <c r="F82" s="37"/>
      <c r="G82" s="37"/>
      <c r="H82" s="38"/>
    </row>
    <row r="83" spans="1:8" ht="37.5" customHeight="1" outlineLevel="1" x14ac:dyDescent="0.2">
      <c r="A83" s="147" t="s">
        <v>50</v>
      </c>
      <c r="B83" s="315"/>
      <c r="C83" s="297"/>
      <c r="D83" s="56">
        <v>12240</v>
      </c>
      <c r="E83" s="37"/>
      <c r="F83" s="37"/>
      <c r="G83" s="37"/>
      <c r="H83" s="38"/>
    </row>
    <row r="84" spans="1:8" ht="37.5" customHeight="1" outlineLevel="1" x14ac:dyDescent="0.2">
      <c r="A84" s="147" t="s">
        <v>51</v>
      </c>
      <c r="B84" s="315"/>
      <c r="C84" s="297"/>
      <c r="D84" s="56">
        <v>13260</v>
      </c>
      <c r="E84" s="37"/>
      <c r="F84" s="37"/>
      <c r="G84" s="37"/>
      <c r="H84" s="38"/>
    </row>
    <row r="85" spans="1:8" ht="37.5" customHeight="1" outlineLevel="1" x14ac:dyDescent="0.2">
      <c r="A85" s="147" t="s">
        <v>52</v>
      </c>
      <c r="B85" s="315"/>
      <c r="C85" s="297"/>
      <c r="D85" s="56">
        <v>14280</v>
      </c>
      <c r="E85" s="37"/>
      <c r="F85" s="37"/>
      <c r="G85" s="37"/>
      <c r="H85" s="38"/>
    </row>
    <row r="86" spans="1:8" ht="37.5" customHeight="1" outlineLevel="1" x14ac:dyDescent="0.2">
      <c r="A86" s="147" t="s">
        <v>53</v>
      </c>
      <c r="B86" s="315"/>
      <c r="C86" s="297"/>
      <c r="D86" s="56">
        <v>15300</v>
      </c>
      <c r="E86" s="37"/>
      <c r="F86" s="37"/>
      <c r="G86" s="37"/>
      <c r="H86" s="38"/>
    </row>
    <row r="87" spans="1:8" ht="37.5" customHeight="1" outlineLevel="1" x14ac:dyDescent="0.2">
      <c r="A87" s="147" t="s">
        <v>54</v>
      </c>
      <c r="B87" s="315"/>
      <c r="C87" s="297"/>
      <c r="D87" s="56">
        <v>16320</v>
      </c>
      <c r="E87" s="37"/>
      <c r="F87" s="37"/>
      <c r="G87" s="37"/>
      <c r="H87" s="38"/>
    </row>
    <row r="88" spans="1:8" ht="37.5" customHeight="1" outlineLevel="1" x14ac:dyDescent="0.2">
      <c r="A88" s="147" t="s">
        <v>55</v>
      </c>
      <c r="B88" s="315"/>
      <c r="C88" s="297"/>
      <c r="D88" s="56">
        <v>17340</v>
      </c>
      <c r="E88" s="37"/>
      <c r="F88" s="37"/>
      <c r="G88" s="37"/>
      <c r="H88" s="38"/>
    </row>
    <row r="89" spans="1:8" ht="37.5" customHeight="1" outlineLevel="1" x14ac:dyDescent="0.2">
      <c r="A89" s="147" t="s">
        <v>56</v>
      </c>
      <c r="B89" s="315"/>
      <c r="C89" s="297"/>
      <c r="D89" s="56">
        <v>18360</v>
      </c>
      <c r="E89" s="37"/>
      <c r="F89" s="37"/>
      <c r="G89" s="37"/>
      <c r="H89" s="38"/>
    </row>
    <row r="90" spans="1:8" ht="37.5" customHeight="1" outlineLevel="1" x14ac:dyDescent="0.2">
      <c r="A90" s="147" t="s">
        <v>57</v>
      </c>
      <c r="B90" s="315"/>
      <c r="C90" s="297"/>
      <c r="D90" s="56">
        <v>19380</v>
      </c>
      <c r="E90" s="37"/>
      <c r="F90" s="37"/>
      <c r="G90" s="37"/>
      <c r="H90" s="38"/>
    </row>
    <row r="91" spans="1:8" ht="37.5" customHeight="1" outlineLevel="1" x14ac:dyDescent="0.2">
      <c r="A91" s="147" t="s">
        <v>58</v>
      </c>
      <c r="B91" s="315"/>
      <c r="C91" s="297"/>
      <c r="D91" s="56">
        <v>20400</v>
      </c>
      <c r="E91" s="37"/>
      <c r="F91" s="37"/>
      <c r="G91" s="37"/>
      <c r="H91" s="38"/>
    </row>
    <row r="92" spans="1:8" ht="37.5" customHeight="1" outlineLevel="1" x14ac:dyDescent="0.2">
      <c r="A92" s="147" t="s">
        <v>205</v>
      </c>
      <c r="B92" s="315"/>
      <c r="C92" s="297"/>
      <c r="D92" s="56">
        <v>21420</v>
      </c>
      <c r="E92" s="37"/>
      <c r="F92" s="37"/>
      <c r="G92" s="37"/>
      <c r="H92" s="38"/>
    </row>
    <row r="93" spans="1:8" ht="37.5" customHeight="1" outlineLevel="1" x14ac:dyDescent="0.2">
      <c r="A93" s="147" t="s">
        <v>206</v>
      </c>
      <c r="B93" s="315"/>
      <c r="C93" s="297"/>
      <c r="D93" s="56">
        <v>22440</v>
      </c>
      <c r="E93" s="37"/>
      <c r="F93" s="37"/>
      <c r="G93" s="37"/>
      <c r="H93" s="38"/>
    </row>
    <row r="94" spans="1:8" ht="37.5" customHeight="1" outlineLevel="1" x14ac:dyDescent="0.2">
      <c r="A94" s="147" t="s">
        <v>207</v>
      </c>
      <c r="B94" s="315"/>
      <c r="C94" s="297"/>
      <c r="D94" s="56">
        <v>23460</v>
      </c>
      <c r="E94" s="37"/>
      <c r="F94" s="37"/>
      <c r="G94" s="37"/>
      <c r="H94" s="38"/>
    </row>
    <row r="95" spans="1:8" ht="37.5" customHeight="1" outlineLevel="1" x14ac:dyDescent="0.2">
      <c r="A95" s="147" t="s">
        <v>208</v>
      </c>
      <c r="B95" s="315"/>
      <c r="C95" s="297"/>
      <c r="D95" s="56">
        <v>24480</v>
      </c>
      <c r="E95" s="37"/>
      <c r="F95" s="37"/>
      <c r="G95" s="37"/>
      <c r="H95" s="38"/>
    </row>
    <row r="96" spans="1:8" ht="37.5" customHeight="1" outlineLevel="1" x14ac:dyDescent="0.2">
      <c r="A96" s="147" t="s">
        <v>209</v>
      </c>
      <c r="B96" s="315"/>
      <c r="C96" s="297"/>
      <c r="D96" s="56">
        <v>25500</v>
      </c>
      <c r="E96" s="37"/>
      <c r="F96" s="37"/>
      <c r="G96" s="37"/>
      <c r="H96" s="38"/>
    </row>
    <row r="97" spans="1:8" ht="37.5" customHeight="1" outlineLevel="1" x14ac:dyDescent="0.2">
      <c r="A97" s="147" t="s">
        <v>210</v>
      </c>
      <c r="B97" s="315"/>
      <c r="C97" s="297"/>
      <c r="D97" s="56">
        <v>26520</v>
      </c>
      <c r="E97" s="37"/>
      <c r="F97" s="37"/>
      <c r="G97" s="37"/>
      <c r="H97" s="38"/>
    </row>
    <row r="98" spans="1:8" ht="37.5" customHeight="1" outlineLevel="1" x14ac:dyDescent="0.2">
      <c r="A98" s="147" t="s">
        <v>211</v>
      </c>
      <c r="B98" s="315"/>
      <c r="C98" s="297"/>
      <c r="D98" s="56">
        <v>27540</v>
      </c>
      <c r="E98" s="37"/>
      <c r="F98" s="37"/>
      <c r="G98" s="37"/>
      <c r="H98" s="38"/>
    </row>
    <row r="99" spans="1:8" ht="37.5" customHeight="1" outlineLevel="1" x14ac:dyDescent="0.2">
      <c r="A99" s="147" t="s">
        <v>212</v>
      </c>
      <c r="B99" s="315"/>
      <c r="C99" s="297"/>
      <c r="D99" s="56">
        <v>28560</v>
      </c>
      <c r="E99" s="37"/>
      <c r="F99" s="37"/>
      <c r="G99" s="37"/>
      <c r="H99" s="38"/>
    </row>
    <row r="100" spans="1:8" ht="37.5" customHeight="1" outlineLevel="1" x14ac:dyDescent="0.2">
      <c r="A100" s="147" t="s">
        <v>213</v>
      </c>
      <c r="B100" s="315"/>
      <c r="C100" s="297"/>
      <c r="D100" s="56">
        <v>29580</v>
      </c>
      <c r="E100" s="37"/>
      <c r="F100" s="37"/>
      <c r="G100" s="37"/>
      <c r="H100" s="38"/>
    </row>
    <row r="101" spans="1:8" ht="37.5" customHeight="1" outlineLevel="1" x14ac:dyDescent="0.2">
      <c r="A101" s="147" t="s">
        <v>214</v>
      </c>
      <c r="B101" s="315"/>
      <c r="C101" s="297"/>
      <c r="D101" s="56">
        <v>30600</v>
      </c>
      <c r="E101" s="37"/>
      <c r="F101" s="37"/>
      <c r="G101" s="37"/>
      <c r="H101" s="38"/>
    </row>
    <row r="102" spans="1:8" ht="37.5" customHeight="1" outlineLevel="1" x14ac:dyDescent="0.2">
      <c r="A102" s="147" t="s">
        <v>224</v>
      </c>
      <c r="B102" s="315"/>
      <c r="C102" s="297"/>
      <c r="D102" s="56">
        <v>31620</v>
      </c>
      <c r="E102" s="37"/>
      <c r="F102" s="37"/>
      <c r="G102" s="37"/>
      <c r="H102" s="38"/>
    </row>
    <row r="103" spans="1:8" ht="37.5" customHeight="1" outlineLevel="1" x14ac:dyDescent="0.2">
      <c r="A103" s="147" t="s">
        <v>225</v>
      </c>
      <c r="B103" s="315"/>
      <c r="C103" s="297"/>
      <c r="D103" s="56">
        <v>32640</v>
      </c>
      <c r="E103" s="37"/>
      <c r="F103" s="37"/>
      <c r="G103" s="37"/>
      <c r="H103" s="38"/>
    </row>
    <row r="104" spans="1:8" ht="37.5" customHeight="1" outlineLevel="1" x14ac:dyDescent="0.2">
      <c r="A104" s="147" t="s">
        <v>226</v>
      </c>
      <c r="B104" s="315"/>
      <c r="C104" s="297"/>
      <c r="D104" s="56">
        <v>33660</v>
      </c>
      <c r="E104" s="37"/>
      <c r="F104" s="37"/>
      <c r="G104" s="37"/>
      <c r="H104" s="38"/>
    </row>
    <row r="105" spans="1:8" ht="37.5" customHeight="1" outlineLevel="1" x14ac:dyDescent="0.2">
      <c r="A105" s="147" t="s">
        <v>227</v>
      </c>
      <c r="B105" s="315"/>
      <c r="C105" s="297"/>
      <c r="D105" s="56">
        <v>34680</v>
      </c>
      <c r="E105" s="37"/>
      <c r="F105" s="37"/>
      <c r="G105" s="37"/>
      <c r="H105" s="38"/>
    </row>
    <row r="106" spans="1:8" ht="37.5" customHeight="1" outlineLevel="1" x14ac:dyDescent="0.2">
      <c r="A106" s="147" t="s">
        <v>228</v>
      </c>
      <c r="B106" s="148"/>
      <c r="C106" s="297"/>
      <c r="D106" s="56">
        <v>35700</v>
      </c>
      <c r="E106" s="37"/>
      <c r="F106" s="37"/>
      <c r="G106" s="37"/>
      <c r="H106" s="38"/>
    </row>
    <row r="107" spans="1:8" ht="37.5" customHeight="1" outlineLevel="1" x14ac:dyDescent="0.2">
      <c r="A107" s="147" t="s">
        <v>229</v>
      </c>
      <c r="B107" s="148"/>
      <c r="C107" s="297"/>
      <c r="D107" s="56">
        <v>36720</v>
      </c>
      <c r="E107" s="37"/>
      <c r="F107" s="37"/>
      <c r="G107" s="37"/>
      <c r="H107" s="38"/>
    </row>
    <row r="108" spans="1:8" ht="37.5" customHeight="1" outlineLevel="1" x14ac:dyDescent="0.2">
      <c r="A108" s="147" t="s">
        <v>230</v>
      </c>
      <c r="B108" s="148"/>
      <c r="C108" s="297"/>
      <c r="D108" s="56">
        <v>37740</v>
      </c>
      <c r="E108" s="37"/>
      <c r="F108" s="37"/>
      <c r="G108" s="37"/>
      <c r="H108" s="38"/>
    </row>
    <row r="109" spans="1:8" ht="37.5" customHeight="1" outlineLevel="1" x14ac:dyDescent="0.2">
      <c r="A109" s="147" t="s">
        <v>231</v>
      </c>
      <c r="B109" s="148"/>
      <c r="C109" s="297"/>
      <c r="D109" s="56">
        <v>38760</v>
      </c>
      <c r="E109" s="37"/>
      <c r="F109" s="37"/>
      <c r="G109" s="37"/>
      <c r="H109" s="38"/>
    </row>
    <row r="110" spans="1:8" ht="37.5" customHeight="1" outlineLevel="1" x14ac:dyDescent="0.2">
      <c r="A110" s="147" t="s">
        <v>232</v>
      </c>
      <c r="B110" s="148"/>
      <c r="C110" s="297"/>
      <c r="D110" s="56">
        <v>39780</v>
      </c>
      <c r="E110" s="37"/>
      <c r="F110" s="37"/>
      <c r="G110" s="37"/>
      <c r="H110" s="38"/>
    </row>
    <row r="111" spans="1:8" ht="37.5" customHeight="1" outlineLevel="1" thickBot="1" x14ac:dyDescent="0.25">
      <c r="A111" s="147" t="s">
        <v>233</v>
      </c>
      <c r="B111" s="148"/>
      <c r="C111" s="297"/>
      <c r="D111" s="56">
        <v>40800</v>
      </c>
      <c r="E111" s="37"/>
      <c r="F111" s="37"/>
      <c r="G111" s="37"/>
      <c r="H111" s="38"/>
    </row>
    <row r="112" spans="1:8" ht="50.1" customHeight="1" thickBot="1" x14ac:dyDescent="0.25">
      <c r="A112" s="136" t="s">
        <v>59</v>
      </c>
      <c r="B112" s="137"/>
      <c r="C112" s="137"/>
      <c r="D112" s="138" t="str">
        <f>"от "&amp;MIN(D113:D122)&amp;" до "&amp;MAX(D113:D122)</f>
        <v>от 150 до 1230</v>
      </c>
      <c r="E112" s="139"/>
      <c r="F112" s="139"/>
      <c r="G112" s="139"/>
      <c r="H112" s="140"/>
    </row>
    <row r="113" spans="1:8" ht="151.5" x14ac:dyDescent="0.2">
      <c r="A113" s="149" t="s">
        <v>60</v>
      </c>
      <c r="B113" s="150" t="s">
        <v>13</v>
      </c>
      <c r="C113" s="555"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152">
        <v>1020</v>
      </c>
      <c r="E113" s="152"/>
      <c r="F113" s="152"/>
      <c r="G113" s="152"/>
      <c r="H113" s="153"/>
    </row>
    <row r="114" spans="1:8" ht="37.5" customHeight="1" x14ac:dyDescent="0.2">
      <c r="A114" s="154" t="s">
        <v>61</v>
      </c>
      <c r="B114" s="155"/>
      <c r="C114" s="159"/>
      <c r="D114" s="157">
        <v>150</v>
      </c>
      <c r="E114" s="157"/>
      <c r="F114" s="157"/>
      <c r="G114" s="157"/>
      <c r="H114" s="158"/>
    </row>
    <row r="115" spans="1:8" ht="37.5" customHeight="1" x14ac:dyDescent="0.2">
      <c r="A115" s="154" t="s">
        <v>62</v>
      </c>
      <c r="B115" s="155"/>
      <c r="C115" s="159"/>
      <c r="D115" s="157">
        <v>1020</v>
      </c>
      <c r="E115" s="157"/>
      <c r="F115" s="157"/>
      <c r="G115" s="157"/>
      <c r="H115" s="158"/>
    </row>
    <row r="116" spans="1:8" ht="37.5" customHeight="1" x14ac:dyDescent="0.2">
      <c r="A116" s="154" t="s">
        <v>63</v>
      </c>
      <c r="B116" s="155"/>
      <c r="C116" s="159"/>
      <c r="D116" s="157">
        <v>810</v>
      </c>
      <c r="E116" s="157"/>
      <c r="F116" s="157"/>
      <c r="G116" s="157"/>
      <c r="H116" s="158"/>
    </row>
    <row r="117" spans="1:8" ht="37.5" customHeight="1" x14ac:dyDescent="0.2">
      <c r="A117" s="160" t="s">
        <v>64</v>
      </c>
      <c r="B117" s="161"/>
      <c r="C117" s="159"/>
      <c r="D117" s="157">
        <v>1020</v>
      </c>
      <c r="E117" s="157"/>
      <c r="F117" s="157"/>
      <c r="G117" s="157"/>
      <c r="H117" s="158"/>
    </row>
    <row r="118" spans="1:8" ht="37.5" customHeight="1" x14ac:dyDescent="0.2">
      <c r="A118" s="154" t="s">
        <v>65</v>
      </c>
      <c r="B118" s="155"/>
      <c r="C118" s="159"/>
      <c r="D118" s="157">
        <v>300</v>
      </c>
      <c r="E118" s="157"/>
      <c r="F118" s="157"/>
      <c r="G118" s="157"/>
      <c r="H118" s="158"/>
    </row>
    <row r="119" spans="1:8" ht="37.5" customHeight="1" x14ac:dyDescent="0.2">
      <c r="A119" s="154" t="s">
        <v>66</v>
      </c>
      <c r="B119" s="155"/>
      <c r="C119" s="159"/>
      <c r="D119" s="157">
        <v>300</v>
      </c>
      <c r="E119" s="157"/>
      <c r="F119" s="157"/>
      <c r="G119" s="157"/>
      <c r="H119" s="158"/>
    </row>
    <row r="120" spans="1:8" ht="37.5" customHeight="1" x14ac:dyDescent="0.2">
      <c r="A120" s="154" t="s">
        <v>67</v>
      </c>
      <c r="B120" s="155"/>
      <c r="C120" s="159"/>
      <c r="D120" s="157">
        <v>600</v>
      </c>
      <c r="E120" s="157"/>
      <c r="F120" s="157"/>
      <c r="G120" s="157"/>
      <c r="H120" s="158"/>
    </row>
    <row r="121" spans="1:8" ht="37.5" customHeight="1" x14ac:dyDescent="0.2">
      <c r="A121" s="154" t="s">
        <v>68</v>
      </c>
      <c r="B121" s="155"/>
      <c r="C121" s="159"/>
      <c r="D121" s="157">
        <v>870</v>
      </c>
      <c r="E121" s="157"/>
      <c r="F121" s="157"/>
      <c r="G121" s="157"/>
      <c r="H121" s="158"/>
    </row>
    <row r="122" spans="1:8" ht="37.5" customHeight="1" thickBot="1" x14ac:dyDescent="0.25">
      <c r="A122" s="162" t="s">
        <v>69</v>
      </c>
      <c r="B122" s="163"/>
      <c r="C122" s="164"/>
      <c r="D122" s="165">
        <v>1230</v>
      </c>
      <c r="E122" s="165"/>
      <c r="F122" s="165"/>
      <c r="G122" s="165"/>
      <c r="H122" s="166"/>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45">
        <v>39</v>
      </c>
      <c r="E123" s="45"/>
      <c r="F123" s="45"/>
      <c r="G123" s="45"/>
      <c r="H123" s="46"/>
    </row>
    <row r="124" spans="1:8" ht="50.1" customHeight="1" thickBot="1" x14ac:dyDescent="0.25">
      <c r="A124" s="24" t="s">
        <v>72</v>
      </c>
      <c r="B124" s="25"/>
      <c r="C124" s="26"/>
      <c r="D124" s="173" t="str">
        <f>"от "&amp;MIN(D126,D146:H147,F186,D148:H162)&amp;" до "&amp;MAX(D126,D146:H147,F186,D148:H162)</f>
        <v>от 630 до 21780</v>
      </c>
      <c r="E124" s="173"/>
      <c r="F124" s="173"/>
      <c r="G124" s="173"/>
      <c r="H124" s="174"/>
    </row>
    <row r="125" spans="1:8" ht="21.75" thickBot="1" x14ac:dyDescent="0.25">
      <c r="A125" s="336"/>
      <c r="B125" s="337"/>
      <c r="C125" s="130"/>
      <c r="D125" s="399"/>
      <c r="E125" s="399"/>
      <c r="F125" s="399"/>
      <c r="G125" s="399"/>
      <c r="H125" s="400"/>
    </row>
    <row r="126" spans="1:8" ht="59.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182">
        <v>4500</v>
      </c>
      <c r="E126" s="182"/>
      <c r="F126" s="182"/>
      <c r="G126" s="182"/>
      <c r="H126" s="183"/>
    </row>
    <row r="127" spans="1:8" ht="59.25" customHeight="1" thickBot="1" x14ac:dyDescent="0.25">
      <c r="A127" s="184" t="s">
        <v>74</v>
      </c>
      <c r="B127" s="185"/>
      <c r="C127" s="186"/>
      <c r="D127" s="187" t="s">
        <v>75</v>
      </c>
      <c r="E127" s="188"/>
      <c r="F127" s="188"/>
      <c r="G127" s="188"/>
      <c r="H127" s="189"/>
    </row>
    <row r="128" spans="1:8" ht="59.25" customHeight="1" x14ac:dyDescent="0.2">
      <c r="A128" s="190" t="s">
        <v>76</v>
      </c>
      <c r="B128" s="191"/>
      <c r="C128" s="186"/>
      <c r="D128" s="157">
        <f>D126/4</f>
        <v>1125</v>
      </c>
      <c r="E128" s="157"/>
      <c r="F128" s="157"/>
      <c r="G128" s="157"/>
      <c r="H128" s="158"/>
    </row>
    <row r="129" spans="1:8" ht="59.25" customHeight="1" x14ac:dyDescent="0.2">
      <c r="A129" s="190" t="s">
        <v>77</v>
      </c>
      <c r="B129" s="191"/>
      <c r="C129" s="186"/>
      <c r="D129" s="157">
        <f>D126/5</f>
        <v>900</v>
      </c>
      <c r="E129" s="157"/>
      <c r="F129" s="157"/>
      <c r="G129" s="157"/>
      <c r="H129" s="158"/>
    </row>
    <row r="130" spans="1:8" ht="59.25" customHeight="1" x14ac:dyDescent="0.2">
      <c r="A130" s="190" t="s">
        <v>78</v>
      </c>
      <c r="B130" s="191"/>
      <c r="C130" s="186"/>
      <c r="D130" s="157">
        <f>D126/6</f>
        <v>750</v>
      </c>
      <c r="E130" s="157"/>
      <c r="F130" s="157"/>
      <c r="G130" s="157"/>
      <c r="H130" s="158"/>
    </row>
    <row r="131" spans="1:8" ht="59.25" customHeight="1" x14ac:dyDescent="0.2">
      <c r="A131" s="190" t="s">
        <v>79</v>
      </c>
      <c r="B131" s="191"/>
      <c r="C131" s="186"/>
      <c r="D131" s="157">
        <f>D126/7</f>
        <v>642.85714285714289</v>
      </c>
      <c r="E131" s="157"/>
      <c r="F131" s="157"/>
      <c r="G131" s="157"/>
      <c r="H131" s="158"/>
    </row>
    <row r="132" spans="1:8" ht="59.25" customHeight="1" x14ac:dyDescent="0.2">
      <c r="A132" s="190" t="s">
        <v>80</v>
      </c>
      <c r="B132" s="191"/>
      <c r="C132" s="186"/>
      <c r="D132" s="157">
        <f>D126/8</f>
        <v>562.5</v>
      </c>
      <c r="E132" s="157"/>
      <c r="F132" s="157"/>
      <c r="G132" s="157"/>
      <c r="H132" s="158"/>
    </row>
    <row r="133" spans="1:8" ht="59.25" customHeight="1" x14ac:dyDescent="0.2">
      <c r="A133" s="190" t="s">
        <v>81</v>
      </c>
      <c r="B133" s="191"/>
      <c r="C133" s="186"/>
      <c r="D133" s="157">
        <f>D126/9</f>
        <v>500</v>
      </c>
      <c r="E133" s="157"/>
      <c r="F133" s="157"/>
      <c r="G133" s="157"/>
      <c r="H133" s="158"/>
    </row>
    <row r="134" spans="1:8" ht="59.25" customHeight="1" x14ac:dyDescent="0.2">
      <c r="A134" s="190" t="s">
        <v>82</v>
      </c>
      <c r="B134" s="191"/>
      <c r="C134" s="186"/>
      <c r="D134" s="157">
        <f>D126/10</f>
        <v>450</v>
      </c>
      <c r="E134" s="157"/>
      <c r="F134" s="157"/>
      <c r="G134" s="157"/>
      <c r="H134" s="158"/>
    </row>
    <row r="135" spans="1:8" ht="59.25" customHeight="1" thickBot="1" x14ac:dyDescent="0.25">
      <c r="A135" s="179" t="s">
        <v>83</v>
      </c>
      <c r="B135" s="180"/>
      <c r="C135" s="186"/>
      <c r="D135" s="182">
        <v>6840</v>
      </c>
      <c r="E135" s="182"/>
      <c r="F135" s="182"/>
      <c r="G135" s="182"/>
      <c r="H135" s="183"/>
    </row>
    <row r="136" spans="1:8" ht="59.25" customHeight="1" thickBot="1" x14ac:dyDescent="0.25">
      <c r="A136" s="184" t="s">
        <v>74</v>
      </c>
      <c r="B136" s="185"/>
      <c r="C136" s="186"/>
      <c r="D136" s="187" t="s">
        <v>75</v>
      </c>
      <c r="E136" s="188"/>
      <c r="F136" s="188"/>
      <c r="G136" s="188"/>
      <c r="H136" s="189"/>
    </row>
    <row r="137" spans="1:8" ht="59.25" customHeight="1" x14ac:dyDescent="0.2">
      <c r="A137" s="190" t="s">
        <v>76</v>
      </c>
      <c r="B137" s="191"/>
      <c r="C137" s="186"/>
      <c r="D137" s="157">
        <v>1710</v>
      </c>
      <c r="E137" s="157"/>
      <c r="F137" s="157"/>
      <c r="G137" s="157"/>
      <c r="H137" s="158"/>
    </row>
    <row r="138" spans="1:8" ht="59.25" customHeight="1" x14ac:dyDescent="0.2">
      <c r="A138" s="190" t="s">
        <v>77</v>
      </c>
      <c r="B138" s="191"/>
      <c r="C138" s="186"/>
      <c r="D138" s="157">
        <v>1368</v>
      </c>
      <c r="E138" s="157"/>
      <c r="F138" s="157"/>
      <c r="G138" s="157"/>
      <c r="H138" s="158"/>
    </row>
    <row r="139" spans="1:8" ht="59.25" customHeight="1" x14ac:dyDescent="0.2">
      <c r="A139" s="190" t="s">
        <v>78</v>
      </c>
      <c r="B139" s="191"/>
      <c r="C139" s="186"/>
      <c r="D139" s="157">
        <v>1140</v>
      </c>
      <c r="E139" s="157"/>
      <c r="F139" s="157"/>
      <c r="G139" s="157"/>
      <c r="H139" s="158"/>
    </row>
    <row r="140" spans="1:8" ht="59.25" customHeight="1" x14ac:dyDescent="0.2">
      <c r="A140" s="190" t="s">
        <v>79</v>
      </c>
      <c r="B140" s="191"/>
      <c r="C140" s="186"/>
      <c r="D140" s="157">
        <v>977.14285714285711</v>
      </c>
      <c r="E140" s="157"/>
      <c r="F140" s="157"/>
      <c r="G140" s="157"/>
      <c r="H140" s="158"/>
    </row>
    <row r="141" spans="1:8" ht="59.25" customHeight="1" x14ac:dyDescent="0.2">
      <c r="A141" s="190" t="s">
        <v>80</v>
      </c>
      <c r="B141" s="191"/>
      <c r="C141" s="186"/>
      <c r="D141" s="157">
        <v>855</v>
      </c>
      <c r="E141" s="157"/>
      <c r="F141" s="157"/>
      <c r="G141" s="157"/>
      <c r="H141" s="158"/>
    </row>
    <row r="142" spans="1:8" ht="59.25" customHeight="1" x14ac:dyDescent="0.2">
      <c r="A142" s="190" t="s">
        <v>81</v>
      </c>
      <c r="B142" s="191"/>
      <c r="C142" s="186"/>
      <c r="D142" s="157">
        <v>760</v>
      </c>
      <c r="E142" s="157"/>
      <c r="F142" s="157"/>
      <c r="G142" s="157"/>
      <c r="H142" s="158"/>
    </row>
    <row r="143" spans="1:8" ht="59.25" customHeight="1" thickBot="1" x14ac:dyDescent="0.25">
      <c r="A143" s="190" t="s">
        <v>82</v>
      </c>
      <c r="B143" s="191"/>
      <c r="C143" s="194"/>
      <c r="D143" s="157">
        <v>684</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44">
        <v>13200.000000000002</v>
      </c>
      <c r="E144" s="45"/>
      <c r="F144" s="45"/>
      <c r="G144" s="45"/>
      <c r="H144" s="46"/>
    </row>
    <row r="145" spans="1:8" ht="21.75" thickBot="1" x14ac:dyDescent="0.25">
      <c r="A145" s="336"/>
      <c r="B145" s="337"/>
      <c r="C145" s="125"/>
      <c r="D145" s="399"/>
      <c r="E145" s="399"/>
      <c r="F145" s="399"/>
      <c r="G145" s="399"/>
      <c r="H145" s="400"/>
    </row>
    <row r="146" spans="1:8" ht="50.1" customHeight="1" x14ac:dyDescent="0.2">
      <c r="A146" s="160" t="s">
        <v>85</v>
      </c>
      <c r="B146" s="161"/>
      <c r="C146" s="201" t="str">
        <f>"Интернет-площадка 2gis.ru на основе Cправочника организаций "&amp;$C$2&amp;""</f>
        <v>Интернет-площадка 2gis.ru на основе Cправочника организаций "2ГИС.КАЛИНИНГРАД"</v>
      </c>
      <c r="D146" s="31">
        <v>5820</v>
      </c>
      <c r="E146" s="32"/>
      <c r="F146" s="32"/>
      <c r="G146" s="32"/>
      <c r="H146" s="33"/>
    </row>
    <row r="147" spans="1:8" ht="50.1" customHeight="1" x14ac:dyDescent="0.2">
      <c r="A147" s="160" t="s">
        <v>86</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121">
        <v>3630.0000000000009</v>
      </c>
      <c r="E147" s="122"/>
      <c r="F147" s="122"/>
      <c r="G147" s="122"/>
      <c r="H147" s="123"/>
    </row>
    <row r="148" spans="1:8" ht="50.1" customHeight="1" x14ac:dyDescent="0.2">
      <c r="A148" s="160" t="s">
        <v>87</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6">
        <v>5820</v>
      </c>
      <c r="E148" s="37"/>
      <c r="F148" s="37"/>
      <c r="G148" s="37"/>
      <c r="H148" s="38"/>
    </row>
    <row r="149" spans="1:8" ht="50.1" customHeight="1" x14ac:dyDescent="0.2">
      <c r="A149" s="160" t="s">
        <v>88</v>
      </c>
      <c r="B149" s="161"/>
      <c r="C149" s="202" t="str">
        <f>"Интернет-площадка 2gis.ru на основе Cправочника организаций "&amp;$C$2&amp;""</f>
        <v>Интернет-площадка 2gis.ru на основе Cправочника организаций "2ГИС.КАЛИНИНГРАД"</v>
      </c>
      <c r="D149" s="36">
        <v>6180</v>
      </c>
      <c r="E149" s="37"/>
      <c r="F149" s="37"/>
      <c r="G149" s="37"/>
      <c r="H149" s="38"/>
    </row>
    <row r="150" spans="1:8" ht="50.1" customHeight="1" x14ac:dyDescent="0.2">
      <c r="A150" s="160" t="s">
        <v>89</v>
      </c>
      <c r="B150" s="161"/>
      <c r="C150" s="202" t="str">
        <f>"Интернет-площадка 2gis.ru на основе Cправочника организаций "&amp;$C$2&amp;""</f>
        <v>Интернет-площадка 2gis.ru на основе Cправочника организаций "2ГИС.КАЛИНИНГРАД"</v>
      </c>
      <c r="D150" s="36">
        <v>7410</v>
      </c>
      <c r="E150" s="37"/>
      <c r="F150" s="37"/>
      <c r="G150" s="37"/>
      <c r="H150" s="38"/>
    </row>
    <row r="151" spans="1:8" ht="50.1" customHeight="1" x14ac:dyDescent="0.2">
      <c r="A151" s="160" t="s">
        <v>90</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6">
        <v>2490</v>
      </c>
      <c r="E151" s="37"/>
      <c r="F151" s="37"/>
      <c r="G151" s="37"/>
      <c r="H151" s="38"/>
    </row>
    <row r="152" spans="1:8" ht="50.1" customHeight="1" x14ac:dyDescent="0.2">
      <c r="A152" s="160" t="s">
        <v>91</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6">
        <v>3630.0000000000009</v>
      </c>
      <c r="E152" s="37"/>
      <c r="F152" s="37"/>
      <c r="G152" s="37"/>
      <c r="H152" s="38"/>
    </row>
    <row r="153" spans="1:8" ht="50.1" customHeight="1" x14ac:dyDescent="0.2">
      <c r="A153" s="160" t="s">
        <v>92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6">
        <v>4080</v>
      </c>
      <c r="E153" s="37"/>
      <c r="F153" s="37"/>
      <c r="G153" s="37"/>
      <c r="H153" s="38"/>
    </row>
    <row r="154" spans="1:8" ht="50.1" customHeight="1" x14ac:dyDescent="0.2">
      <c r="A154" s="160" t="s">
        <v>93</v>
      </c>
      <c r="B154" s="161"/>
      <c r="C154" s="203" t="str">
        <f>C186</f>
        <v>электронный справочник на основе Справочника организаций "2ГИС.КАЛИНИНГРАД" (мобильная версия 2ГИС 4.0 и выше)</v>
      </c>
      <c r="D154" s="36">
        <v>21780</v>
      </c>
      <c r="E154" s="37"/>
      <c r="F154" s="37"/>
      <c r="G154" s="37"/>
      <c r="H154" s="38"/>
    </row>
    <row r="155" spans="1:8" ht="50.1" customHeight="1" x14ac:dyDescent="0.2">
      <c r="A155" s="160" t="s">
        <v>94</v>
      </c>
      <c r="B155" s="161"/>
      <c r="C155" s="202" t="s">
        <v>95</v>
      </c>
      <c r="D155" s="36">
        <v>630</v>
      </c>
      <c r="E155" s="37"/>
      <c r="F155" s="37"/>
      <c r="G155" s="37"/>
      <c r="H155" s="38"/>
    </row>
    <row r="156" spans="1:8" ht="68.25" customHeight="1" x14ac:dyDescent="0.2">
      <c r="A156" s="160" t="s">
        <v>96</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6">
        <v>2490</v>
      </c>
      <c r="E156" s="37"/>
      <c r="F156" s="37"/>
      <c r="G156" s="37"/>
      <c r="H156" s="38"/>
    </row>
    <row r="157" spans="1:8" ht="68.25" customHeight="1" x14ac:dyDescent="0.2">
      <c r="A157" s="160" t="s">
        <v>97</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6">
        <v>1794</v>
      </c>
      <c r="E157" s="37"/>
      <c r="F157" s="37"/>
      <c r="G157" s="37"/>
      <c r="H157" s="38"/>
    </row>
    <row r="158" spans="1:8" ht="68.25" customHeight="1" x14ac:dyDescent="0.2">
      <c r="A158" s="160" t="s">
        <v>98</v>
      </c>
      <c r="B158" s="161"/>
      <c r="C158"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6">
        <v>2040</v>
      </c>
      <c r="E158" s="37"/>
      <c r="F158" s="37"/>
      <c r="G158" s="37"/>
      <c r="H158" s="38"/>
    </row>
    <row r="159" spans="1:8" ht="68.25" customHeight="1" x14ac:dyDescent="0.2">
      <c r="A159" s="160" t="s">
        <v>99</v>
      </c>
      <c r="B159" s="161"/>
      <c r="C159"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6">
        <v>894</v>
      </c>
      <c r="E159" s="37"/>
      <c r="F159" s="37"/>
      <c r="G159" s="37"/>
      <c r="H159" s="38"/>
    </row>
    <row r="160" spans="1:8" ht="68.25" customHeight="1" x14ac:dyDescent="0.2">
      <c r="A160" s="160" t="s">
        <v>100</v>
      </c>
      <c r="B160" s="161" t="s">
        <v>100</v>
      </c>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6">
        <v>14820</v>
      </c>
      <c r="E160" s="37"/>
      <c r="F160" s="37"/>
      <c r="G160" s="37"/>
      <c r="H160" s="38"/>
    </row>
    <row r="161" spans="1:8" ht="68.25" customHeight="1" x14ac:dyDescent="0.2">
      <c r="A161" s="160" t="s">
        <v>101</v>
      </c>
      <c r="B161" s="161" t="s">
        <v>101</v>
      </c>
      <c r="C16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6">
        <v>8790</v>
      </c>
      <c r="E161" s="37"/>
      <c r="F161" s="37"/>
      <c r="G161" s="37"/>
      <c r="H161" s="38"/>
    </row>
    <row r="162" spans="1:8" ht="50.1" customHeight="1" thickBot="1" x14ac:dyDescent="0.25">
      <c r="A162" s="160" t="s">
        <v>102</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2" s="36">
        <v>3150</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6">
        <v>1470</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4" s="36">
        <v>100002</v>
      </c>
      <c r="E164" s="37"/>
      <c r="F164" s="37"/>
      <c r="G164" s="37"/>
      <c r="H164" s="3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5" s="36">
        <v>14700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6">
        <v>6060</v>
      </c>
      <c r="E166" s="37"/>
      <c r="F166" s="37"/>
      <c r="G166" s="37"/>
      <c r="H166" s="38"/>
    </row>
    <row r="167" spans="1:8" s="16" customFormat="1" ht="96" customHeight="1" x14ac:dyDescent="0.2">
      <c r="A167" s="154" t="s">
        <v>106</v>
      </c>
      <c r="B167" s="204"/>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7" s="36">
        <v>11010</v>
      </c>
      <c r="E167" s="37"/>
      <c r="F167" s="37"/>
      <c r="G167" s="37"/>
      <c r="H167" s="38"/>
    </row>
    <row r="168" spans="1:8" ht="50.1" customHeight="1" x14ac:dyDescent="0.2">
      <c r="A168" s="160" t="s">
        <v>107</v>
      </c>
      <c r="B168" s="161"/>
      <c r="C168" s="202" t="str">
        <f>"Интернет-площадка 2gis.ru на основе Cправочника организаций "&amp;$C$2&amp;""</f>
        <v>Интернет-площадка 2gis.ru на основе Cправочника организаций "2ГИС.КАЛИНИНГРАД"</v>
      </c>
      <c r="D168" s="36">
        <v>8160</v>
      </c>
      <c r="E168" s="37"/>
      <c r="F168" s="37"/>
      <c r="G168" s="37"/>
      <c r="H168" s="38"/>
    </row>
    <row r="169" spans="1:8" ht="50.1" customHeight="1" x14ac:dyDescent="0.2">
      <c r="A169" s="160" t="s">
        <v>108</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6">
        <v>5160</v>
      </c>
      <c r="E169" s="37"/>
      <c r="F169" s="37"/>
      <c r="G169" s="37"/>
      <c r="H169" s="38"/>
    </row>
    <row r="170" spans="1:8" ht="50.1" customHeight="1" x14ac:dyDescent="0.2">
      <c r="A170" s="160" t="s">
        <v>109</v>
      </c>
      <c r="B170" s="161"/>
      <c r="C170" s="202" t="str">
        <f t="shared" si="1"/>
        <v>Электронный справочник на основе Справочника организаций "2ГИС.КАЛИНИНГРАД" (версия для ПК)</v>
      </c>
      <c r="D170" s="36">
        <v>8160</v>
      </c>
      <c r="E170" s="37"/>
      <c r="F170" s="37"/>
      <c r="G170" s="37"/>
      <c r="H170" s="38"/>
    </row>
    <row r="171" spans="1:8" ht="50.1" customHeight="1" x14ac:dyDescent="0.2">
      <c r="A171" s="160" t="s">
        <v>110</v>
      </c>
      <c r="B171" s="161"/>
      <c r="C171" s="202" t="str">
        <f>"Интернет-площадка 2gis.ru на основе Cправочника организаций "&amp;$C$2&amp;""</f>
        <v>Интернет-площадка 2gis.ru на основе Cправочника организаций "2ГИС.КАЛИНИНГРАД"</v>
      </c>
      <c r="D171" s="36">
        <v>8760</v>
      </c>
      <c r="E171" s="37"/>
      <c r="F171" s="37"/>
      <c r="G171" s="37"/>
      <c r="H171" s="38"/>
    </row>
    <row r="172" spans="1:8" ht="50.1" customHeight="1" x14ac:dyDescent="0.2">
      <c r="A172" s="160" t="s">
        <v>111</v>
      </c>
      <c r="B172" s="161"/>
      <c r="C172" s="202" t="str">
        <f>"Интернет-площадка 2gis.ru на основе Cправочника организаций "&amp;$C$2&amp;""</f>
        <v>Интернет-площадка 2gis.ru на основе Cправочника организаций "2ГИС.КАЛИНИНГРАД"</v>
      </c>
      <c r="D172" s="36">
        <v>10512</v>
      </c>
      <c r="E172" s="37"/>
      <c r="F172" s="37"/>
      <c r="G172" s="37"/>
      <c r="H172" s="38"/>
    </row>
    <row r="173" spans="1:8" ht="50.1" customHeight="1" x14ac:dyDescent="0.2">
      <c r="A173" s="160" t="s">
        <v>112</v>
      </c>
      <c r="B173" s="161"/>
      <c r="C173" s="202" t="str">
        <f t="shared" si="1"/>
        <v>Электронный справочник на основе Справочника организаций "2ГИС.КАЛИНИНГРАД" (версия для ПК)</v>
      </c>
      <c r="D173" s="36">
        <v>3600</v>
      </c>
      <c r="E173" s="37"/>
      <c r="F173" s="37"/>
      <c r="G173" s="37"/>
      <c r="H173" s="38"/>
    </row>
    <row r="174" spans="1:8" ht="50.1" customHeight="1" x14ac:dyDescent="0.2">
      <c r="A174" s="160" t="s">
        <v>113</v>
      </c>
      <c r="B174" s="161"/>
      <c r="C174" s="202" t="str">
        <f t="shared" si="1"/>
        <v>Электронный справочник на основе Справочника организаций "2ГИС.КАЛИНИНГРАД" (версия для ПК)</v>
      </c>
      <c r="D174" s="36">
        <v>5160</v>
      </c>
      <c r="E174" s="37"/>
      <c r="F174" s="37"/>
      <c r="G174" s="37"/>
      <c r="H174" s="38"/>
    </row>
    <row r="175" spans="1:8" ht="50.1" customHeight="1" x14ac:dyDescent="0.2">
      <c r="A175" s="160" t="s">
        <v>114</v>
      </c>
      <c r="B175" s="161"/>
      <c r="C175" s="202" t="str">
        <f t="shared" si="1"/>
        <v>Электронный справочник на основе Справочника организаций "2ГИС.КАЛИНИНГРАД" (версия для ПК)</v>
      </c>
      <c r="D175" s="36">
        <v>5760</v>
      </c>
      <c r="E175" s="37"/>
      <c r="F175" s="37"/>
      <c r="G175" s="37"/>
      <c r="H175" s="38"/>
    </row>
    <row r="176" spans="1:8" ht="50.1" customHeight="1" x14ac:dyDescent="0.2">
      <c r="A176" s="160" t="s">
        <v>115</v>
      </c>
      <c r="B176" s="161"/>
      <c r="C176" s="202" t="s">
        <v>95</v>
      </c>
      <c r="D176" s="36">
        <v>960</v>
      </c>
      <c r="E176" s="37"/>
      <c r="F176" s="37"/>
      <c r="G176" s="37"/>
      <c r="H176" s="38"/>
    </row>
    <row r="177" spans="1:8" ht="66" customHeight="1" x14ac:dyDescent="0.2">
      <c r="A177" s="160" t="s">
        <v>116</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6">
        <v>20760</v>
      </c>
      <c r="E177" s="37"/>
      <c r="F177" s="37"/>
      <c r="G177" s="37"/>
      <c r="H177" s="38"/>
    </row>
    <row r="178" spans="1:8" ht="50.1" customHeight="1" thickBot="1" x14ac:dyDescent="0.25">
      <c r="A178" s="160" t="s">
        <v>117</v>
      </c>
      <c r="B178" s="161"/>
      <c r="C178" s="202" t="str">
        <f t="shared" si="1"/>
        <v>Электронный справочник на основе Справочника организаций "2ГИС.КАЛИНИНГРАД" (версия для ПК)</v>
      </c>
      <c r="D178" s="44">
        <v>4440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1">
        <v>5520</v>
      </c>
      <c r="E180" s="32"/>
      <c r="F180" s="32"/>
      <c r="G180" s="32"/>
      <c r="H180" s="33"/>
    </row>
    <row r="181" spans="1:8" s="16" customFormat="1" ht="50.1" customHeight="1" x14ac:dyDescent="0.2">
      <c r="A181" s="160" t="s">
        <v>120</v>
      </c>
      <c r="B181" s="161"/>
      <c r="C181" s="209"/>
      <c r="D181" s="36">
        <v>8250</v>
      </c>
      <c r="E181" s="37"/>
      <c r="F181" s="37"/>
      <c r="G181" s="37"/>
      <c r="H181" s="38"/>
    </row>
    <row r="182" spans="1:8" s="16" customFormat="1" ht="50.1" customHeight="1" x14ac:dyDescent="0.2">
      <c r="A182" s="207" t="s">
        <v>121</v>
      </c>
      <c r="B182" s="208"/>
      <c r="C182" s="209"/>
      <c r="D182" s="359">
        <v>3300.0000000000005</v>
      </c>
      <c r="E182" s="157"/>
      <c r="F182" s="157"/>
      <c r="G182" s="157"/>
      <c r="H182" s="158"/>
    </row>
    <row r="183" spans="1:8" s="16" customFormat="1" ht="50.1" customHeight="1" x14ac:dyDescent="0.2">
      <c r="A183" s="207" t="s">
        <v>122</v>
      </c>
      <c r="B183" s="208"/>
      <c r="C183" s="209"/>
      <c r="D183" s="359">
        <v>330</v>
      </c>
      <c r="E183" s="157"/>
      <c r="F183" s="157"/>
      <c r="G183" s="157"/>
      <c r="H183" s="158"/>
    </row>
    <row r="184" spans="1:8" s="16" customFormat="1" ht="50.1" customHeight="1" thickBot="1" x14ac:dyDescent="0.25">
      <c r="A184" s="207" t="s">
        <v>123</v>
      </c>
      <c r="B184" s="208"/>
      <c r="C184" s="210"/>
      <c r="D184" s="78">
        <v>1170</v>
      </c>
      <c r="E184" s="79"/>
      <c r="F184" s="79"/>
      <c r="G184" s="79"/>
      <c r="H184" s="80"/>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86" s="212">
        <f>F186*1.2</f>
        <v>2988</v>
      </c>
      <c r="E186" s="213">
        <f>F186*1.1</f>
        <v>2739</v>
      </c>
      <c r="F186" s="213">
        <v>2490</v>
      </c>
      <c r="G186" s="213">
        <f>F186*0.75</f>
        <v>1867.5</v>
      </c>
      <c r="H186" s="214">
        <f>F186*0.5</f>
        <v>1245</v>
      </c>
    </row>
    <row r="187" spans="1:8" ht="50.1" customHeight="1" x14ac:dyDescent="0.2">
      <c r="A187" s="160" t="s">
        <v>126</v>
      </c>
      <c r="B187" s="161"/>
      <c r="C187" s="202" t="str">
        <f>"Интернет-площадка 2gis.ru на основе Cправочника организаций "&amp;$C$2&amp;""</f>
        <v>Интернет-площадка 2gis.ru на основе Cправочника организаций "2ГИС.КАЛИНИНГРАД"</v>
      </c>
      <c r="D187" s="36">
        <v>1320</v>
      </c>
      <c r="E187" s="37"/>
      <c r="F187" s="37"/>
      <c r="G187" s="37"/>
      <c r="H187" s="38"/>
    </row>
    <row r="188" spans="1:8" ht="50.1" customHeight="1" x14ac:dyDescent="0.2">
      <c r="A188" s="160" t="s">
        <v>179</v>
      </c>
      <c r="B188" s="161"/>
      <c r="C188" s="202" t="str">
        <f>"Интернет-площадка 2gis.ru на основе Cправочника организаций "&amp;$C$2&amp;""</f>
        <v>Интернет-площадка 2gis.ru на основе Cправочника организаций "2ГИС.КАЛИНИНГРАД"</v>
      </c>
      <c r="D188" s="36">
        <v>1920</v>
      </c>
      <c r="E188" s="37"/>
      <c r="F188" s="37"/>
      <c r="G188" s="37"/>
      <c r="H188" s="38"/>
    </row>
    <row r="189" spans="1:8" s="16" customFormat="1" ht="126" customHeight="1" thickBot="1" x14ac:dyDescent="0.25">
      <c r="A189" s="160" t="s">
        <v>131</v>
      </c>
      <c r="B189" s="161"/>
      <c r="C189" s="215" t="str">
        <f>C187</f>
        <v>Интернет-площадка 2gis.ru на основе Cправочника организаций "2ГИС.КАЛИНИНГРАД"</v>
      </c>
      <c r="D189" s="212">
        <f>F189*1.2</f>
        <v>2988</v>
      </c>
      <c r="E189" s="213">
        <f>F189*1.1</f>
        <v>2739</v>
      </c>
      <c r="F189" s="213">
        <v>2490</v>
      </c>
      <c r="G189" s="213">
        <f>F189*0.75</f>
        <v>1867.5</v>
      </c>
      <c r="H189" s="214">
        <f>F189*0.5</f>
        <v>1245</v>
      </c>
    </row>
    <row r="190" spans="1:8" s="23" customFormat="1" ht="30" customHeight="1" thickBot="1" x14ac:dyDescent="0.25">
      <c r="A190" s="429"/>
      <c r="B190" s="429"/>
      <c r="C190" s="430"/>
      <c r="D190" s="429"/>
      <c r="E190" s="429"/>
      <c r="F190" s="429"/>
      <c r="G190" s="429"/>
      <c r="H190" s="431"/>
    </row>
    <row r="191" spans="1:8" s="16" customFormat="1" ht="185.25" customHeight="1" x14ac:dyDescent="0.2">
      <c r="A191" s="160" t="s">
        <v>194</v>
      </c>
      <c r="B191" s="161"/>
      <c r="C19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1" s="31">
        <v>7788</v>
      </c>
      <c r="E191" s="32"/>
      <c r="F191" s="32"/>
      <c r="G191" s="32"/>
      <c r="H191" s="33"/>
    </row>
    <row r="192" spans="1:8" s="16" customFormat="1" ht="83.25" customHeight="1" thickBot="1" x14ac:dyDescent="0.25">
      <c r="A192" s="160" t="s">
        <v>195</v>
      </c>
      <c r="B192" s="161"/>
      <c r="C192" s="209"/>
      <c r="D192" s="36">
        <v>7788</v>
      </c>
      <c r="E192" s="37"/>
      <c r="F192" s="37"/>
      <c r="G192" s="37"/>
      <c r="H192" s="38"/>
    </row>
    <row r="193" spans="1:8" ht="21.75" thickBot="1" x14ac:dyDescent="0.25">
      <c r="A193" s="336"/>
      <c r="B193" s="337"/>
      <c r="C193" s="125"/>
      <c r="D193" s="399"/>
      <c r="E193" s="399"/>
      <c r="F193" s="399"/>
      <c r="G193" s="399"/>
      <c r="H193" s="400"/>
    </row>
    <row r="195" spans="1:8" ht="21" x14ac:dyDescent="0.2">
      <c r="A195" s="220"/>
      <c r="B195" s="221" t="s">
        <v>133</v>
      </c>
      <c r="C195" s="222" t="s">
        <v>501</v>
      </c>
      <c r="D195" s="222"/>
      <c r="E195" s="223"/>
      <c r="F195" s="223"/>
      <c r="G195" s="223"/>
      <c r="H195" s="223"/>
    </row>
    <row r="196" spans="1:8" ht="21" x14ac:dyDescent="0.2">
      <c r="A196" s="220"/>
      <c r="B196" s="223"/>
      <c r="C196" s="224" t="s">
        <v>502</v>
      </c>
      <c r="D196" s="224"/>
      <c r="E196" s="223"/>
      <c r="F196" s="223"/>
      <c r="G196" s="223"/>
      <c r="H196" s="223"/>
    </row>
    <row r="197" spans="1:8" ht="21" x14ac:dyDescent="0.2">
      <c r="A197" s="220"/>
      <c r="B197" s="223"/>
      <c r="C197" s="224" t="s">
        <v>503</v>
      </c>
      <c r="D197" s="224"/>
      <c r="E197" s="223"/>
      <c r="F197" s="223"/>
      <c r="G197" s="223"/>
      <c r="H197" s="223"/>
    </row>
    <row r="198" spans="1:8" ht="21" x14ac:dyDescent="0.2">
      <c r="C198" s="224"/>
      <c r="D198" s="224"/>
      <c r="E198" s="223"/>
      <c r="F198" s="223"/>
      <c r="G198" s="223"/>
      <c r="H198" s="217"/>
    </row>
    <row r="199" spans="1:8" ht="26.25" customHeight="1" x14ac:dyDescent="0.2">
      <c r="A199" s="227" t="str">
        <f>Абакан_юр!A174</f>
        <v>По соглашению сторон в качестве валюты платежа могут выступать украинские гривны, в этом случае курс следующий: 1 руб. = 0,4273 гривен</v>
      </c>
      <c r="B199" s="227"/>
      <c r="C199" s="227"/>
      <c r="D199" s="228"/>
      <c r="E199" s="228"/>
      <c r="F199" s="229"/>
      <c r="G199" s="230"/>
      <c r="H199" s="230"/>
    </row>
    <row r="200" spans="1:8" ht="26.25" customHeight="1" x14ac:dyDescent="0.2">
      <c r="A200" s="227" t="str">
        <f>Абакан_юр!A175</f>
        <v>По соглашению сторон в качестве валюты платежа могут выступать дирхамы ОАЭ, в этом случае курс следующий: 1 руб. = 0,0413 дирхам</v>
      </c>
      <c r="B200" s="227"/>
      <c r="C200" s="227"/>
      <c r="D200" s="228"/>
      <c r="E200" s="228"/>
      <c r="F200" s="229"/>
      <c r="G200" s="232"/>
      <c r="H200" s="232"/>
    </row>
    <row r="201" spans="1:8" ht="26.25" customHeight="1" x14ac:dyDescent="0.2">
      <c r="A201" s="227" t="str">
        <f>Абакан_юр!A176</f>
        <v>По соглашению сторон в качестве валюты платежа могут выступать доллары США, в этом случае курс следующий: 1 руб. = 0,0113 доллара</v>
      </c>
      <c r="B201" s="227"/>
      <c r="C201" s="227"/>
      <c r="D201" s="228"/>
      <c r="E201" s="228"/>
      <c r="F201" s="229"/>
      <c r="G201" s="232"/>
      <c r="H201" s="232"/>
    </row>
    <row r="202" spans="1:8" ht="26.25" customHeight="1" x14ac:dyDescent="0.2">
      <c r="A202" s="227" t="str">
        <f>Абакан_юр!A177</f>
        <v>По соглашению сторон в качестве валюты платежа могут выступать евро, в этом случае курс следующий: 1 руб. = 0,0105 евро</v>
      </c>
      <c r="B202" s="227"/>
      <c r="C202" s="227"/>
      <c r="D202" s="228"/>
      <c r="E202" s="229"/>
      <c r="F202" s="229"/>
      <c r="G202" s="232"/>
      <c r="H202" s="232"/>
    </row>
    <row r="203" spans="1:8" ht="26.25" customHeight="1" x14ac:dyDescent="0.2">
      <c r="A203" s="227" t="str">
        <f>Абакан_юр!A178</f>
        <v>По соглашению сторон в качестве валюты платежа могут выступать чешские кроны, в этом случае курс следующий: 1 руб. = 0,2661 крона</v>
      </c>
      <c r="B203" s="227"/>
      <c r="C203" s="227"/>
      <c r="D203" s="228"/>
      <c r="E203" s="229"/>
      <c r="F203" s="229"/>
      <c r="G203" s="232"/>
      <c r="H203" s="232"/>
    </row>
    <row r="204" spans="1:8" ht="26.25" customHeight="1" x14ac:dyDescent="0.2">
      <c r="A204" s="227" t="str">
        <f>Абакан_юр!A179</f>
        <v>По соглашению сторон в качестве валюты платежа могут выступать киргизские сомы, в этом случае курс следующий: 1 руб. = 1,0065 сом</v>
      </c>
      <c r="B204" s="227"/>
      <c r="C204" s="227"/>
      <c r="D204" s="228"/>
      <c r="E204" s="228"/>
      <c r="F204" s="229"/>
      <c r="G204" s="232"/>
      <c r="H204" s="232"/>
    </row>
    <row r="205" spans="1:8" ht="26.25" customHeight="1" x14ac:dyDescent="0.2">
      <c r="A205"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5" s="227"/>
      <c r="C205" s="227"/>
      <c r="D205" s="228"/>
      <c r="E205" s="228"/>
      <c r="F205" s="229"/>
      <c r="G205" s="232"/>
      <c r="H205" s="232"/>
    </row>
    <row r="206" spans="1:8" ht="26.25" x14ac:dyDescent="0.2">
      <c r="A206" s="233"/>
      <c r="B206" s="233"/>
      <c r="C206" s="234"/>
      <c r="D206" s="235"/>
      <c r="E206" s="235"/>
      <c r="F206" s="236"/>
      <c r="G206" s="237"/>
      <c r="H206" s="237"/>
    </row>
    <row r="207" spans="1:8" ht="21" x14ac:dyDescent="0.2">
      <c r="A207" s="239" t="s">
        <v>144</v>
      </c>
      <c r="B207" s="239"/>
      <c r="C207" s="239"/>
      <c r="D207" s="239"/>
      <c r="E207" s="239"/>
      <c r="F207" s="239"/>
      <c r="G207" s="239"/>
      <c r="H207" s="239"/>
    </row>
    <row r="208" spans="1:8" ht="21" x14ac:dyDescent="0.2">
      <c r="A208" s="239" t="s">
        <v>145</v>
      </c>
      <c r="B208" s="239"/>
      <c r="C208" s="239"/>
      <c r="D208" s="239"/>
      <c r="E208" s="239"/>
      <c r="F208" s="239"/>
      <c r="G208" s="239"/>
      <c r="H208" s="239"/>
    </row>
    <row r="209" spans="1:8" ht="26.25" x14ac:dyDescent="0.2">
      <c r="A209" s="233"/>
      <c r="B209" s="233"/>
      <c r="C209" s="234"/>
      <c r="D209" s="235"/>
      <c r="E209" s="235"/>
      <c r="F209" s="236"/>
      <c r="G209" s="237"/>
      <c r="H209" s="237"/>
    </row>
    <row r="210" spans="1:8" ht="50.1" customHeight="1" thickBot="1" x14ac:dyDescent="0.25">
      <c r="A210" s="240" t="s">
        <v>146</v>
      </c>
      <c r="B210" s="240"/>
      <c r="C210" s="240"/>
      <c r="D210" s="240"/>
      <c r="E210" s="240"/>
      <c r="F210" s="241"/>
      <c r="G210" s="231"/>
      <c r="H210" s="242"/>
    </row>
    <row r="211" spans="1:8" ht="50.1" customHeight="1" thickBot="1" x14ac:dyDescent="0.25">
      <c r="A211" s="243" t="s">
        <v>147</v>
      </c>
      <c r="B211" s="244"/>
      <c r="C211" s="244"/>
      <c r="D211" s="244"/>
      <c r="E211" s="245"/>
      <c r="F211" s="246"/>
      <c r="H211" s="247"/>
    </row>
    <row r="212" spans="1:8" ht="88.5" customHeight="1" thickBot="1" x14ac:dyDescent="0.25">
      <c r="A212" s="248" t="s">
        <v>148</v>
      </c>
      <c r="B212" s="249"/>
      <c r="C212" s="250" t="s">
        <v>149</v>
      </c>
      <c r="D212" s="249" t="s">
        <v>150</v>
      </c>
      <c r="E212" s="251"/>
      <c r="F212" s="252"/>
      <c r="G212" s="252"/>
      <c r="H212" s="252"/>
    </row>
    <row r="213" spans="1:8" ht="106.5" customHeight="1" x14ac:dyDescent="0.2">
      <c r="A213" s="253" t="s">
        <v>151</v>
      </c>
      <c r="B213" s="254"/>
      <c r="C213" s="255" t="s">
        <v>152</v>
      </c>
      <c r="D213" s="256" t="s">
        <v>153</v>
      </c>
      <c r="E213" s="257"/>
      <c r="F213" s="252"/>
      <c r="G213" s="252"/>
      <c r="H213" s="252"/>
    </row>
    <row r="214" spans="1:8" ht="76.5" customHeight="1" x14ac:dyDescent="0.2">
      <c r="A214" s="258" t="s">
        <v>154</v>
      </c>
      <c r="B214" s="259"/>
      <c r="C214" s="260" t="s">
        <v>155</v>
      </c>
      <c r="D214" s="261" t="s">
        <v>156</v>
      </c>
      <c r="E214" s="262"/>
      <c r="F214" s="252"/>
      <c r="G214" s="252"/>
      <c r="H214" s="252"/>
    </row>
    <row r="215" spans="1:8" ht="172.5" customHeight="1" thickBot="1" x14ac:dyDescent="0.25">
      <c r="A215" s="404" t="s">
        <v>157</v>
      </c>
      <c r="B215" s="405"/>
      <c r="C215" s="406" t="s">
        <v>158</v>
      </c>
      <c r="D215" s="407" t="s">
        <v>156</v>
      </c>
      <c r="E215" s="408"/>
      <c r="F215" s="252"/>
      <c r="G215" s="252"/>
      <c r="H215" s="252"/>
    </row>
    <row r="216" spans="1:8" s="217" customFormat="1" ht="125.25" customHeight="1" x14ac:dyDescent="0.2">
      <c r="A216" s="258" t="s">
        <v>160</v>
      </c>
      <c r="B216" s="259"/>
      <c r="C216" s="409" t="s">
        <v>161</v>
      </c>
      <c r="D216" s="259" t="s">
        <v>156</v>
      </c>
      <c r="E216" s="410"/>
      <c r="F216" s="246"/>
      <c r="G216" s="246"/>
      <c r="H216" s="246"/>
    </row>
    <row r="217" spans="1:8" s="238" customFormat="1" ht="222.75" customHeight="1" thickBot="1" x14ac:dyDescent="0.25">
      <c r="A217" s="411" t="s">
        <v>162</v>
      </c>
      <c r="B217" s="412"/>
      <c r="C217" s="406" t="s">
        <v>163</v>
      </c>
      <c r="D217" s="413" t="s">
        <v>156</v>
      </c>
      <c r="E217" s="414"/>
      <c r="F217" s="236"/>
      <c r="G217" s="237"/>
      <c r="H217" s="237"/>
    </row>
    <row r="218" spans="1:8" ht="24.95" customHeight="1" x14ac:dyDescent="0.2">
      <c r="A218" s="264" t="s">
        <v>164</v>
      </c>
      <c r="B218" s="264"/>
      <c r="C218" s="264"/>
      <c r="D218" s="264"/>
      <c r="E218" s="264"/>
      <c r="F218" s="264"/>
      <c r="G218" s="264"/>
      <c r="H218" s="264"/>
    </row>
    <row r="219" spans="1:8" ht="24.95" customHeight="1" x14ac:dyDescent="0.2">
      <c r="A219" s="264" t="s">
        <v>165</v>
      </c>
      <c r="B219" s="264"/>
      <c r="C219" s="264"/>
      <c r="D219" s="264"/>
      <c r="E219" s="264"/>
      <c r="F219" s="264"/>
      <c r="G219" s="264"/>
      <c r="H219" s="264"/>
    </row>
    <row r="220" spans="1:8" ht="188.25" customHeight="1" x14ac:dyDescent="0.2">
      <c r="A220"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239"/>
      <c r="C220" s="239"/>
      <c r="D220" s="239"/>
      <c r="E220" s="239"/>
      <c r="F220" s="239"/>
      <c r="G220" s="239"/>
      <c r="H220" s="239"/>
    </row>
    <row r="221" spans="1:8" ht="72.75" customHeight="1" x14ac:dyDescent="0.2">
      <c r="A221" s="239" t="s">
        <v>167</v>
      </c>
      <c r="B221" s="239"/>
      <c r="C221" s="239"/>
      <c r="D221" s="239"/>
      <c r="E221" s="239"/>
      <c r="F221" s="239"/>
      <c r="G221" s="239"/>
      <c r="H221" s="239"/>
    </row>
    <row r="222" spans="1:8" ht="23.25" x14ac:dyDescent="0.2">
      <c r="A222" s="264" t="s">
        <v>168</v>
      </c>
      <c r="B222" s="264"/>
      <c r="C222" s="264"/>
      <c r="D222" s="264"/>
      <c r="E222" s="264"/>
      <c r="F222" s="264"/>
      <c r="G222" s="264"/>
      <c r="H222" s="264"/>
    </row>
    <row r="223" spans="1:8" s="266" customFormat="1" ht="124.5" customHeight="1" x14ac:dyDescent="0.2">
      <c r="A223" s="239" t="s">
        <v>169</v>
      </c>
      <c r="B223" s="239"/>
      <c r="C223" s="239"/>
      <c r="D223" s="239"/>
      <c r="E223" s="239"/>
      <c r="F223" s="239"/>
      <c r="G223" s="239"/>
      <c r="H223" s="239"/>
    </row>
  </sheetData>
  <sheetProtection selectLockedCells="1" selectUnlockedCells="1"/>
  <mergeCells count="370">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 ref="A212:B212"/>
    <mergeCell ref="D212:E212"/>
    <mergeCell ref="A213:B213"/>
    <mergeCell ref="D213:E213"/>
    <mergeCell ref="A214:B214"/>
    <mergeCell ref="D214:E214"/>
    <mergeCell ref="A204:C204"/>
    <mergeCell ref="A205:C205"/>
    <mergeCell ref="A207:H207"/>
    <mergeCell ref="A208:H208"/>
    <mergeCell ref="A210:E210"/>
    <mergeCell ref="A211:E211"/>
    <mergeCell ref="A199:C199"/>
    <mergeCell ref="G199:H199"/>
    <mergeCell ref="A200:C200"/>
    <mergeCell ref="A201:C201"/>
    <mergeCell ref="A202:C202"/>
    <mergeCell ref="A203:C203"/>
    <mergeCell ref="A193:B193"/>
    <mergeCell ref="D193:H193"/>
    <mergeCell ref="C195:D195"/>
    <mergeCell ref="C196:D196"/>
    <mergeCell ref="C197:D197"/>
    <mergeCell ref="C198:D198"/>
    <mergeCell ref="A190:C190"/>
    <mergeCell ref="D190:H190"/>
    <mergeCell ref="A191:B191"/>
    <mergeCell ref="C191:C192"/>
    <mergeCell ref="D191:H191"/>
    <mergeCell ref="A192:B192"/>
    <mergeCell ref="D192:H19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9"/>
  <sheetViews>
    <sheetView view="pageBreakPreview" zoomScale="40" zoomScaleNormal="60" zoomScaleSheetLayoutView="40" workbookViewId="0">
      <pane ySplit="4" topLeftCell="A56" activePane="bottomLeft" state="frozen"/>
      <selection activeCell="A57" sqref="A57:B57"/>
      <selection pane="bottomLeft" activeCell="A57" sqref="A57:B57"/>
    </sheetView>
  </sheetViews>
  <sheetFormatPr defaultColWidth="9.140625" defaultRowHeight="12.75" outlineLevelRow="2" x14ac:dyDescent="0.2"/>
  <cols>
    <col min="1" max="1" width="45.7109375" style="216" customWidth="1"/>
    <col min="2" max="2" width="80.7109375" style="217" customWidth="1"/>
    <col min="3" max="3" width="120.7109375" style="218" customWidth="1"/>
    <col min="4" max="4" width="90.7109375" style="217" customWidth="1"/>
    <col min="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марта 2024 г.</v>
      </c>
      <c r="B2" s="6" t="s">
        <v>2</v>
      </c>
      <c r="C2" s="7" t="s">
        <v>504</v>
      </c>
      <c r="D2" s="46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6" t="s">
        <v>8</v>
      </c>
    </row>
    <row r="5" spans="1:4" s="28" customFormat="1" ht="50.1" customHeight="1" thickBot="1" x14ac:dyDescent="0.25">
      <c r="A5" s="24" t="s">
        <v>9</v>
      </c>
      <c r="B5" s="25"/>
      <c r="C5" s="26"/>
      <c r="D5" s="27"/>
    </row>
    <row r="6" spans="1:4" ht="21.75" thickBot="1" x14ac:dyDescent="0.25">
      <c r="A6" s="386"/>
      <c r="B6" s="387"/>
      <c r="C6" s="388"/>
      <c r="D6" s="557"/>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558"/>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559"/>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389">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393"/>
    </row>
    <row r="26" spans="1:4" s="16" customFormat="1" ht="24.95" customHeight="1" thickBot="1" x14ac:dyDescent="0.25">
      <c r="A26" s="81"/>
      <c r="B26" s="48"/>
      <c r="C26" s="49"/>
      <c r="D26" s="560"/>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558"/>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561"/>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386"/>
      <c r="B47" s="387"/>
      <c r="C47" s="388"/>
      <c r="D47" s="557"/>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1">
        <v>6624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44"/>
    </row>
    <row r="53" spans="1:4" s="16" customFormat="1" ht="24.95" customHeight="1" thickBot="1" x14ac:dyDescent="0.25">
      <c r="A53" s="47"/>
      <c r="B53" s="48"/>
      <c r="C53" s="49"/>
      <c r="D53" s="558"/>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54">
        <v>7812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61"/>
    </row>
    <row r="59" spans="1:4" s="16" customFormat="1" ht="24.95" customHeight="1" thickBot="1" x14ac:dyDescent="0.25">
      <c r="A59" s="81"/>
      <c r="B59" s="82"/>
      <c r="C59" s="83"/>
      <c r="D59" s="559"/>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389">
        <v>210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393"/>
    </row>
    <row r="63" spans="1:4" ht="21.75" thickBot="1" x14ac:dyDescent="0.25">
      <c r="A63" s="81"/>
      <c r="B63" s="129"/>
      <c r="C63" s="130"/>
      <c r="D63" s="467"/>
    </row>
    <row r="64" spans="1:4" ht="50.1" customHeight="1" thickBot="1" x14ac:dyDescent="0.25">
      <c r="A64" s="136" t="s">
        <v>38</v>
      </c>
      <c r="B64" s="137"/>
      <c r="C64" s="137"/>
      <c r="D64" s="562" t="str">
        <f>"от "&amp;MIN(D65:D84)&amp;" до "&amp;MAX(D65:D84)</f>
        <v>от 510 до 10200</v>
      </c>
    </row>
    <row r="65" spans="1:4" ht="37.5" customHeight="1" outlineLevel="2"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563">
        <v>510</v>
      </c>
    </row>
    <row r="66" spans="1:4" ht="37.5" customHeight="1" outlineLevel="2" x14ac:dyDescent="0.2">
      <c r="A66" s="147" t="s">
        <v>40</v>
      </c>
      <c r="B66" s="148"/>
      <c r="C66" s="143"/>
      <c r="D66" s="564">
        <v>1020</v>
      </c>
    </row>
    <row r="67" spans="1:4" ht="37.5" customHeight="1" outlineLevel="2" x14ac:dyDescent="0.2">
      <c r="A67" s="147" t="s">
        <v>41</v>
      </c>
      <c r="B67" s="148"/>
      <c r="C67" s="143"/>
      <c r="D67" s="564">
        <v>1530</v>
      </c>
    </row>
    <row r="68" spans="1:4" ht="37.5" customHeight="1" outlineLevel="2" x14ac:dyDescent="0.2">
      <c r="A68" s="147" t="s">
        <v>42</v>
      </c>
      <c r="B68" s="148"/>
      <c r="C68" s="143"/>
      <c r="D68" s="564">
        <v>2040</v>
      </c>
    </row>
    <row r="69" spans="1:4" ht="37.5" customHeight="1" outlineLevel="2" x14ac:dyDescent="0.2">
      <c r="A69" s="147" t="s">
        <v>43</v>
      </c>
      <c r="B69" s="148"/>
      <c r="C69" s="143"/>
      <c r="D69" s="564">
        <v>2550</v>
      </c>
    </row>
    <row r="70" spans="1:4" ht="37.5" customHeight="1" outlineLevel="2" x14ac:dyDescent="0.2">
      <c r="A70" s="147" t="s">
        <v>44</v>
      </c>
      <c r="B70" s="148"/>
      <c r="C70" s="143"/>
      <c r="D70" s="564">
        <v>3060</v>
      </c>
    </row>
    <row r="71" spans="1:4" ht="37.5" customHeight="1" outlineLevel="2" x14ac:dyDescent="0.2">
      <c r="A71" s="147" t="s">
        <v>45</v>
      </c>
      <c r="B71" s="148"/>
      <c r="C71" s="143"/>
      <c r="D71" s="564">
        <v>3570</v>
      </c>
    </row>
    <row r="72" spans="1:4" ht="37.5" customHeight="1" outlineLevel="2" x14ac:dyDescent="0.2">
      <c r="A72" s="147" t="s">
        <v>46</v>
      </c>
      <c r="B72" s="148"/>
      <c r="C72" s="143"/>
      <c r="D72" s="564">
        <v>4080</v>
      </c>
    </row>
    <row r="73" spans="1:4" ht="37.5" customHeight="1" outlineLevel="2" x14ac:dyDescent="0.2">
      <c r="A73" s="147" t="s">
        <v>47</v>
      </c>
      <c r="B73" s="148"/>
      <c r="C73" s="143"/>
      <c r="D73" s="564">
        <v>4590</v>
      </c>
    </row>
    <row r="74" spans="1:4" ht="37.5" customHeight="1" outlineLevel="2" x14ac:dyDescent="0.2">
      <c r="A74" s="147" t="s">
        <v>48</v>
      </c>
      <c r="B74" s="148"/>
      <c r="C74" s="143"/>
      <c r="D74" s="564">
        <v>5100</v>
      </c>
    </row>
    <row r="75" spans="1:4" ht="37.5" customHeight="1" outlineLevel="2" x14ac:dyDescent="0.2">
      <c r="A75" s="147" t="s">
        <v>49</v>
      </c>
      <c r="B75" s="148"/>
      <c r="C75" s="143"/>
      <c r="D75" s="564">
        <v>5610</v>
      </c>
    </row>
    <row r="76" spans="1:4" ht="37.5" customHeight="1" outlineLevel="2" x14ac:dyDescent="0.2">
      <c r="A76" s="147" t="s">
        <v>50</v>
      </c>
      <c r="B76" s="148"/>
      <c r="C76" s="143"/>
      <c r="D76" s="564">
        <v>6120</v>
      </c>
    </row>
    <row r="77" spans="1:4" ht="37.5" customHeight="1" outlineLevel="2" x14ac:dyDescent="0.2">
      <c r="A77" s="147" t="s">
        <v>51</v>
      </c>
      <c r="B77" s="148"/>
      <c r="C77" s="143"/>
      <c r="D77" s="564">
        <v>6630</v>
      </c>
    </row>
    <row r="78" spans="1:4" ht="37.5" customHeight="1" outlineLevel="2" x14ac:dyDescent="0.2">
      <c r="A78" s="147" t="s">
        <v>52</v>
      </c>
      <c r="B78" s="148"/>
      <c r="C78" s="143"/>
      <c r="D78" s="564">
        <v>7140</v>
      </c>
    </row>
    <row r="79" spans="1:4" ht="37.5" customHeight="1" outlineLevel="2" x14ac:dyDescent="0.2">
      <c r="A79" s="147" t="s">
        <v>53</v>
      </c>
      <c r="B79" s="148"/>
      <c r="C79" s="143"/>
      <c r="D79" s="564">
        <v>7650</v>
      </c>
    </row>
    <row r="80" spans="1:4" ht="37.5" customHeight="1" outlineLevel="2" x14ac:dyDescent="0.2">
      <c r="A80" s="147" t="s">
        <v>54</v>
      </c>
      <c r="B80" s="148"/>
      <c r="C80" s="143"/>
      <c r="D80" s="564">
        <v>8160</v>
      </c>
    </row>
    <row r="81" spans="1:4" ht="37.5" customHeight="1" outlineLevel="2" x14ac:dyDescent="0.2">
      <c r="A81" s="147" t="s">
        <v>55</v>
      </c>
      <c r="B81" s="148"/>
      <c r="C81" s="143"/>
      <c r="D81" s="564">
        <v>8670</v>
      </c>
    </row>
    <row r="82" spans="1:4" ht="37.5" customHeight="1" outlineLevel="2" x14ac:dyDescent="0.2">
      <c r="A82" s="147" t="s">
        <v>56</v>
      </c>
      <c r="B82" s="148"/>
      <c r="C82" s="143"/>
      <c r="D82" s="564">
        <v>9180</v>
      </c>
    </row>
    <row r="83" spans="1:4" ht="37.5" customHeight="1" outlineLevel="2" x14ac:dyDescent="0.2">
      <c r="A83" s="147" t="s">
        <v>57</v>
      </c>
      <c r="B83" s="148"/>
      <c r="C83" s="143"/>
      <c r="D83" s="564">
        <v>9690</v>
      </c>
    </row>
    <row r="84" spans="1:4" ht="37.5" customHeight="1" outlineLevel="2" thickBot="1" x14ac:dyDescent="0.25">
      <c r="A84" s="147" t="s">
        <v>58</v>
      </c>
      <c r="B84" s="148"/>
      <c r="C84" s="143"/>
      <c r="D84" s="564">
        <v>10200</v>
      </c>
    </row>
    <row r="85" spans="1:4" ht="50.1" customHeight="1" thickBot="1" x14ac:dyDescent="0.25">
      <c r="A85" s="415" t="s">
        <v>59</v>
      </c>
      <c r="B85" s="416"/>
      <c r="C85" s="416"/>
      <c r="D85" s="565" t="str">
        <f>"от "&amp;MIN(D86:D95)&amp;" до "&amp;MAX(D86:D95)</f>
        <v>от 270 до 6660</v>
      </c>
    </row>
    <row r="86" spans="1:4" ht="151.5" x14ac:dyDescent="0.2">
      <c r="A86" s="420" t="s">
        <v>60</v>
      </c>
      <c r="B86" s="421" t="s">
        <v>13</v>
      </c>
      <c r="C86" s="566"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484">
        <v>810</v>
      </c>
    </row>
    <row r="87" spans="1:4" ht="37.5" customHeight="1" x14ac:dyDescent="0.2">
      <c r="A87" s="423" t="s">
        <v>61</v>
      </c>
      <c r="B87" s="195"/>
      <c r="C87" s="424"/>
      <c r="D87" s="214">
        <v>510</v>
      </c>
    </row>
    <row r="88" spans="1:4" ht="37.5" customHeight="1" x14ac:dyDescent="0.2">
      <c r="A88" s="423" t="s">
        <v>62</v>
      </c>
      <c r="B88" s="195"/>
      <c r="C88" s="424"/>
      <c r="D88" s="214">
        <v>6660</v>
      </c>
    </row>
    <row r="89" spans="1:4" ht="37.5" customHeight="1" x14ac:dyDescent="0.2">
      <c r="A89" s="423" t="s">
        <v>63</v>
      </c>
      <c r="B89" s="195"/>
      <c r="C89" s="424"/>
      <c r="D89" s="214">
        <v>1800</v>
      </c>
    </row>
    <row r="90" spans="1:4" ht="37.5" customHeight="1" x14ac:dyDescent="0.2">
      <c r="A90" s="423" t="s">
        <v>64</v>
      </c>
      <c r="B90" s="195"/>
      <c r="C90" s="424"/>
      <c r="D90" s="214">
        <v>3960</v>
      </c>
    </row>
    <row r="91" spans="1:4" ht="37.5" customHeight="1" x14ac:dyDescent="0.2">
      <c r="A91" s="423" t="s">
        <v>65</v>
      </c>
      <c r="B91" s="195"/>
      <c r="C91" s="424"/>
      <c r="D91" s="214">
        <v>270</v>
      </c>
    </row>
    <row r="92" spans="1:4" ht="37.5" customHeight="1" x14ac:dyDescent="0.2">
      <c r="A92" s="423" t="s">
        <v>66</v>
      </c>
      <c r="B92" s="195"/>
      <c r="C92" s="424"/>
      <c r="D92" s="214">
        <v>270</v>
      </c>
    </row>
    <row r="93" spans="1:4" ht="37.5" customHeight="1" x14ac:dyDescent="0.2">
      <c r="A93" s="423" t="s">
        <v>67</v>
      </c>
      <c r="B93" s="195"/>
      <c r="C93" s="424"/>
      <c r="D93" s="214">
        <v>540</v>
      </c>
    </row>
    <row r="94" spans="1:4" ht="37.5" customHeight="1" x14ac:dyDescent="0.2">
      <c r="A94" s="423" t="s">
        <v>68</v>
      </c>
      <c r="B94" s="195"/>
      <c r="C94" s="424"/>
      <c r="D94" s="214">
        <v>810</v>
      </c>
    </row>
    <row r="95" spans="1:4" ht="37.5" customHeight="1" x14ac:dyDescent="0.2">
      <c r="A95" s="423" t="s">
        <v>69</v>
      </c>
      <c r="B95" s="195"/>
      <c r="C95" s="424"/>
      <c r="D95" s="214">
        <v>1104</v>
      </c>
    </row>
    <row r="96" spans="1:4"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567">
        <v>45</v>
      </c>
    </row>
    <row r="97" spans="1:4" ht="50.1" customHeight="1" thickBot="1" x14ac:dyDescent="0.25">
      <c r="A97" s="425" t="s">
        <v>72</v>
      </c>
      <c r="B97" s="426"/>
      <c r="C97" s="211"/>
      <c r="D97" s="568" t="str">
        <f>"от "&amp;MIN(D99,D119:D135)&amp;" до "&amp;MAX(D99,D119:D135)</f>
        <v>от 720 до 7812</v>
      </c>
    </row>
    <row r="98" spans="1:4" ht="21.75" thickBot="1" x14ac:dyDescent="0.25">
      <c r="A98" s="336"/>
      <c r="B98" s="337"/>
      <c r="C98" s="130"/>
      <c r="D98" s="527"/>
    </row>
    <row r="99" spans="1:4" ht="65.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569">
        <v>1500</v>
      </c>
    </row>
    <row r="100" spans="1:4" ht="65.25" customHeight="1" thickBot="1" x14ac:dyDescent="0.25">
      <c r="A100" s="184" t="s">
        <v>74</v>
      </c>
      <c r="B100" s="185"/>
      <c r="C100" s="186"/>
      <c r="D100" s="570" t="s">
        <v>75</v>
      </c>
    </row>
    <row r="101" spans="1:4" ht="65.25" customHeight="1" x14ac:dyDescent="0.2">
      <c r="A101" s="190" t="s">
        <v>76</v>
      </c>
      <c r="B101" s="191"/>
      <c r="C101" s="571"/>
      <c r="D101" s="572">
        <f>D99/4</f>
        <v>375</v>
      </c>
    </row>
    <row r="102" spans="1:4" ht="65.25" customHeight="1" x14ac:dyDescent="0.2">
      <c r="A102" s="190" t="s">
        <v>77</v>
      </c>
      <c r="B102" s="191"/>
      <c r="C102" s="571"/>
      <c r="D102" s="564">
        <f>D99/5</f>
        <v>300</v>
      </c>
    </row>
    <row r="103" spans="1:4" ht="65.25" customHeight="1" x14ac:dyDescent="0.2">
      <c r="A103" s="190" t="s">
        <v>78</v>
      </c>
      <c r="B103" s="191"/>
      <c r="C103" s="571"/>
      <c r="D103" s="564">
        <f>D99/6</f>
        <v>250</v>
      </c>
    </row>
    <row r="104" spans="1:4" ht="65.25" customHeight="1" x14ac:dyDescent="0.2">
      <c r="A104" s="190" t="s">
        <v>79</v>
      </c>
      <c r="B104" s="191"/>
      <c r="C104" s="571"/>
      <c r="D104" s="564">
        <f>D99/7</f>
        <v>214.28571428571428</v>
      </c>
    </row>
    <row r="105" spans="1:4" ht="65.25" customHeight="1" x14ac:dyDescent="0.2">
      <c r="A105" s="190" t="s">
        <v>80</v>
      </c>
      <c r="B105" s="191"/>
      <c r="C105" s="571"/>
      <c r="D105" s="564">
        <f>D99/8</f>
        <v>187.5</v>
      </c>
    </row>
    <row r="106" spans="1:4" ht="65.25" customHeight="1" x14ac:dyDescent="0.2">
      <c r="A106" s="190" t="s">
        <v>81</v>
      </c>
      <c r="B106" s="191"/>
      <c r="C106" s="571"/>
      <c r="D106" s="564">
        <f>D99/9</f>
        <v>166.66666666666666</v>
      </c>
    </row>
    <row r="107" spans="1:4" ht="65.25" customHeight="1" x14ac:dyDescent="0.2">
      <c r="A107" s="190" t="s">
        <v>82</v>
      </c>
      <c r="B107" s="191"/>
      <c r="C107" s="571"/>
      <c r="D107" s="564">
        <f>D99/10</f>
        <v>150</v>
      </c>
    </row>
    <row r="108" spans="1:4" ht="65.25" customHeight="1" thickBot="1" x14ac:dyDescent="0.25">
      <c r="A108" s="179" t="s">
        <v>83</v>
      </c>
      <c r="B108" s="180"/>
      <c r="C108" s="571"/>
      <c r="D108" s="573">
        <v>6000</v>
      </c>
    </row>
    <row r="109" spans="1:4" ht="65.25" customHeight="1" thickBot="1" x14ac:dyDescent="0.25">
      <c r="A109" s="184" t="s">
        <v>74</v>
      </c>
      <c r="B109" s="185"/>
      <c r="C109" s="186"/>
      <c r="D109" s="574" t="s">
        <v>75</v>
      </c>
    </row>
    <row r="110" spans="1:4" ht="65.25" customHeight="1" x14ac:dyDescent="0.2">
      <c r="A110" s="190" t="s">
        <v>76</v>
      </c>
      <c r="B110" s="191"/>
      <c r="C110" s="186"/>
      <c r="D110" s="564">
        <v>1500</v>
      </c>
    </row>
    <row r="111" spans="1:4" ht="65.25" customHeight="1" x14ac:dyDescent="0.2">
      <c r="A111" s="190" t="s">
        <v>77</v>
      </c>
      <c r="B111" s="191"/>
      <c r="C111" s="186"/>
      <c r="D111" s="564">
        <v>1200</v>
      </c>
    </row>
    <row r="112" spans="1:4" ht="65.25" customHeight="1" x14ac:dyDescent="0.2">
      <c r="A112" s="190" t="s">
        <v>78</v>
      </c>
      <c r="B112" s="191"/>
      <c r="C112" s="186"/>
      <c r="D112" s="564">
        <v>1000</v>
      </c>
    </row>
    <row r="113" spans="1:4" ht="65.25" customHeight="1" x14ac:dyDescent="0.2">
      <c r="A113" s="190" t="s">
        <v>79</v>
      </c>
      <c r="B113" s="191"/>
      <c r="C113" s="186"/>
      <c r="D113" s="564">
        <v>857.14285714285722</v>
      </c>
    </row>
    <row r="114" spans="1:4" ht="65.25" customHeight="1" x14ac:dyDescent="0.2">
      <c r="A114" s="190" t="s">
        <v>80</v>
      </c>
      <c r="B114" s="191"/>
      <c r="C114" s="186"/>
      <c r="D114" s="564">
        <v>750</v>
      </c>
    </row>
    <row r="115" spans="1:4" ht="65.25" customHeight="1" x14ac:dyDescent="0.2">
      <c r="A115" s="190" t="s">
        <v>81</v>
      </c>
      <c r="B115" s="191"/>
      <c r="C115" s="186"/>
      <c r="D115" s="564">
        <v>666.66666666666663</v>
      </c>
    </row>
    <row r="116" spans="1:4" ht="65.25" customHeight="1" thickBot="1" x14ac:dyDescent="0.25">
      <c r="A116" s="190" t="s">
        <v>82</v>
      </c>
      <c r="B116" s="191"/>
      <c r="C116" s="194"/>
      <c r="D116" s="564">
        <v>600</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575">
        <v>8520</v>
      </c>
    </row>
    <row r="118" spans="1:4" ht="21.75" thickBot="1" x14ac:dyDescent="0.25">
      <c r="A118" s="197"/>
      <c r="B118" s="198"/>
      <c r="C118" s="125"/>
      <c r="D118" s="576"/>
    </row>
    <row r="119" spans="1:4" ht="50.1" customHeight="1" x14ac:dyDescent="0.2">
      <c r="A119" s="160" t="s">
        <v>85</v>
      </c>
      <c r="B119" s="161"/>
      <c r="C119" s="439" t="str">
        <f>"Интернет-площадка 2gis.ru на основе Cправочника организаций "&amp;$C$2&amp;""</f>
        <v>Интернет-площадка 2gis.ru на основе Cправочника организаций "2ГИС.КАЛУГА"</v>
      </c>
      <c r="D119" s="577">
        <v>4020</v>
      </c>
    </row>
    <row r="120" spans="1:4"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577">
        <v>4500</v>
      </c>
    </row>
    <row r="121" spans="1:4"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577">
        <v>4500</v>
      </c>
    </row>
    <row r="122" spans="1:4"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"2ГИС.КАЛУГА"</v>
      </c>
      <c r="D122" s="577">
        <v>6510</v>
      </c>
    </row>
    <row r="123" spans="1:4"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"2ГИС.КАЛУГА"</v>
      </c>
      <c r="D123" s="577">
        <v>7812</v>
      </c>
    </row>
    <row r="124" spans="1:4"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577">
        <v>2520</v>
      </c>
    </row>
    <row r="125" spans="1:4"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577">
        <v>2520</v>
      </c>
    </row>
    <row r="126" spans="1:4"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577">
        <v>7020</v>
      </c>
    </row>
    <row r="127" spans="1:4" ht="50.1" customHeight="1" x14ac:dyDescent="0.2">
      <c r="A127" s="160" t="s">
        <v>93</v>
      </c>
      <c r="B127" s="161"/>
      <c r="C127" s="203" t="str">
        <f>C159</f>
        <v>электронный справочник на основе Справочника организаций "2ГИС.КАЛУГА" (мобильная версия 2ГИС 4.0 и выше)</v>
      </c>
      <c r="D127" s="577">
        <v>2010</v>
      </c>
    </row>
    <row r="128" spans="1:4" ht="50.1" customHeight="1" x14ac:dyDescent="0.2">
      <c r="A128" s="160" t="s">
        <v>94</v>
      </c>
      <c r="B128" s="161"/>
      <c r="C128" s="203" t="s">
        <v>95</v>
      </c>
      <c r="D128" s="577">
        <v>720</v>
      </c>
    </row>
    <row r="129" spans="1:4" ht="69.7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577">
        <v>2310</v>
      </c>
    </row>
    <row r="130" spans="1:4" ht="69.75" customHeight="1" x14ac:dyDescent="0.2">
      <c r="A130" s="160" t="s">
        <v>97</v>
      </c>
      <c r="B130" s="161"/>
      <c r="C130" s="20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577">
        <v>1800</v>
      </c>
    </row>
    <row r="131" spans="1:4" ht="69.75" customHeight="1" x14ac:dyDescent="0.2">
      <c r="A131" s="160" t="s">
        <v>98</v>
      </c>
      <c r="B131" s="161"/>
      <c r="C131"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577">
        <v>2010</v>
      </c>
    </row>
    <row r="132" spans="1:4" ht="69.75" customHeight="1" x14ac:dyDescent="0.2">
      <c r="A132" s="160" t="s">
        <v>99</v>
      </c>
      <c r="B132" s="161"/>
      <c r="C132"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577">
        <v>1020</v>
      </c>
    </row>
    <row r="133" spans="1:4" ht="69.7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577">
        <v>7020</v>
      </c>
    </row>
    <row r="134" spans="1:4" ht="69.7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577">
        <v>2520</v>
      </c>
    </row>
    <row r="135" spans="1:4"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577">
        <v>5010</v>
      </c>
    </row>
    <row r="136" spans="1:4"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577">
        <v>420</v>
      </c>
    </row>
    <row r="137" spans="1:4"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7" s="577">
        <v>100002</v>
      </c>
    </row>
    <row r="138" spans="1:4"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8" s="577">
        <v>3510</v>
      </c>
    </row>
    <row r="139" spans="1:4"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577">
        <v>3510</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0" s="577">
        <v>5220</v>
      </c>
    </row>
    <row r="141" spans="1:4"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"2ГИС.КАЛУГА"</v>
      </c>
      <c r="D141" s="577">
        <v>5640</v>
      </c>
    </row>
    <row r="142" spans="1:4" ht="50.1" customHeight="1" x14ac:dyDescent="0.2">
      <c r="A142" s="160" t="s">
        <v>108</v>
      </c>
      <c r="B142" s="161"/>
      <c r="C142" s="20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577">
        <v>6360</v>
      </c>
    </row>
    <row r="143" spans="1:4" ht="50.1" customHeight="1" x14ac:dyDescent="0.2">
      <c r="A143" s="160" t="s">
        <v>109</v>
      </c>
      <c r="B143" s="161"/>
      <c r="C143" s="203" t="str">
        <f t="shared" si="1"/>
        <v>Электронный справочник на основе Справочника организаций "2ГИС.КАЛУГА" (версия для ПК)</v>
      </c>
      <c r="D143" s="577">
        <v>6360</v>
      </c>
    </row>
    <row r="144" spans="1:4"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"2ГИС.КАЛУГА"</v>
      </c>
      <c r="D144" s="577">
        <v>9120</v>
      </c>
    </row>
    <row r="145" spans="1:5"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"2ГИС.КАЛУГА"</v>
      </c>
      <c r="D145" s="577">
        <v>10944</v>
      </c>
    </row>
    <row r="146" spans="1:5" ht="50.1" customHeight="1" x14ac:dyDescent="0.2">
      <c r="A146" s="160" t="s">
        <v>112</v>
      </c>
      <c r="B146" s="161"/>
      <c r="C146" s="203" t="str">
        <f t="shared" si="1"/>
        <v>Электронный справочник на основе Справочника организаций "2ГИС.КАЛУГА" (версия для ПК)</v>
      </c>
      <c r="D146" s="577">
        <v>3600</v>
      </c>
    </row>
    <row r="147" spans="1:5" ht="50.1" customHeight="1" x14ac:dyDescent="0.2">
      <c r="A147" s="160" t="s">
        <v>113</v>
      </c>
      <c r="B147" s="161"/>
      <c r="C147" s="203" t="str">
        <f t="shared" si="1"/>
        <v>Электронный справочник на основе Справочника организаций "2ГИС.КАЛУГА" (версия для ПК)</v>
      </c>
      <c r="D147" s="577">
        <v>3600</v>
      </c>
    </row>
    <row r="148" spans="1:5" ht="50.1" customHeight="1" x14ac:dyDescent="0.2">
      <c r="A148" s="160" t="s">
        <v>114</v>
      </c>
      <c r="B148" s="161"/>
      <c r="C148" s="203" t="str">
        <f t="shared" si="1"/>
        <v>Электронный справочник на основе Справочника организаций "2ГИС.КАЛУГА" (версия для ПК)</v>
      </c>
      <c r="D148" s="577">
        <v>9840</v>
      </c>
    </row>
    <row r="149" spans="1:5" ht="50.1" customHeight="1" x14ac:dyDescent="0.2">
      <c r="A149" s="160" t="s">
        <v>115</v>
      </c>
      <c r="B149" s="161"/>
      <c r="C149" s="203" t="s">
        <v>95</v>
      </c>
      <c r="D149" s="577">
        <v>1080</v>
      </c>
    </row>
    <row r="150" spans="1:5" ht="72"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577">
        <v>9840</v>
      </c>
    </row>
    <row r="151" spans="1:5" ht="50.1" customHeight="1" thickBot="1" x14ac:dyDescent="0.25">
      <c r="A151" s="160" t="s">
        <v>117</v>
      </c>
      <c r="B151" s="161"/>
      <c r="C151" s="203" t="str">
        <f t="shared" si="1"/>
        <v>Электронный справочник на основе Справочника организаций "2ГИС.КАЛУГА" (версия для ПК)</v>
      </c>
      <c r="D151" s="577">
        <v>7080</v>
      </c>
    </row>
    <row r="152" spans="1:5" s="16" customFormat="1" ht="50.1" customHeight="1" thickBot="1" x14ac:dyDescent="0.25">
      <c r="A152" s="24" t="s">
        <v>118</v>
      </c>
      <c r="B152" s="25"/>
      <c r="C152" s="24"/>
      <c r="D152" s="578"/>
    </row>
    <row r="153" spans="1:5"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577">
        <v>8010</v>
      </c>
    </row>
    <row r="154" spans="1:5" s="16" customFormat="1" ht="50.1" customHeight="1" x14ac:dyDescent="0.2">
      <c r="A154" s="160" t="s">
        <v>120</v>
      </c>
      <c r="B154" s="161"/>
      <c r="C154" s="209"/>
      <c r="D154" s="577">
        <v>8010</v>
      </c>
      <c r="E154" s="219"/>
    </row>
    <row r="155" spans="1:5" s="16" customFormat="1" ht="50.1" customHeight="1" x14ac:dyDescent="0.2">
      <c r="A155" s="207" t="s">
        <v>121</v>
      </c>
      <c r="B155" s="208"/>
      <c r="C155" s="209"/>
      <c r="D155" s="577">
        <v>2010</v>
      </c>
      <c r="E155" s="219"/>
    </row>
    <row r="156" spans="1:5" s="16" customFormat="1" ht="50.1" customHeight="1" x14ac:dyDescent="0.2">
      <c r="A156" s="207" t="s">
        <v>122</v>
      </c>
      <c r="B156" s="208"/>
      <c r="C156" s="209"/>
      <c r="D156" s="577">
        <v>210</v>
      </c>
      <c r="E156" s="219"/>
    </row>
    <row r="157" spans="1:5" s="16" customFormat="1" ht="50.1" customHeight="1" thickBot="1" x14ac:dyDescent="0.25">
      <c r="A157" s="207" t="s">
        <v>123</v>
      </c>
      <c r="B157" s="208"/>
      <c r="C157" s="210"/>
      <c r="D157" s="577">
        <v>600</v>
      </c>
      <c r="E157" s="219"/>
    </row>
    <row r="158" spans="1:5" s="16" customFormat="1" ht="50.1" customHeight="1" thickBot="1" x14ac:dyDescent="0.25">
      <c r="A158" s="24" t="s">
        <v>124</v>
      </c>
      <c r="B158" s="25"/>
      <c r="C158" s="26"/>
      <c r="D158" s="26"/>
    </row>
    <row r="159" spans="1:5" ht="50.1" customHeight="1" x14ac:dyDescent="0.2">
      <c r="A159" s="160" t="s">
        <v>177</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59" s="577">
        <v>2010</v>
      </c>
    </row>
    <row r="160" spans="1:5"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"2ГИС.КАЛУГА"</v>
      </c>
      <c r="D160" s="564">
        <v>2010</v>
      </c>
      <c r="E160" s="23"/>
    </row>
    <row r="161" spans="1:5" ht="50.1" customHeight="1" x14ac:dyDescent="0.2">
      <c r="A161" s="160" t="s">
        <v>127</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1" s="577">
        <v>4500</v>
      </c>
      <c r="E161" s="16"/>
    </row>
    <row r="162" spans="1:5" ht="50.1" customHeight="1" x14ac:dyDescent="0.2">
      <c r="A162" s="160" t="s">
        <v>178</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62" s="564">
        <v>2880</v>
      </c>
      <c r="E162" s="16"/>
    </row>
    <row r="163" spans="1:5" ht="50.1" customHeight="1" x14ac:dyDescent="0.2">
      <c r="A163" s="160" t="s">
        <v>179</v>
      </c>
      <c r="B163" s="161"/>
      <c r="C163" s="127" t="str">
        <f>"Интернет-площадка 2gis.ru на основе Cправочника организаций "&amp;$C$2&amp;""</f>
        <v>Интернет-площадка 2gis.ru на основе Cправочника организаций "2ГИС.КАЛУГА"</v>
      </c>
      <c r="D163" s="579">
        <v>2880</v>
      </c>
      <c r="E163" s="16"/>
    </row>
    <row r="164" spans="1:5" ht="50.1" customHeight="1" x14ac:dyDescent="0.2">
      <c r="A164" s="160" t="s">
        <v>130</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4" s="564">
        <v>6360</v>
      </c>
      <c r="E164" s="16"/>
    </row>
    <row r="165" spans="1:5" s="16" customFormat="1" ht="126" customHeight="1" thickBot="1" x14ac:dyDescent="0.25">
      <c r="A165" s="160" t="s">
        <v>131</v>
      </c>
      <c r="B165" s="161"/>
      <c r="C165" s="435" t="str">
        <f>C160</f>
        <v>Интернет-площадка 2gis.ru на основе Cправочника организаций "2ГИС.КАЛУГА"</v>
      </c>
      <c r="D165" s="577">
        <v>2010</v>
      </c>
    </row>
    <row r="166" spans="1:5" ht="50.1" customHeight="1" thickBot="1" x14ac:dyDescent="0.25">
      <c r="A166" s="24" t="s">
        <v>193</v>
      </c>
      <c r="B166" s="25"/>
      <c r="C166" s="26"/>
      <c r="D166" s="27"/>
    </row>
    <row r="167" spans="1:5" s="23" customFormat="1" ht="30" customHeight="1" thickBot="1" x14ac:dyDescent="0.25">
      <c r="A167" s="429"/>
      <c r="B167" s="429"/>
      <c r="C167" s="430"/>
      <c r="D167" s="580"/>
      <c r="E167" s="219"/>
    </row>
    <row r="168" spans="1:5"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8" s="482">
        <v>15600</v>
      </c>
      <c r="E168" s="219"/>
    </row>
    <row r="169" spans="1:5" s="16" customFormat="1" ht="83.25" customHeight="1" thickBot="1" x14ac:dyDescent="0.25">
      <c r="A169" s="160" t="s">
        <v>195</v>
      </c>
      <c r="B169" s="161"/>
      <c r="C169" s="209"/>
      <c r="D169" s="212">
        <v>15600</v>
      </c>
      <c r="E169" s="219"/>
    </row>
    <row r="170" spans="1:5" ht="21" x14ac:dyDescent="0.2">
      <c r="A170" s="175"/>
      <c r="B170" s="176"/>
      <c r="C170" s="83"/>
      <c r="D170" s="581"/>
    </row>
    <row r="172" spans="1:5" ht="21" x14ac:dyDescent="0.2">
      <c r="A172" s="220"/>
      <c r="B172" s="221" t="s">
        <v>133</v>
      </c>
      <c r="C172" s="222" t="s">
        <v>505</v>
      </c>
      <c r="D172" s="222"/>
    </row>
    <row r="173" spans="1:5" ht="21" x14ac:dyDescent="0.2">
      <c r="A173" s="220"/>
      <c r="B173" s="223"/>
      <c r="C173" s="224" t="s">
        <v>506</v>
      </c>
      <c r="D173" s="224"/>
    </row>
    <row r="174" spans="1:5" ht="21" x14ac:dyDescent="0.2">
      <c r="A174" s="220"/>
      <c r="B174" s="223"/>
      <c r="C174" s="222" t="s">
        <v>507</v>
      </c>
      <c r="D174" s="224"/>
    </row>
    <row r="175" spans="1:5" ht="21" x14ac:dyDescent="0.2">
      <c r="C175" s="224"/>
      <c r="D175" s="224"/>
    </row>
    <row r="176" spans="1:5" ht="23.25"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row>
    <row r="177" spans="1:5" ht="23.25"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row>
    <row r="178" spans="1:5" ht="23.25"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row>
    <row r="179" spans="1:5" ht="23.25"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row>
    <row r="180" spans="1:5" ht="23.25"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row>
    <row r="181" spans="1:5" ht="23.25"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row>
    <row r="182" spans="1:5" ht="23.25"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row>
    <row r="183" spans="1:5" ht="23.25" x14ac:dyDescent="0.2">
      <c r="A183" s="233"/>
      <c r="B183" s="233"/>
      <c r="C183" s="234"/>
      <c r="D183" s="235"/>
    </row>
    <row r="184" spans="1:5" ht="21" x14ac:dyDescent="0.2">
      <c r="A184" s="239" t="s">
        <v>145</v>
      </c>
      <c r="B184" s="239"/>
      <c r="C184" s="239"/>
      <c r="D184" s="239"/>
    </row>
    <row r="185" spans="1:5" ht="23.25" x14ac:dyDescent="0.2">
      <c r="A185" s="233"/>
      <c r="B185" s="233"/>
      <c r="C185" s="234"/>
      <c r="D185" s="235"/>
      <c r="E185" s="217"/>
    </row>
    <row r="186" spans="1:5" ht="50.1" customHeight="1" thickBot="1" x14ac:dyDescent="0.25">
      <c r="A186" s="240" t="s">
        <v>146</v>
      </c>
      <c r="B186" s="240"/>
      <c r="C186" s="240"/>
      <c r="D186" s="240"/>
      <c r="E186" s="238"/>
    </row>
    <row r="187" spans="1:5" ht="50.1" customHeight="1" thickBot="1" x14ac:dyDescent="0.25">
      <c r="A187" s="243" t="s">
        <v>147</v>
      </c>
      <c r="B187" s="244"/>
      <c r="C187" s="244"/>
      <c r="D187" s="245"/>
    </row>
    <row r="188" spans="1:5" ht="50.1" customHeight="1" thickBot="1" x14ac:dyDescent="0.25">
      <c r="A188" s="248" t="s">
        <v>148</v>
      </c>
      <c r="B188" s="249"/>
      <c r="C188" s="250" t="s">
        <v>149</v>
      </c>
      <c r="D188" s="378" t="s">
        <v>150</v>
      </c>
    </row>
    <row r="189" spans="1:5" ht="93" customHeight="1" x14ac:dyDescent="0.2">
      <c r="A189" s="253" t="s">
        <v>151</v>
      </c>
      <c r="B189" s="254"/>
      <c r="C189" s="255" t="s">
        <v>152</v>
      </c>
      <c r="D189" s="381" t="s">
        <v>153</v>
      </c>
    </row>
    <row r="190" spans="1:5" ht="99.75" customHeight="1" x14ac:dyDescent="0.2">
      <c r="A190" s="258" t="s">
        <v>154</v>
      </c>
      <c r="B190" s="259"/>
      <c r="C190" s="260" t="s">
        <v>155</v>
      </c>
      <c r="D190" s="383" t="s">
        <v>156</v>
      </c>
    </row>
    <row r="191" spans="1:5" ht="150" customHeight="1" thickBot="1" x14ac:dyDescent="0.25">
      <c r="A191" s="404" t="s">
        <v>157</v>
      </c>
      <c r="B191" s="405"/>
      <c r="C191" s="406" t="s">
        <v>158</v>
      </c>
      <c r="D191" s="488" t="s">
        <v>156</v>
      </c>
    </row>
    <row r="192" spans="1:5" s="217" customFormat="1" ht="125.25" customHeight="1" x14ac:dyDescent="0.2">
      <c r="A192" s="258" t="s">
        <v>160</v>
      </c>
      <c r="B192" s="259"/>
      <c r="C192" s="409" t="s">
        <v>161</v>
      </c>
      <c r="D192" s="409" t="s">
        <v>156</v>
      </c>
      <c r="E192" s="266"/>
    </row>
    <row r="193" spans="1:5" s="238" customFormat="1" ht="222.75" customHeight="1" thickBot="1" x14ac:dyDescent="0.25">
      <c r="A193" s="411" t="s">
        <v>162</v>
      </c>
      <c r="B193" s="412"/>
      <c r="C193" s="406" t="s">
        <v>163</v>
      </c>
      <c r="D193" s="582" t="s">
        <v>156</v>
      </c>
      <c r="E193" s="219"/>
    </row>
    <row r="194" spans="1:5" ht="27" customHeight="1" x14ac:dyDescent="0.2">
      <c r="A194" s="264" t="s">
        <v>164</v>
      </c>
      <c r="B194" s="264"/>
      <c r="C194" s="264"/>
      <c r="D194" s="264"/>
    </row>
    <row r="195" spans="1:5" ht="27" customHeight="1" x14ac:dyDescent="0.2">
      <c r="A195" s="264" t="s">
        <v>165</v>
      </c>
      <c r="B195" s="264"/>
      <c r="C195" s="264"/>
      <c r="D195" s="264"/>
    </row>
    <row r="196" spans="1:5" ht="215.25" customHeight="1" x14ac:dyDescent="0.2">
      <c r="A19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84"/>
      <c r="C196" s="384"/>
      <c r="D196" s="384"/>
    </row>
    <row r="197" spans="1:5" ht="75" customHeight="1" x14ac:dyDescent="0.2">
      <c r="A197" s="239" t="s">
        <v>167</v>
      </c>
      <c r="B197" s="239"/>
      <c r="C197" s="239"/>
      <c r="D197" s="239"/>
    </row>
    <row r="198" spans="1:5" ht="23.25" x14ac:dyDescent="0.2">
      <c r="A198" s="264" t="s">
        <v>168</v>
      </c>
      <c r="B198" s="264"/>
      <c r="C198" s="264"/>
      <c r="D198" s="264"/>
    </row>
    <row r="199" spans="1:5" s="266" customFormat="1" ht="114.75" customHeight="1" x14ac:dyDescent="0.2">
      <c r="A199" s="239" t="s">
        <v>169</v>
      </c>
      <c r="B199" s="239"/>
      <c r="C199" s="239"/>
      <c r="D199" s="239"/>
      <c r="E199" s="219"/>
    </row>
  </sheetData>
  <sheetProtection selectLockedCells="1" selectUnlockedCells="1"/>
  <mergeCells count="181">
    <mergeCell ref="A197:D197"/>
    <mergeCell ref="A198:D198"/>
    <mergeCell ref="A199:D199"/>
    <mergeCell ref="A191:B191"/>
    <mergeCell ref="A192:B192"/>
    <mergeCell ref="A193:B193"/>
    <mergeCell ref="A194:D194"/>
    <mergeCell ref="A195:D195"/>
    <mergeCell ref="A196:D196"/>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70:B170"/>
    <mergeCell ref="C172:D172"/>
    <mergeCell ref="C173:D173"/>
    <mergeCell ref="C174:D174"/>
    <mergeCell ref="C175:D175"/>
    <mergeCell ref="A176:C176"/>
    <mergeCell ref="A164:B164"/>
    <mergeCell ref="A165:B165"/>
    <mergeCell ref="A166:B166"/>
    <mergeCell ref="A167:C167"/>
    <mergeCell ref="A168:B168"/>
    <mergeCell ref="C168:C169"/>
    <mergeCell ref="A169:B169"/>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97:B97"/>
    <mergeCell ref="A98:B98"/>
    <mergeCell ref="A99:B99"/>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81:B81"/>
    <mergeCell ref="A82:B82"/>
    <mergeCell ref="A83:B83"/>
    <mergeCell ref="A84:B84"/>
    <mergeCell ref="A85:C85"/>
    <mergeCell ref="C86:C95"/>
    <mergeCell ref="A87:B87"/>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zoomScale="40" zoomScaleNormal="40" zoomScaleSheetLayoutView="40" workbookViewId="0">
      <pane ySplit="4"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389">
        <v>210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1">
        <f>F48*1.2</f>
        <v>9072</v>
      </c>
      <c r="E48" s="32">
        <f>F48*1.1</f>
        <v>8316</v>
      </c>
      <c r="F48" s="32">
        <v>7560</v>
      </c>
      <c r="G48" s="32">
        <f>F48*0.75</f>
        <v>5670</v>
      </c>
      <c r="H48" s="33">
        <f>F48*0.5</f>
        <v>3780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54">
        <f>F54*1.2</f>
        <v>10108.799999999999</v>
      </c>
      <c r="E54" s="32">
        <f>F54*1.1</f>
        <v>9266.4000000000015</v>
      </c>
      <c r="F54" s="32">
        <v>8424</v>
      </c>
      <c r="G54" s="32">
        <f>F54*0.75</f>
        <v>6318</v>
      </c>
      <c r="H54" s="33">
        <f>F54*0.5</f>
        <v>4212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389">
        <v>210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708 до 14160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144">
        <v>708</v>
      </c>
      <c r="E65" s="145"/>
      <c r="F65" s="145"/>
      <c r="G65" s="145"/>
      <c r="H65" s="146"/>
    </row>
    <row r="66" spans="1:8" ht="37.5" customHeight="1" outlineLevel="1" x14ac:dyDescent="0.2">
      <c r="A66" s="147" t="s">
        <v>40</v>
      </c>
      <c r="B66" s="148"/>
      <c r="C66" s="143"/>
      <c r="D66" s="36">
        <v>1416</v>
      </c>
      <c r="E66" s="37"/>
      <c r="F66" s="37"/>
      <c r="G66" s="37"/>
      <c r="H66" s="38"/>
    </row>
    <row r="67" spans="1:8" ht="37.5" customHeight="1" outlineLevel="1" x14ac:dyDescent="0.2">
      <c r="A67" s="147" t="s">
        <v>41</v>
      </c>
      <c r="B67" s="148"/>
      <c r="C67" s="143"/>
      <c r="D67" s="36">
        <v>2124</v>
      </c>
      <c r="E67" s="37"/>
      <c r="F67" s="37"/>
      <c r="G67" s="37"/>
      <c r="H67" s="38"/>
    </row>
    <row r="68" spans="1:8" ht="37.5" customHeight="1" outlineLevel="1" x14ac:dyDescent="0.2">
      <c r="A68" s="147" t="s">
        <v>42</v>
      </c>
      <c r="B68" s="148"/>
      <c r="C68" s="143"/>
      <c r="D68" s="36">
        <v>2832</v>
      </c>
      <c r="E68" s="37"/>
      <c r="F68" s="37"/>
      <c r="G68" s="37"/>
      <c r="H68" s="38"/>
    </row>
    <row r="69" spans="1:8" ht="37.5" customHeight="1" outlineLevel="1" x14ac:dyDescent="0.2">
      <c r="A69" s="147" t="s">
        <v>43</v>
      </c>
      <c r="B69" s="148"/>
      <c r="C69" s="143"/>
      <c r="D69" s="36">
        <v>3540</v>
      </c>
      <c r="E69" s="37"/>
      <c r="F69" s="37"/>
      <c r="G69" s="37"/>
      <c r="H69" s="38"/>
    </row>
    <row r="70" spans="1:8" ht="37.5" customHeight="1" outlineLevel="1" x14ac:dyDescent="0.2">
      <c r="A70" s="147" t="s">
        <v>44</v>
      </c>
      <c r="B70" s="148"/>
      <c r="C70" s="143"/>
      <c r="D70" s="36">
        <v>4248</v>
      </c>
      <c r="E70" s="37"/>
      <c r="F70" s="37"/>
      <c r="G70" s="37"/>
      <c r="H70" s="38"/>
    </row>
    <row r="71" spans="1:8" ht="37.5" customHeight="1" outlineLevel="1" x14ac:dyDescent="0.2">
      <c r="A71" s="147" t="s">
        <v>45</v>
      </c>
      <c r="B71" s="148"/>
      <c r="C71" s="143"/>
      <c r="D71" s="36">
        <v>4956</v>
      </c>
      <c r="E71" s="37"/>
      <c r="F71" s="37"/>
      <c r="G71" s="37"/>
      <c r="H71" s="38"/>
    </row>
    <row r="72" spans="1:8" ht="37.5" customHeight="1" outlineLevel="1" x14ac:dyDescent="0.2">
      <c r="A72" s="147" t="s">
        <v>46</v>
      </c>
      <c r="B72" s="148"/>
      <c r="C72" s="143"/>
      <c r="D72" s="36">
        <v>5664</v>
      </c>
      <c r="E72" s="37"/>
      <c r="F72" s="37"/>
      <c r="G72" s="37"/>
      <c r="H72" s="38"/>
    </row>
    <row r="73" spans="1:8" ht="37.5" customHeight="1" outlineLevel="1" x14ac:dyDescent="0.2">
      <c r="A73" s="147" t="s">
        <v>47</v>
      </c>
      <c r="B73" s="148"/>
      <c r="C73" s="143"/>
      <c r="D73" s="36">
        <v>6372</v>
      </c>
      <c r="E73" s="37"/>
      <c r="F73" s="37"/>
      <c r="G73" s="37"/>
      <c r="H73" s="38"/>
    </row>
    <row r="74" spans="1:8" ht="37.5" customHeight="1" outlineLevel="1" x14ac:dyDescent="0.2">
      <c r="A74" s="147" t="s">
        <v>48</v>
      </c>
      <c r="B74" s="148"/>
      <c r="C74" s="143"/>
      <c r="D74" s="36">
        <v>7080</v>
      </c>
      <c r="E74" s="37"/>
      <c r="F74" s="37"/>
      <c r="G74" s="37"/>
      <c r="H74" s="38"/>
    </row>
    <row r="75" spans="1:8" ht="37.5" customHeight="1" outlineLevel="1" x14ac:dyDescent="0.2">
      <c r="A75" s="147" t="s">
        <v>49</v>
      </c>
      <c r="B75" s="148"/>
      <c r="C75" s="143"/>
      <c r="D75" s="36">
        <v>7788</v>
      </c>
      <c r="E75" s="37"/>
      <c r="F75" s="37"/>
      <c r="G75" s="37"/>
      <c r="H75" s="38"/>
    </row>
    <row r="76" spans="1:8" ht="37.5" customHeight="1" outlineLevel="1" x14ac:dyDescent="0.2">
      <c r="A76" s="147" t="s">
        <v>50</v>
      </c>
      <c r="B76" s="148"/>
      <c r="C76" s="143"/>
      <c r="D76" s="36">
        <v>8496</v>
      </c>
      <c r="E76" s="37"/>
      <c r="F76" s="37"/>
      <c r="G76" s="37"/>
      <c r="H76" s="38"/>
    </row>
    <row r="77" spans="1:8" ht="37.5" customHeight="1" outlineLevel="1" x14ac:dyDescent="0.2">
      <c r="A77" s="147" t="s">
        <v>51</v>
      </c>
      <c r="B77" s="148"/>
      <c r="C77" s="143"/>
      <c r="D77" s="36">
        <v>9204</v>
      </c>
      <c r="E77" s="37"/>
      <c r="F77" s="37"/>
      <c r="G77" s="37"/>
      <c r="H77" s="38"/>
    </row>
    <row r="78" spans="1:8" ht="37.5" customHeight="1" outlineLevel="1" x14ac:dyDescent="0.2">
      <c r="A78" s="147" t="s">
        <v>52</v>
      </c>
      <c r="B78" s="148"/>
      <c r="C78" s="143"/>
      <c r="D78" s="36">
        <v>9912</v>
      </c>
      <c r="E78" s="37"/>
      <c r="F78" s="37"/>
      <c r="G78" s="37"/>
      <c r="H78" s="38"/>
    </row>
    <row r="79" spans="1:8" ht="37.5" customHeight="1" outlineLevel="1" x14ac:dyDescent="0.2">
      <c r="A79" s="147" t="s">
        <v>53</v>
      </c>
      <c r="B79" s="148"/>
      <c r="C79" s="143"/>
      <c r="D79" s="36">
        <v>10620</v>
      </c>
      <c r="E79" s="37"/>
      <c r="F79" s="37"/>
      <c r="G79" s="37"/>
      <c r="H79" s="38"/>
    </row>
    <row r="80" spans="1:8" ht="37.5" customHeight="1" outlineLevel="1" x14ac:dyDescent="0.2">
      <c r="A80" s="147" t="s">
        <v>54</v>
      </c>
      <c r="B80" s="148"/>
      <c r="C80" s="143"/>
      <c r="D80" s="36">
        <v>11328</v>
      </c>
      <c r="E80" s="37"/>
      <c r="F80" s="37"/>
      <c r="G80" s="37"/>
      <c r="H80" s="38"/>
    </row>
    <row r="81" spans="1:8" ht="37.5" customHeight="1" outlineLevel="1" x14ac:dyDescent="0.2">
      <c r="A81" s="147" t="s">
        <v>55</v>
      </c>
      <c r="B81" s="148"/>
      <c r="C81" s="143"/>
      <c r="D81" s="36">
        <v>12036</v>
      </c>
      <c r="E81" s="37"/>
      <c r="F81" s="37"/>
      <c r="G81" s="37"/>
      <c r="H81" s="38"/>
    </row>
    <row r="82" spans="1:8" ht="37.5" customHeight="1" outlineLevel="1" x14ac:dyDescent="0.2">
      <c r="A82" s="147" t="s">
        <v>56</v>
      </c>
      <c r="B82" s="148"/>
      <c r="C82" s="143"/>
      <c r="D82" s="36">
        <v>12744</v>
      </c>
      <c r="E82" s="37"/>
      <c r="F82" s="37"/>
      <c r="G82" s="37"/>
      <c r="H82" s="38"/>
    </row>
    <row r="83" spans="1:8" ht="37.5" customHeight="1" outlineLevel="1" x14ac:dyDescent="0.2">
      <c r="A83" s="147" t="s">
        <v>57</v>
      </c>
      <c r="B83" s="148"/>
      <c r="C83" s="143"/>
      <c r="D83" s="36">
        <v>13452</v>
      </c>
      <c r="E83" s="37"/>
      <c r="F83" s="37"/>
      <c r="G83" s="37"/>
      <c r="H83" s="38"/>
    </row>
    <row r="84" spans="1:8" ht="37.5" customHeight="1" outlineLevel="1" thickBot="1" x14ac:dyDescent="0.25">
      <c r="A84" s="147" t="s">
        <v>58</v>
      </c>
      <c r="B84" s="148"/>
      <c r="C84" s="143"/>
      <c r="D84" s="36">
        <v>14160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152">
        <v>600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157">
        <v>354</v>
      </c>
      <c r="E87" s="157"/>
      <c r="F87" s="157"/>
      <c r="G87" s="157"/>
      <c r="H87" s="158"/>
    </row>
    <row r="88" spans="1:8" ht="37.5" customHeight="1" x14ac:dyDescent="0.2">
      <c r="A88" s="154" t="s">
        <v>62</v>
      </c>
      <c r="B88" s="155"/>
      <c r="C88" s="159"/>
      <c r="D88" s="157">
        <v>1242</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768</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6492</v>
      </c>
      <c r="E97" s="173"/>
      <c r="F97" s="173"/>
      <c r="G97" s="173"/>
      <c r="H97" s="174"/>
    </row>
    <row r="98" spans="1:8" ht="21.75" thickBot="1" x14ac:dyDescent="0.25">
      <c r="A98" s="336"/>
      <c r="B98" s="337"/>
      <c r="C98" s="130"/>
      <c r="D98" s="399"/>
      <c r="E98" s="399"/>
      <c r="F98" s="399"/>
      <c r="G98" s="399"/>
      <c r="H98" s="400"/>
    </row>
    <row r="99" spans="1:8" ht="72"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182">
        <v>1500</v>
      </c>
      <c r="E99" s="182"/>
      <c r="F99" s="182"/>
      <c r="G99" s="182"/>
      <c r="H99" s="183"/>
    </row>
    <row r="100" spans="1:8" ht="72" customHeight="1" thickBot="1" x14ac:dyDescent="0.25">
      <c r="A100" s="184" t="s">
        <v>74</v>
      </c>
      <c r="B100" s="185"/>
      <c r="C100" s="186"/>
      <c r="D100" s="187" t="s">
        <v>75</v>
      </c>
      <c r="E100" s="188"/>
      <c r="F100" s="188"/>
      <c r="G100" s="188"/>
      <c r="H100" s="189"/>
    </row>
    <row r="101" spans="1:8" ht="72" customHeight="1" x14ac:dyDescent="0.2">
      <c r="A101" s="190" t="s">
        <v>76</v>
      </c>
      <c r="B101" s="191"/>
      <c r="C101" s="186"/>
      <c r="D101" s="157">
        <f>D99/4</f>
        <v>375</v>
      </c>
      <c r="E101" s="157"/>
      <c r="F101" s="157"/>
      <c r="G101" s="157"/>
      <c r="H101" s="158"/>
    </row>
    <row r="102" spans="1:8" ht="72" customHeight="1" x14ac:dyDescent="0.2">
      <c r="A102" s="190" t="s">
        <v>77</v>
      </c>
      <c r="B102" s="191"/>
      <c r="C102" s="186"/>
      <c r="D102" s="157">
        <f>D99/5</f>
        <v>300</v>
      </c>
      <c r="E102" s="157"/>
      <c r="F102" s="157"/>
      <c r="G102" s="157"/>
      <c r="H102" s="158"/>
    </row>
    <row r="103" spans="1:8" ht="72" customHeight="1" x14ac:dyDescent="0.2">
      <c r="A103" s="190" t="s">
        <v>78</v>
      </c>
      <c r="B103" s="191"/>
      <c r="C103" s="186"/>
      <c r="D103" s="157">
        <f>D99/6</f>
        <v>250</v>
      </c>
      <c r="E103" s="157"/>
      <c r="F103" s="157"/>
      <c r="G103" s="157"/>
      <c r="H103" s="158"/>
    </row>
    <row r="104" spans="1:8" ht="72" customHeight="1" x14ac:dyDescent="0.2">
      <c r="A104" s="190" t="s">
        <v>79</v>
      </c>
      <c r="B104" s="191"/>
      <c r="C104" s="186"/>
      <c r="D104" s="157">
        <f>D99/7</f>
        <v>214.28571428571428</v>
      </c>
      <c r="E104" s="157"/>
      <c r="F104" s="157"/>
      <c r="G104" s="157"/>
      <c r="H104" s="158"/>
    </row>
    <row r="105" spans="1:8" ht="72" customHeight="1" x14ac:dyDescent="0.2">
      <c r="A105" s="190" t="s">
        <v>80</v>
      </c>
      <c r="B105" s="191"/>
      <c r="C105" s="186"/>
      <c r="D105" s="157">
        <f>D99/8</f>
        <v>187.5</v>
      </c>
      <c r="E105" s="157"/>
      <c r="F105" s="157"/>
      <c r="G105" s="157"/>
      <c r="H105" s="158"/>
    </row>
    <row r="106" spans="1:8" ht="72" customHeight="1" x14ac:dyDescent="0.2">
      <c r="A106" s="190" t="s">
        <v>81</v>
      </c>
      <c r="B106" s="191"/>
      <c r="C106" s="186"/>
      <c r="D106" s="157">
        <f>D99/9</f>
        <v>166.66666666666666</v>
      </c>
      <c r="E106" s="157"/>
      <c r="F106" s="157"/>
      <c r="G106" s="157"/>
      <c r="H106" s="158"/>
    </row>
    <row r="107" spans="1:8" ht="72" customHeight="1" x14ac:dyDescent="0.2">
      <c r="A107" s="190" t="s">
        <v>82</v>
      </c>
      <c r="B107" s="191"/>
      <c r="C107" s="186"/>
      <c r="D107" s="157">
        <f>D99/10</f>
        <v>150</v>
      </c>
      <c r="E107" s="157"/>
      <c r="F107" s="157"/>
      <c r="G107" s="157"/>
      <c r="H107" s="158"/>
    </row>
    <row r="108" spans="1:8" ht="72" customHeight="1" thickBot="1" x14ac:dyDescent="0.25">
      <c r="A108" s="179" t="s">
        <v>83</v>
      </c>
      <c r="B108" s="180"/>
      <c r="C108" s="186"/>
      <c r="D108" s="182">
        <v>2520</v>
      </c>
      <c r="E108" s="182"/>
      <c r="F108" s="182"/>
      <c r="G108" s="182"/>
      <c r="H108" s="183"/>
    </row>
    <row r="109" spans="1:8" ht="72" customHeight="1" thickBot="1" x14ac:dyDescent="0.25">
      <c r="A109" s="184" t="s">
        <v>74</v>
      </c>
      <c r="B109" s="185"/>
      <c r="C109" s="186"/>
      <c r="D109" s="187" t="s">
        <v>75</v>
      </c>
      <c r="E109" s="188"/>
      <c r="F109" s="188"/>
      <c r="G109" s="188"/>
      <c r="H109" s="189"/>
    </row>
    <row r="110" spans="1:8" ht="72" customHeight="1" x14ac:dyDescent="0.2">
      <c r="A110" s="190" t="s">
        <v>76</v>
      </c>
      <c r="B110" s="191"/>
      <c r="C110" s="186"/>
      <c r="D110" s="157">
        <v>630</v>
      </c>
      <c r="E110" s="157"/>
      <c r="F110" s="157"/>
      <c r="G110" s="157"/>
      <c r="H110" s="158"/>
    </row>
    <row r="111" spans="1:8" ht="72" customHeight="1" x14ac:dyDescent="0.2">
      <c r="A111" s="190" t="s">
        <v>77</v>
      </c>
      <c r="B111" s="191"/>
      <c r="C111" s="186"/>
      <c r="D111" s="157">
        <v>504</v>
      </c>
      <c r="E111" s="157"/>
      <c r="F111" s="157"/>
      <c r="G111" s="157"/>
      <c r="H111" s="158"/>
    </row>
    <row r="112" spans="1:8" ht="72" customHeight="1" x14ac:dyDescent="0.2">
      <c r="A112" s="190" t="s">
        <v>78</v>
      </c>
      <c r="B112" s="191"/>
      <c r="C112" s="186"/>
      <c r="D112" s="157">
        <v>420</v>
      </c>
      <c r="E112" s="157"/>
      <c r="F112" s="157"/>
      <c r="G112" s="157"/>
      <c r="H112" s="158"/>
    </row>
    <row r="113" spans="1:8" ht="72" customHeight="1" x14ac:dyDescent="0.2">
      <c r="A113" s="190" t="s">
        <v>79</v>
      </c>
      <c r="B113" s="191"/>
      <c r="C113" s="186"/>
      <c r="D113" s="157">
        <v>360</v>
      </c>
      <c r="E113" s="157"/>
      <c r="F113" s="157"/>
      <c r="G113" s="157"/>
      <c r="H113" s="158"/>
    </row>
    <row r="114" spans="1:8" ht="72" customHeight="1" x14ac:dyDescent="0.2">
      <c r="A114" s="190" t="s">
        <v>80</v>
      </c>
      <c r="B114" s="191"/>
      <c r="C114" s="186"/>
      <c r="D114" s="157">
        <v>315</v>
      </c>
      <c r="E114" s="157"/>
      <c r="F114" s="157"/>
      <c r="G114" s="157"/>
      <c r="H114" s="158"/>
    </row>
    <row r="115" spans="1:8" ht="72" customHeight="1" x14ac:dyDescent="0.2">
      <c r="A115" s="190" t="s">
        <v>81</v>
      </c>
      <c r="B115" s="191"/>
      <c r="C115" s="186"/>
      <c r="D115" s="157">
        <v>280</v>
      </c>
      <c r="E115" s="157"/>
      <c r="F115" s="157"/>
      <c r="G115" s="157"/>
      <c r="H115" s="158"/>
    </row>
    <row r="116" spans="1:8" ht="72" customHeight="1" thickBot="1" x14ac:dyDescent="0.25">
      <c r="A116" s="190" t="s">
        <v>82</v>
      </c>
      <c r="B116" s="191"/>
      <c r="C116" s="194"/>
      <c r="D116" s="157">
        <v>252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44">
        <v>10008</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"2ГИС.КАМЕНСК-УРАЛЬСКИЙ"</v>
      </c>
      <c r="D119" s="31">
        <v>2478</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121">
        <v>1476</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6">
        <v>5016</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"2ГИС.КАМЕНСК-УРАЛЬСКИЙ"</v>
      </c>
      <c r="D122" s="36">
        <v>4896</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"2ГИС.КАМЕНСК-УРАЛЬСКИЙ"</v>
      </c>
      <c r="D123" s="36">
        <v>5875.2</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6">
        <v>1476</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6">
        <v>2010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6">
        <v>6018</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"2ГИС.КАМЕНСК-УРАЛЬСКИЙ" (мобильная версия 2ГИС 4.0 и выше)</v>
      </c>
      <c r="D127" s="36">
        <v>5010</v>
      </c>
      <c r="E127" s="37"/>
      <c r="F127" s="37"/>
      <c r="G127" s="37"/>
      <c r="H127" s="38"/>
    </row>
    <row r="128" spans="1:8" ht="50.1" customHeight="1" x14ac:dyDescent="0.2">
      <c r="A128" s="160" t="s">
        <v>94</v>
      </c>
      <c r="B128" s="161"/>
      <c r="C128" s="202" t="s">
        <v>95</v>
      </c>
      <c r="D128" s="36">
        <v>504</v>
      </c>
      <c r="E128" s="37"/>
      <c r="F128" s="37"/>
      <c r="G128" s="37"/>
      <c r="H128" s="38"/>
    </row>
    <row r="129" spans="1:8" ht="75.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6">
        <v>1770</v>
      </c>
      <c r="E129" s="37"/>
      <c r="F129" s="37"/>
      <c r="G129" s="37"/>
      <c r="H129" s="38"/>
    </row>
    <row r="130" spans="1:8" ht="75.75" customHeight="1" x14ac:dyDescent="0.2">
      <c r="A130" s="160" t="s">
        <v>97</v>
      </c>
      <c r="B130" s="161"/>
      <c r="C130" s="202"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6">
        <v>1416</v>
      </c>
      <c r="E130" s="37"/>
      <c r="F130" s="37"/>
      <c r="G130" s="37"/>
      <c r="H130" s="38"/>
    </row>
    <row r="131" spans="1:8" ht="75.75" customHeight="1" x14ac:dyDescent="0.2">
      <c r="A131" s="160" t="s">
        <v>98</v>
      </c>
      <c r="B131" s="161"/>
      <c r="C131"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6">
        <v>1182</v>
      </c>
      <c r="E131" s="37"/>
      <c r="F131" s="37"/>
      <c r="G131" s="37"/>
      <c r="H131" s="38"/>
    </row>
    <row r="132" spans="1:8" ht="75.75" customHeight="1" x14ac:dyDescent="0.2">
      <c r="A132" s="160" t="s">
        <v>99</v>
      </c>
      <c r="B132" s="161"/>
      <c r="C132"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6">
        <v>708</v>
      </c>
      <c r="E132" s="37"/>
      <c r="F132" s="37"/>
      <c r="G132" s="37"/>
      <c r="H132" s="38"/>
    </row>
    <row r="133" spans="1:8" ht="75.75" customHeight="1" x14ac:dyDescent="0.2">
      <c r="A133" s="160" t="s">
        <v>100</v>
      </c>
      <c r="B133" s="161" t="s">
        <v>100</v>
      </c>
      <c r="C133"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6">
        <v>6000</v>
      </c>
      <c r="E133" s="37"/>
      <c r="F133" s="37"/>
      <c r="G133" s="37"/>
      <c r="H133" s="38"/>
    </row>
    <row r="134" spans="1:8" ht="75.75" customHeight="1" x14ac:dyDescent="0.2">
      <c r="A134" s="160" t="s">
        <v>101</v>
      </c>
      <c r="B134" s="161" t="s">
        <v>101</v>
      </c>
      <c r="C134"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6">
        <v>6492</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6">
        <v>600</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8" s="36">
        <v>1515</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"2ГИС.КАМЕНСК-УРАЛЬСКИЙ"</v>
      </c>
      <c r="D141" s="36">
        <v>3480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6">
        <v>2160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"2ГИС.КАМЕНСК-УРАЛЬСКИЙ" (версия для ПК)</v>
      </c>
      <c r="D143" s="36">
        <v>7080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"2ГИС.КАМЕНСК-УРАЛЬСКИЙ"</v>
      </c>
      <c r="D144" s="36">
        <v>6960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"2ГИС.КАМЕНСК-УРАЛЬСКИЙ"</v>
      </c>
      <c r="D145" s="36">
        <v>8352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"2ГИС.КАМЕНСК-УРАЛЬСКИЙ" (версия для ПК)</v>
      </c>
      <c r="D146" s="36">
        <v>2160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"2ГИС.КАМЕНСК-УРАЛЬСКИЙ" (версия для ПК)</v>
      </c>
      <c r="D147" s="36">
        <v>2880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"2ГИС.КАМЕНСК-УРАЛЬСКИЙ" (версия для ПК)</v>
      </c>
      <c r="D148" s="36">
        <v>8520</v>
      </c>
      <c r="E148" s="37"/>
      <c r="F148" s="37"/>
      <c r="G148" s="37"/>
      <c r="H148" s="38"/>
    </row>
    <row r="149" spans="1:8" ht="50.1" customHeight="1" x14ac:dyDescent="0.2">
      <c r="A149" s="160" t="s">
        <v>115</v>
      </c>
      <c r="B149" s="161"/>
      <c r="C149" s="202" t="s">
        <v>95</v>
      </c>
      <c r="D149" s="36">
        <v>720</v>
      </c>
      <c r="E149" s="37"/>
      <c r="F149" s="37"/>
      <c r="G149" s="37"/>
      <c r="H149" s="38"/>
    </row>
    <row r="150" spans="1:8" ht="74.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6">
        <v>8400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"2ГИС.КАМЕНСК-УРАЛЬСКИЙ" (версия для ПК)</v>
      </c>
      <c r="D151" s="44">
        <v>9120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1">
        <v>2004</v>
      </c>
      <c r="E153" s="32"/>
      <c r="F153" s="32"/>
      <c r="G153" s="32"/>
      <c r="H153" s="33"/>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359">
        <v>1500</v>
      </c>
      <c r="E155" s="157"/>
      <c r="F155" s="157"/>
      <c r="G155" s="157"/>
      <c r="H155" s="158"/>
    </row>
    <row r="156" spans="1:8" s="16" customFormat="1" ht="50.1" customHeight="1" x14ac:dyDescent="0.2">
      <c r="A156" s="207" t="s">
        <v>122</v>
      </c>
      <c r="B156" s="208"/>
      <c r="C156" s="209"/>
      <c r="D156" s="359">
        <v>150</v>
      </c>
      <c r="E156" s="157"/>
      <c r="F156" s="157"/>
      <c r="G156" s="157"/>
      <c r="H156" s="158"/>
    </row>
    <row r="157" spans="1:8" s="16" customFormat="1" ht="50.1" customHeight="1" thickBot="1" x14ac:dyDescent="0.25">
      <c r="A157" s="207" t="s">
        <v>123</v>
      </c>
      <c r="B157" s="208"/>
      <c r="C157" s="210"/>
      <c r="D157" s="78">
        <v>510</v>
      </c>
      <c r="E157" s="79"/>
      <c r="F157" s="79"/>
      <c r="G157" s="79"/>
      <c r="H157" s="80"/>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59" s="212">
        <f>F159*1.2</f>
        <v>4320</v>
      </c>
      <c r="E159" s="213">
        <f>F159*1.1</f>
        <v>3960.0000000000005</v>
      </c>
      <c r="F159" s="213">
        <v>3600</v>
      </c>
      <c r="G159" s="213">
        <f>F159*0.75</f>
        <v>2700</v>
      </c>
      <c r="H159" s="214">
        <f>F159*0.5</f>
        <v>1800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"2ГИС.КАМЕНСК-УРАЛЬСКИЙ"</v>
      </c>
      <c r="D160" s="36">
        <v>1770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1" s="36">
        <v>3780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62" s="212">
        <f>F162*1.2</f>
        <v>6048</v>
      </c>
      <c r="E162" s="213">
        <f>F162*1.1</f>
        <v>5544</v>
      </c>
      <c r="F162" s="213">
        <v>5040</v>
      </c>
      <c r="G162" s="213">
        <f>F162*0.75</f>
        <v>3780</v>
      </c>
      <c r="H162" s="214">
        <f>F162*0.5</f>
        <v>2520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"2ГИС.КАМЕНСК-УРАЛЬСКИЙ"</v>
      </c>
      <c r="D163" s="36">
        <v>2520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4" s="36">
        <v>5400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"2ГИС.КАМЕНСК-УРАЛЬСКИЙ"</v>
      </c>
      <c r="D165" s="36">
        <v>1770</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42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8" s="31">
        <v>5460</v>
      </c>
      <c r="E168" s="32"/>
      <c r="F168" s="32"/>
      <c r="G168" s="32"/>
      <c r="H168" s="33"/>
    </row>
    <row r="169" spans="1:8" s="16" customFormat="1" ht="83.25" customHeight="1" thickBot="1" x14ac:dyDescent="0.25">
      <c r="A169" s="160" t="s">
        <v>195</v>
      </c>
      <c r="B169" s="161"/>
      <c r="C169" s="209"/>
      <c r="D169" s="36">
        <v>5460</v>
      </c>
      <c r="E169" s="37"/>
      <c r="F169" s="37"/>
      <c r="G169" s="37"/>
      <c r="H169" s="38"/>
    </row>
    <row r="170" spans="1:8" ht="21.75" thickBot="1" x14ac:dyDescent="0.25">
      <c r="A170" s="336"/>
      <c r="B170" s="337"/>
      <c r="C170" s="130"/>
      <c r="D170" s="399"/>
      <c r="E170" s="399"/>
      <c r="F170" s="399"/>
      <c r="G170" s="399"/>
      <c r="H170" s="400"/>
    </row>
    <row r="172" spans="1:8" ht="21" x14ac:dyDescent="0.2">
      <c r="A172" s="220"/>
      <c r="B172" s="221" t="s">
        <v>133</v>
      </c>
      <c r="C172" s="222" t="s">
        <v>509</v>
      </c>
      <c r="D172" s="222"/>
      <c r="E172" s="223"/>
      <c r="F172" s="223"/>
      <c r="G172" s="223"/>
      <c r="H172" s="223"/>
    </row>
    <row r="173" spans="1:8" ht="21" x14ac:dyDescent="0.2">
      <c r="A173" s="220"/>
      <c r="B173" s="223"/>
      <c r="C173" s="224" t="s">
        <v>510</v>
      </c>
      <c r="D173" s="224"/>
      <c r="E173" s="223"/>
      <c r="F173" s="223"/>
      <c r="G173" s="223"/>
      <c r="H173" s="223"/>
    </row>
    <row r="174" spans="1:8" ht="21" x14ac:dyDescent="0.2">
      <c r="A174" s="220"/>
      <c r="B174" s="223"/>
      <c r="C174" s="224" t="s">
        <v>511</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6" customHeight="1" thickBot="1" x14ac:dyDescent="0.25">
      <c r="A189" s="248" t="s">
        <v>148</v>
      </c>
      <c r="B189" s="249"/>
      <c r="C189" s="250" t="s">
        <v>149</v>
      </c>
      <c r="D189" s="249" t="s">
        <v>150</v>
      </c>
      <c r="E189" s="251"/>
      <c r="F189" s="252"/>
      <c r="G189" s="252"/>
      <c r="H189" s="252"/>
    </row>
    <row r="190" spans="1:8" ht="126.75" customHeight="1" x14ac:dyDescent="0.2">
      <c r="A190" s="253" t="s">
        <v>151</v>
      </c>
      <c r="B190" s="254"/>
      <c r="C190" s="255" t="s">
        <v>152</v>
      </c>
      <c r="D190" s="256" t="s">
        <v>153</v>
      </c>
      <c r="E190" s="257"/>
      <c r="F190" s="252"/>
      <c r="G190" s="252"/>
      <c r="H190" s="252"/>
    </row>
    <row r="191" spans="1:8" ht="108" customHeight="1" x14ac:dyDescent="0.2">
      <c r="A191" s="258" t="s">
        <v>154</v>
      </c>
      <c r="B191" s="259"/>
      <c r="C191" s="260" t="s">
        <v>155</v>
      </c>
      <c r="D191" s="261" t="s">
        <v>156</v>
      </c>
      <c r="E191" s="262"/>
      <c r="F191" s="252"/>
      <c r="G191" s="252"/>
      <c r="H191" s="252"/>
    </row>
    <row r="192" spans="1:8" ht="134.25" customHeight="1" x14ac:dyDescent="0.2">
      <c r="A192" s="259" t="s">
        <v>157</v>
      </c>
      <c r="B192" s="259"/>
      <c r="C192" s="260" t="s">
        <v>158</v>
      </c>
      <c r="D192" s="261" t="s">
        <v>156</v>
      </c>
      <c r="E192" s="261"/>
      <c r="F192" s="252"/>
      <c r="G192" s="252"/>
      <c r="H192" s="252"/>
    </row>
    <row r="193" spans="1:8" s="217" customFormat="1" ht="125.25" customHeight="1" x14ac:dyDescent="0.2">
      <c r="A193" s="258" t="s">
        <v>160</v>
      </c>
      <c r="B193" s="259"/>
      <c r="C193" s="409" t="s">
        <v>161</v>
      </c>
      <c r="D193" s="259" t="s">
        <v>156</v>
      </c>
      <c r="E193" s="410"/>
      <c r="F193" s="246"/>
      <c r="G193" s="246"/>
      <c r="H193" s="246"/>
    </row>
    <row r="194" spans="1:8" s="238" customFormat="1" ht="222.75" customHeight="1" thickBot="1" x14ac:dyDescent="0.25">
      <c r="A194" s="411" t="s">
        <v>162</v>
      </c>
      <c r="B194" s="412"/>
      <c r="C194" s="406" t="s">
        <v>163</v>
      </c>
      <c r="D194" s="413" t="s">
        <v>156</v>
      </c>
      <c r="E194" s="414"/>
      <c r="F194" s="236"/>
      <c r="G194" s="237"/>
      <c r="H194" s="237"/>
    </row>
    <row r="195" spans="1:8" ht="24.95" customHeight="1" x14ac:dyDescent="0.2">
      <c r="A195" s="264" t="s">
        <v>164</v>
      </c>
      <c r="B195" s="264"/>
      <c r="C195" s="264"/>
      <c r="D195" s="264"/>
      <c r="E195" s="264"/>
      <c r="F195" s="264"/>
      <c r="G195" s="264"/>
      <c r="H195" s="264"/>
    </row>
    <row r="196" spans="1:8" ht="24.95" customHeight="1" x14ac:dyDescent="0.2">
      <c r="A196" s="264" t="s">
        <v>165</v>
      </c>
      <c r="B196" s="264"/>
      <c r="C196" s="264"/>
      <c r="D196" s="264"/>
      <c r="E196" s="264"/>
      <c r="F196" s="264"/>
      <c r="G196" s="264"/>
      <c r="H196" s="264"/>
    </row>
    <row r="197" spans="1:8" ht="183.7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81"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0" spans="1:8" s="266" customFormat="1" ht="114.75" customHeight="1" x14ac:dyDescent="0.2">
      <c r="A200" s="239" t="s">
        <v>169</v>
      </c>
      <c r="B200" s="239"/>
      <c r="C200" s="239"/>
      <c r="D200" s="239"/>
      <c r="E200" s="239"/>
      <c r="F200" s="239"/>
      <c r="G200" s="239"/>
      <c r="H200" s="239"/>
    </row>
  </sheetData>
  <sheetProtection selectLockedCells="1" selectUnlockedCells="1"/>
  <mergeCells count="32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9"/>
  <sheetViews>
    <sheetView view="pageBreakPreview" zoomScale="30" zoomScaleNormal="60" zoomScaleSheetLayoutView="30" workbookViewId="0">
      <pane ySplit="4" topLeftCell="A48"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24" s="4" customFormat="1" ht="50.1" customHeight="1" x14ac:dyDescent="0.2">
      <c r="A1" s="1"/>
      <c r="B1" s="2"/>
      <c r="C1" s="3" t="s">
        <v>0</v>
      </c>
      <c r="D1" s="2"/>
      <c r="E1" s="2"/>
      <c r="F1" s="2"/>
      <c r="G1" s="2"/>
      <c r="H1" s="2"/>
      <c r="X1" s="385"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марта 2024 г.</v>
      </c>
      <c r="B2" s="6" t="s">
        <v>2</v>
      </c>
      <c r="C2" s="7" t="s">
        <v>188</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386"/>
      <c r="B6" s="387"/>
      <c r="C6" s="388"/>
      <c r="D6" s="277" t="s">
        <v>171</v>
      </c>
      <c r="E6" s="278" t="s">
        <v>172</v>
      </c>
      <c r="F6" s="277" t="s">
        <v>173</v>
      </c>
      <c r="G6" s="278" t="s">
        <v>174</v>
      </c>
      <c r="H6" s="279" t="s">
        <v>175</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389">
        <v>48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s="16" customFormat="1" ht="24.95" customHeight="1" thickBot="1" x14ac:dyDescent="0.25">
      <c r="A47" s="47"/>
      <c r="B47" s="48"/>
      <c r="C47" s="49"/>
      <c r="D47" s="50"/>
      <c r="E47" s="51"/>
      <c r="F47" s="51"/>
      <c r="G47" s="51"/>
      <c r="H47" s="52"/>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1">
        <f>F48*1.2</f>
        <v>5688</v>
      </c>
      <c r="E48" s="32">
        <f>F48*1.1</f>
        <v>5214</v>
      </c>
      <c r="F48" s="32">
        <v>4740</v>
      </c>
      <c r="G48" s="32">
        <f>F48*0.75</f>
        <v>3555</v>
      </c>
      <c r="H48" s="33">
        <f>F48*0.5</f>
        <v>2370</v>
      </c>
    </row>
    <row r="49" spans="1:8" s="16" customFormat="1" ht="132" customHeight="1" x14ac:dyDescent="0.2">
      <c r="A49" s="34"/>
      <c r="B49" s="35"/>
      <c r="C49" s="35"/>
      <c r="D49" s="36"/>
      <c r="E49" s="37"/>
      <c r="F49" s="37"/>
      <c r="G49" s="37"/>
      <c r="H49" s="38"/>
    </row>
    <row r="50" spans="1:8" s="16" customFormat="1" ht="131.1"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6"/>
      <c r="E50" s="37"/>
      <c r="F50" s="37"/>
      <c r="G50" s="37"/>
      <c r="H50" s="38"/>
    </row>
    <row r="51" spans="1:8"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54">
        <f>F54*1.2</f>
        <v>6040.8</v>
      </c>
      <c r="E54" s="32">
        <f>F54*1.1</f>
        <v>5537.4000000000005</v>
      </c>
      <c r="F54" s="32">
        <v>5034</v>
      </c>
      <c r="G54" s="32">
        <f>F54*0.75</f>
        <v>3775.5</v>
      </c>
      <c r="H54" s="33">
        <f>F54*0.5</f>
        <v>2517</v>
      </c>
    </row>
    <row r="55" spans="1:8" s="16" customFormat="1" ht="132" customHeight="1" x14ac:dyDescent="0.2">
      <c r="A55" s="55"/>
      <c r="B55" s="35"/>
      <c r="C55" s="35"/>
      <c r="D55" s="56"/>
      <c r="E55" s="37"/>
      <c r="F55" s="37"/>
      <c r="G55" s="37"/>
      <c r="H55" s="38"/>
    </row>
    <row r="56" spans="1:8" s="16" customFormat="1" ht="126"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306"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89">
        <v>48</v>
      </c>
      <c r="E60" s="90"/>
      <c r="F60" s="90"/>
      <c r="G60" s="90"/>
      <c r="H60" s="91"/>
    </row>
    <row r="61" spans="1:8" s="16" customFormat="1" ht="94.5" customHeight="1" x14ac:dyDescent="0.2">
      <c r="A61" s="71"/>
      <c r="B61" s="307"/>
      <c r="C61" s="133"/>
      <c r="D61" s="94"/>
      <c r="E61" s="95"/>
      <c r="F61" s="95"/>
      <c r="G61" s="95"/>
      <c r="H61" s="96"/>
    </row>
    <row r="62" spans="1:8" s="16" customFormat="1" ht="163.5" customHeight="1" thickBot="1" x14ac:dyDescent="0.25">
      <c r="A62" s="77"/>
      <c r="B62" s="396" t="s">
        <v>13</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99"/>
      <c r="E62" s="100"/>
      <c r="F62" s="100"/>
      <c r="G62" s="100"/>
      <c r="H62" s="101"/>
    </row>
    <row r="63" spans="1:8" ht="21.75" thickBot="1" x14ac:dyDescent="0.25">
      <c r="A63" s="81"/>
      <c r="B63" s="124"/>
      <c r="C63" s="125"/>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231 до 3954</v>
      </c>
      <c r="E85" s="139"/>
      <c r="F85" s="139"/>
      <c r="G85" s="139"/>
      <c r="H85" s="140"/>
    </row>
    <row r="86" spans="1:8" ht="151.5" x14ac:dyDescent="0.2">
      <c r="A86" s="149" t="s">
        <v>60</v>
      </c>
      <c r="B86" s="150" t="s">
        <v>13</v>
      </c>
      <c r="C86" s="294"/>
      <c r="D86" s="152">
        <v>231</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45">
        <v>30</v>
      </c>
      <c r="E96" s="45"/>
      <c r="F96" s="45"/>
      <c r="G96" s="45"/>
      <c r="H96" s="46"/>
    </row>
    <row r="97" spans="1:8" ht="50.1" customHeight="1" thickBot="1" x14ac:dyDescent="0.25">
      <c r="A97" s="24" t="s">
        <v>72</v>
      </c>
      <c r="B97" s="25"/>
      <c r="C97" s="26"/>
      <c r="D97" s="173" t="str">
        <f>"от "&amp;MIN(D99,D119:H120,F157,D121:H135)&amp;" до "&amp;MAX(D99,D119:H120,F157,D121:H135)</f>
        <v>от 504 до 8220</v>
      </c>
      <c r="E97" s="173"/>
      <c r="F97" s="173"/>
      <c r="G97" s="173"/>
      <c r="H97" s="174"/>
    </row>
    <row r="98" spans="1:8" ht="21.75" thickBot="1" x14ac:dyDescent="0.25">
      <c r="A98" s="336"/>
      <c r="B98" s="337"/>
      <c r="C98" s="130"/>
      <c r="D98" s="399"/>
      <c r="E98" s="399"/>
      <c r="F98" s="399"/>
      <c r="G98" s="399"/>
      <c r="H98" s="400"/>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182">
        <v>1470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367.5</v>
      </c>
      <c r="E101" s="157"/>
      <c r="F101" s="157"/>
      <c r="G101" s="157"/>
      <c r="H101" s="158"/>
    </row>
    <row r="102" spans="1:8" ht="57" customHeight="1" x14ac:dyDescent="0.2">
      <c r="A102" s="190" t="s">
        <v>77</v>
      </c>
      <c r="B102" s="191"/>
      <c r="C102" s="186"/>
      <c r="D102" s="157">
        <f>D99/5</f>
        <v>294</v>
      </c>
      <c r="E102" s="157"/>
      <c r="F102" s="157"/>
      <c r="G102" s="157"/>
      <c r="H102" s="158"/>
    </row>
    <row r="103" spans="1:8" ht="57" customHeight="1" x14ac:dyDescent="0.2">
      <c r="A103" s="190" t="s">
        <v>78</v>
      </c>
      <c r="B103" s="191"/>
      <c r="C103" s="186"/>
      <c r="D103" s="157">
        <f>D99/6</f>
        <v>245</v>
      </c>
      <c r="E103" s="157"/>
      <c r="F103" s="157"/>
      <c r="G103" s="157"/>
      <c r="H103" s="158"/>
    </row>
    <row r="104" spans="1:8" ht="57" customHeight="1" x14ac:dyDescent="0.2">
      <c r="A104" s="190" t="s">
        <v>79</v>
      </c>
      <c r="B104" s="191"/>
      <c r="C104" s="186"/>
      <c r="D104" s="157">
        <f>D99/7</f>
        <v>210</v>
      </c>
      <c r="E104" s="157"/>
      <c r="F104" s="157"/>
      <c r="G104" s="157"/>
      <c r="H104" s="158"/>
    </row>
    <row r="105" spans="1:8" ht="57" customHeight="1" x14ac:dyDescent="0.2">
      <c r="A105" s="190" t="s">
        <v>80</v>
      </c>
      <c r="B105" s="191"/>
      <c r="C105" s="186"/>
      <c r="D105" s="157">
        <f>D99/8</f>
        <v>183.75</v>
      </c>
      <c r="E105" s="157"/>
      <c r="F105" s="157"/>
      <c r="G105" s="157"/>
      <c r="H105" s="158"/>
    </row>
    <row r="106" spans="1:8" ht="57" customHeight="1" x14ac:dyDescent="0.2">
      <c r="A106" s="190" t="s">
        <v>81</v>
      </c>
      <c r="B106" s="191"/>
      <c r="C106" s="186"/>
      <c r="D106" s="157">
        <f>D99/9</f>
        <v>163.33333333333334</v>
      </c>
      <c r="E106" s="157"/>
      <c r="F106" s="157"/>
      <c r="G106" s="157"/>
      <c r="H106" s="158"/>
    </row>
    <row r="107" spans="1:8" ht="57" customHeight="1" x14ac:dyDescent="0.2">
      <c r="A107" s="190" t="s">
        <v>82</v>
      </c>
      <c r="B107" s="191"/>
      <c r="C107" s="186"/>
      <c r="D107" s="157">
        <f>D99/10</f>
        <v>147</v>
      </c>
      <c r="E107" s="157"/>
      <c r="F107" s="157"/>
      <c r="G107" s="157"/>
      <c r="H107" s="158"/>
    </row>
    <row r="108" spans="1:8" ht="57" customHeight="1" thickBot="1" x14ac:dyDescent="0.25">
      <c r="A108" s="179" t="s">
        <v>83</v>
      </c>
      <c r="B108" s="180"/>
      <c r="C108" s="186"/>
      <c r="D108" s="182">
        <v>2496</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624</v>
      </c>
      <c r="E110" s="157"/>
      <c r="F110" s="157"/>
      <c r="G110" s="157"/>
      <c r="H110" s="158"/>
    </row>
    <row r="111" spans="1:8" ht="57" customHeight="1" x14ac:dyDescent="0.2">
      <c r="A111" s="190" t="s">
        <v>77</v>
      </c>
      <c r="B111" s="191"/>
      <c r="C111" s="186"/>
      <c r="D111" s="157">
        <v>499.2</v>
      </c>
      <c r="E111" s="157"/>
      <c r="F111" s="157"/>
      <c r="G111" s="157"/>
      <c r="H111" s="158"/>
    </row>
    <row r="112" spans="1:8" ht="57" customHeight="1" x14ac:dyDescent="0.2">
      <c r="A112" s="190" t="s">
        <v>78</v>
      </c>
      <c r="B112" s="191"/>
      <c r="C112" s="186"/>
      <c r="D112" s="157">
        <v>416</v>
      </c>
      <c r="E112" s="157"/>
      <c r="F112" s="157"/>
      <c r="G112" s="157"/>
      <c r="H112" s="158"/>
    </row>
    <row r="113" spans="1:8" ht="57" customHeight="1" x14ac:dyDescent="0.2">
      <c r="A113" s="190" t="s">
        <v>79</v>
      </c>
      <c r="B113" s="191"/>
      <c r="C113" s="186"/>
      <c r="D113" s="157">
        <v>356.57142857142861</v>
      </c>
      <c r="E113" s="157"/>
      <c r="F113" s="157"/>
      <c r="G113" s="157"/>
      <c r="H113" s="158"/>
    </row>
    <row r="114" spans="1:8" ht="57" customHeight="1" x14ac:dyDescent="0.2">
      <c r="A114" s="190" t="s">
        <v>80</v>
      </c>
      <c r="B114" s="191"/>
      <c r="C114" s="186"/>
      <c r="D114" s="157">
        <v>312</v>
      </c>
      <c r="E114" s="157"/>
      <c r="F114" s="157"/>
      <c r="G114" s="157"/>
      <c r="H114" s="158"/>
    </row>
    <row r="115" spans="1:8" ht="57" customHeight="1" x14ac:dyDescent="0.2">
      <c r="A115" s="190" t="s">
        <v>81</v>
      </c>
      <c r="B115" s="191"/>
      <c r="C115" s="186"/>
      <c r="D115" s="157">
        <v>277.33333333333331</v>
      </c>
      <c r="E115" s="157"/>
      <c r="F115" s="157"/>
      <c r="G115" s="157"/>
      <c r="H115" s="158"/>
    </row>
    <row r="116" spans="1:8" ht="57" customHeight="1" thickBot="1" x14ac:dyDescent="0.25">
      <c r="A116" s="190" t="s">
        <v>82</v>
      </c>
      <c r="B116" s="191"/>
      <c r="C116" s="194"/>
      <c r="D116" s="157">
        <v>249.6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361">
        <v>5004</v>
      </c>
      <c r="E117" s="165"/>
      <c r="F117" s="165"/>
      <c r="G117" s="165"/>
      <c r="H117" s="16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"2ГИС.АРМАВИР"</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"2ГИС.АРМАВИР"</v>
      </c>
      <c r="D122" s="36">
        <v>4380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"2ГИС.АРМАВИР"</v>
      </c>
      <c r="D123" s="36">
        <v>5256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6">
        <v>2244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6">
        <v>5040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6">
        <v>1860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6">
        <v>1488</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6">
        <v>1872</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6">
        <v>744</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3" s="36">
        <v>8220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4" s="36">
        <v>4500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6">
        <v>1242</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6">
        <v>230.99999999999994</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38" s="36">
        <v>5502</v>
      </c>
      <c r="E138" s="37"/>
      <c r="F138" s="37"/>
      <c r="G138" s="37"/>
      <c r="H138" s="38"/>
    </row>
    <row r="139" spans="1:8" ht="50.1" customHeight="1" x14ac:dyDescent="0.2">
      <c r="A139" s="160" t="s">
        <v>107</v>
      </c>
      <c r="B139" s="161"/>
      <c r="C139" s="202" t="str">
        <f>"Интернет-площадка 2gis.ru на основе Cправочника организаций "&amp;$C$2&amp;""</f>
        <v>Интернет-площадка 2gis.ru на основе Cправочника организаций "2ГИС.АРМАВИР"</v>
      </c>
      <c r="D139" s="36">
        <v>6360</v>
      </c>
      <c r="E139" s="37"/>
      <c r="F139" s="37"/>
      <c r="G139" s="37"/>
      <c r="H139" s="38"/>
    </row>
    <row r="140" spans="1:8" ht="50.1" customHeight="1" x14ac:dyDescent="0.2">
      <c r="A140" s="160" t="s">
        <v>108</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6">
        <v>3000</v>
      </c>
      <c r="E140" s="37"/>
      <c r="F140" s="37"/>
      <c r="G140" s="37"/>
      <c r="H140" s="38"/>
    </row>
    <row r="141" spans="1:8" ht="50.1" customHeight="1" x14ac:dyDescent="0.2">
      <c r="A141" s="160" t="s">
        <v>109</v>
      </c>
      <c r="B141" s="161"/>
      <c r="C141" s="202" t="str">
        <f t="shared" si="1"/>
        <v>Электронный справочник на основе Справочника организаций "2ГИС.АРМАВИР" (версия для ПК)</v>
      </c>
      <c r="D141" s="36">
        <v>2760</v>
      </c>
      <c r="E141" s="37"/>
      <c r="F141" s="37"/>
      <c r="G141" s="37"/>
      <c r="H141" s="38"/>
    </row>
    <row r="142" spans="1:8" ht="50.1" customHeight="1" x14ac:dyDescent="0.2">
      <c r="A142" s="160" t="s">
        <v>110</v>
      </c>
      <c r="B142" s="161"/>
      <c r="C142" s="202" t="str">
        <f>"Интернет-площадка 2gis.ru на основе Cправочника организаций "&amp;$C$2&amp;""</f>
        <v>Интернет-площадка 2gis.ru на основе Cправочника организаций "2ГИС.АРМАВИР"</v>
      </c>
      <c r="D142" s="36">
        <v>6240</v>
      </c>
      <c r="E142" s="37"/>
      <c r="F142" s="37"/>
      <c r="G142" s="37"/>
      <c r="H142" s="38"/>
    </row>
    <row r="143" spans="1:8" ht="50.1" customHeight="1" x14ac:dyDescent="0.2">
      <c r="A143" s="160" t="s">
        <v>111</v>
      </c>
      <c r="B143" s="161"/>
      <c r="C143" s="202" t="str">
        <f>"Интернет-площадка 2gis.ru на основе Cправочника организаций "&amp;$C$2&amp;""</f>
        <v>Интернет-площадка 2gis.ru на основе Cправочника организаций "2ГИС.АРМАВИР"</v>
      </c>
      <c r="D143" s="36">
        <v>7488</v>
      </c>
      <c r="E143" s="37"/>
      <c r="F143" s="37"/>
      <c r="G143" s="37"/>
      <c r="H143" s="38"/>
    </row>
    <row r="144" spans="1:8" ht="50.1" customHeight="1" x14ac:dyDescent="0.2">
      <c r="A144" s="160" t="s">
        <v>112</v>
      </c>
      <c r="B144" s="161"/>
      <c r="C144" s="202" t="str">
        <f t="shared" si="1"/>
        <v>Электронный справочник на основе Справочника организаций "2ГИС.АРМАВИР" (версия для ПК)</v>
      </c>
      <c r="D144" s="36">
        <v>1680</v>
      </c>
      <c r="E144" s="37"/>
      <c r="F144" s="37"/>
      <c r="G144" s="37"/>
      <c r="H144" s="38"/>
    </row>
    <row r="145" spans="1:8" ht="50.1" customHeight="1" x14ac:dyDescent="0.2">
      <c r="A145" s="160" t="s">
        <v>113</v>
      </c>
      <c r="B145" s="161"/>
      <c r="C145" s="202" t="str">
        <f t="shared" si="1"/>
        <v>Электронный справочник на основе Справочника организаций "2ГИС.АРМАВИР" (версия для ПК)</v>
      </c>
      <c r="D145" s="36">
        <v>3240</v>
      </c>
      <c r="E145" s="37"/>
      <c r="F145" s="37"/>
      <c r="G145" s="37"/>
      <c r="H145" s="38"/>
    </row>
    <row r="146" spans="1:8" ht="50.1" customHeight="1" x14ac:dyDescent="0.2">
      <c r="A146" s="160" t="s">
        <v>114</v>
      </c>
      <c r="B146" s="161"/>
      <c r="C146" s="202" t="str">
        <f t="shared" si="1"/>
        <v>Электронный справочник на основе Справочника организаций "2ГИС.АРМАВИР" (версия для ПК)</v>
      </c>
      <c r="D146" s="36">
        <v>3240</v>
      </c>
      <c r="E146" s="37"/>
      <c r="F146" s="37"/>
      <c r="G146" s="37"/>
      <c r="H146" s="38"/>
    </row>
    <row r="147" spans="1:8" ht="50.1" customHeight="1" x14ac:dyDescent="0.2">
      <c r="A147" s="160" t="s">
        <v>115</v>
      </c>
      <c r="B147" s="161"/>
      <c r="C147" s="202" t="s">
        <v>95</v>
      </c>
      <c r="D147" s="36">
        <v>720</v>
      </c>
      <c r="E147" s="37"/>
      <c r="F147" s="37"/>
      <c r="G147" s="37"/>
      <c r="H147" s="38"/>
    </row>
    <row r="148" spans="1:8" ht="72" customHeight="1" x14ac:dyDescent="0.2">
      <c r="A148" s="160" t="s">
        <v>116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6">
        <v>11520</v>
      </c>
      <c r="E148" s="37"/>
      <c r="F148" s="37"/>
      <c r="G148" s="37"/>
      <c r="H148" s="38"/>
    </row>
    <row r="149" spans="1:8" ht="50.1" customHeight="1" thickBot="1" x14ac:dyDescent="0.25">
      <c r="A149" s="160" t="s">
        <v>117</v>
      </c>
      <c r="B149" s="161"/>
      <c r="C149" s="202" t="str">
        <f t="shared" si="1"/>
        <v>Электронный справочник на основе Справочника организаций "2ГИС.АРМАВИР" (версия для ПК)</v>
      </c>
      <c r="D149" s="44">
        <v>1800</v>
      </c>
      <c r="E149" s="45"/>
      <c r="F149" s="45"/>
      <c r="G149" s="45"/>
      <c r="H149" s="46"/>
    </row>
    <row r="150" spans="1:8" s="28" customFormat="1" ht="50.1" customHeight="1" thickBot="1" x14ac:dyDescent="0.25">
      <c r="A150" s="24" t="s">
        <v>118</v>
      </c>
      <c r="B150" s="25"/>
      <c r="C150" s="26"/>
      <c r="D150" s="173"/>
      <c r="E150" s="173"/>
      <c r="F150" s="173"/>
      <c r="G150" s="173"/>
      <c r="H150" s="174"/>
    </row>
    <row r="151" spans="1:8" s="16" customFormat="1" ht="50.1" customHeight="1" x14ac:dyDescent="0.2">
      <c r="A151" s="160" t="s">
        <v>119</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6">
        <v>1500</v>
      </c>
      <c r="E151" s="37"/>
      <c r="F151" s="37"/>
      <c r="G151" s="37"/>
      <c r="H151" s="38"/>
    </row>
    <row r="152" spans="1:8" s="16" customFormat="1" ht="50.1" customHeight="1" x14ac:dyDescent="0.2">
      <c r="A152" s="160" t="s">
        <v>120</v>
      </c>
      <c r="B152" s="161"/>
      <c r="C152" s="209"/>
      <c r="D152" s="36">
        <v>1500</v>
      </c>
      <c r="E152" s="37"/>
      <c r="F152" s="37"/>
      <c r="G152" s="37"/>
      <c r="H152" s="38"/>
    </row>
    <row r="153" spans="1:8" s="16" customFormat="1" ht="50.1" customHeight="1" x14ac:dyDescent="0.2">
      <c r="A153" s="207" t="s">
        <v>121</v>
      </c>
      <c r="B153" s="208"/>
      <c r="C153" s="209"/>
      <c r="D153" s="359">
        <v>1500</v>
      </c>
      <c r="E153" s="157"/>
      <c r="F153" s="157"/>
      <c r="G153" s="157"/>
      <c r="H153" s="157"/>
    </row>
    <row r="154" spans="1:8" s="16" customFormat="1" ht="50.1" customHeight="1" x14ac:dyDescent="0.2">
      <c r="A154" s="207" t="s">
        <v>122</v>
      </c>
      <c r="B154" s="208"/>
      <c r="C154" s="209"/>
      <c r="D154" s="359">
        <v>150</v>
      </c>
      <c r="E154" s="157"/>
      <c r="F154" s="157"/>
      <c r="G154" s="157"/>
      <c r="H154" s="157"/>
    </row>
    <row r="155" spans="1:8" s="16" customFormat="1" ht="50.1" customHeight="1" thickBot="1" x14ac:dyDescent="0.25">
      <c r="A155" s="207" t="s">
        <v>123</v>
      </c>
      <c r="B155" s="208"/>
      <c r="C155" s="210"/>
      <c r="D155" s="78">
        <v>510</v>
      </c>
      <c r="E155" s="79"/>
      <c r="F155" s="79"/>
      <c r="G155" s="79"/>
      <c r="H155" s="79"/>
    </row>
    <row r="156" spans="1:8" s="16" customFormat="1" ht="50.1" customHeight="1" thickBot="1" x14ac:dyDescent="0.25">
      <c r="A156" s="24" t="s">
        <v>124</v>
      </c>
      <c r="B156" s="25"/>
      <c r="C156" s="26"/>
      <c r="D156" s="173"/>
      <c r="E156" s="173"/>
      <c r="F156" s="173"/>
      <c r="G156" s="173"/>
      <c r="H156" s="174"/>
    </row>
    <row r="157" spans="1:8" ht="50.1" customHeight="1" x14ac:dyDescent="0.2">
      <c r="A157" s="160" t="s">
        <v>125</v>
      </c>
      <c r="B157" s="161"/>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57" s="212">
        <f>F157*1.2</f>
        <v>1911.6</v>
      </c>
      <c r="E157" s="213">
        <f>F157*1.1</f>
        <v>1752.3000000000002</v>
      </c>
      <c r="F157" s="213">
        <v>1593</v>
      </c>
      <c r="G157" s="213">
        <f>F157*0.75</f>
        <v>1194.75</v>
      </c>
      <c r="H157" s="214">
        <f>F157*0.5</f>
        <v>796.5</v>
      </c>
    </row>
    <row r="158" spans="1:8" ht="50.1" customHeight="1" x14ac:dyDescent="0.2">
      <c r="A158" s="160" t="s">
        <v>126</v>
      </c>
      <c r="B158" s="161"/>
      <c r="C158" s="202" t="str">
        <f>"Интернет-площадка 2gis.ru на основе Cправочника организаций "&amp;$C$2&amp;""</f>
        <v>Интернет-площадка 2gis.ru на основе Cправочника организаций "2ГИС.АРМАВИР"</v>
      </c>
      <c r="D158" s="36">
        <v>2835</v>
      </c>
      <c r="E158" s="37"/>
      <c r="F158" s="37"/>
      <c r="G158" s="37"/>
      <c r="H158" s="38"/>
    </row>
    <row r="159" spans="1:8" ht="50.1" customHeight="1" x14ac:dyDescent="0.2">
      <c r="A159" s="160" t="s">
        <v>127</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9" s="36">
        <v>1008</v>
      </c>
      <c r="E159" s="37"/>
      <c r="F159" s="37"/>
      <c r="G159" s="37"/>
      <c r="H159" s="38"/>
    </row>
    <row r="160" spans="1:8" ht="50.1" customHeight="1" x14ac:dyDescent="0.2">
      <c r="A160" s="160" t="s">
        <v>128</v>
      </c>
      <c r="B160" s="161"/>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60" s="212">
        <f>F160*1.2</f>
        <v>2736</v>
      </c>
      <c r="E160" s="213">
        <f>F160*1.1</f>
        <v>2508</v>
      </c>
      <c r="F160" s="213">
        <v>2280</v>
      </c>
      <c r="G160" s="213">
        <f>F160*0.75</f>
        <v>1710</v>
      </c>
      <c r="H160" s="214">
        <f>F160*0.5</f>
        <v>1140</v>
      </c>
    </row>
    <row r="161" spans="1:9" ht="50.1" customHeight="1" x14ac:dyDescent="0.2">
      <c r="A161" s="160" t="s">
        <v>179</v>
      </c>
      <c r="B161" s="161"/>
      <c r="C161" s="202" t="str">
        <f>"Интернет-площадка 2gis.ru на основе Cправочника организаций "&amp;$C$2&amp;""</f>
        <v>Интернет-площадка 2gis.ru на основе Cправочника организаций "2ГИС.АРМАВИР"</v>
      </c>
      <c r="D161" s="36">
        <v>4080</v>
      </c>
      <c r="E161" s="37"/>
      <c r="F161" s="37"/>
      <c r="G161" s="37"/>
      <c r="H161" s="38"/>
    </row>
    <row r="162" spans="1:9" ht="50.1" customHeight="1" x14ac:dyDescent="0.2">
      <c r="A162" s="160" t="s">
        <v>130</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2" s="36">
        <v>1440</v>
      </c>
      <c r="E162" s="37"/>
      <c r="F162" s="37"/>
      <c r="G162" s="37"/>
      <c r="H162" s="38"/>
    </row>
    <row r="163" spans="1:9" ht="75.75" customHeight="1" thickBot="1" x14ac:dyDescent="0.25">
      <c r="A163" s="160" t="s">
        <v>132</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3" s="36">
        <v>1794</v>
      </c>
      <c r="E163" s="37"/>
      <c r="F163" s="37"/>
      <c r="G163" s="37"/>
      <c r="H163" s="38"/>
    </row>
    <row r="164" spans="1:9" ht="50.1" customHeight="1" thickBot="1" x14ac:dyDescent="0.25">
      <c r="A164" s="336"/>
      <c r="B164" s="337"/>
      <c r="C164" s="130"/>
      <c r="D164" s="399"/>
      <c r="E164" s="399"/>
      <c r="F164" s="399"/>
      <c r="G164" s="399"/>
      <c r="H164" s="400"/>
    </row>
    <row r="165" spans="1:9" ht="12.6" customHeight="1" x14ac:dyDescent="0.2">
      <c r="E165" s="231"/>
      <c r="F165" s="231"/>
      <c r="G165" s="231"/>
      <c r="H165" s="231"/>
      <c r="I165" s="231"/>
    </row>
    <row r="166" spans="1:9" s="223" customFormat="1" ht="24.95" customHeight="1" x14ac:dyDescent="0.2">
      <c r="A166" s="220"/>
      <c r="B166" s="221" t="s">
        <v>133</v>
      </c>
      <c r="C166" s="222" t="s">
        <v>189</v>
      </c>
      <c r="D166" s="222"/>
      <c r="E166" s="231"/>
      <c r="F166" s="231"/>
      <c r="G166" s="231"/>
      <c r="H166" s="231"/>
      <c r="I166" s="231"/>
    </row>
    <row r="167" spans="1:9" s="223" customFormat="1" ht="24.95" customHeight="1" x14ac:dyDescent="0.2">
      <c r="A167" s="220"/>
      <c r="C167" s="373" t="s">
        <v>190</v>
      </c>
      <c r="D167" s="224"/>
      <c r="E167" s="231"/>
      <c r="F167" s="231"/>
      <c r="G167" s="231"/>
      <c r="H167" s="231"/>
      <c r="I167" s="231"/>
    </row>
    <row r="168" spans="1:9" s="223" customFormat="1" ht="24.95" customHeight="1" x14ac:dyDescent="0.2">
      <c r="A168" s="220"/>
      <c r="C168" s="373" t="s">
        <v>191</v>
      </c>
      <c r="D168" s="224"/>
      <c r="E168" s="231"/>
      <c r="F168" s="231"/>
      <c r="G168" s="231"/>
      <c r="H168" s="231"/>
      <c r="I168" s="231"/>
    </row>
    <row r="169" spans="1:9" ht="12.6" customHeight="1" x14ac:dyDescent="0.2">
      <c r="E169" s="231"/>
      <c r="F169" s="231"/>
      <c r="G169" s="231"/>
      <c r="H169" s="231"/>
      <c r="I169" s="231"/>
    </row>
    <row r="170" spans="1:9" s="16" customFormat="1" ht="26.25" x14ac:dyDescent="0.2">
      <c r="A170" s="227" t="str">
        <f>Абакан_юр!A174</f>
        <v>По соглашению сторон в качестве валюты платежа могут выступать украинские гривны, в этом случае курс следующий: 1 руб. = 0,4273 гривен</v>
      </c>
      <c r="B170" s="227"/>
      <c r="C170" s="227"/>
      <c r="D170" s="228"/>
      <c r="E170" s="228"/>
      <c r="F170" s="229"/>
      <c r="G170" s="230"/>
      <c r="H170" s="230"/>
    </row>
    <row r="171" spans="1:9" ht="26.25" x14ac:dyDescent="0.2">
      <c r="A171" s="227" t="str">
        <f>Абакан_юр!A175</f>
        <v>По соглашению сторон в качестве валюты платежа могут выступать дирхамы ОАЭ, в этом случае курс следующий: 1 руб. = 0,0413 дирхам</v>
      </c>
      <c r="B171" s="227"/>
      <c r="C171" s="227"/>
      <c r="D171" s="228"/>
      <c r="E171" s="228"/>
      <c r="F171" s="229"/>
      <c r="G171" s="232"/>
      <c r="H171" s="232"/>
    </row>
    <row r="172" spans="1:9" ht="26.25" x14ac:dyDescent="0.2">
      <c r="A172" s="227" t="str">
        <f>Абакан_юр!A176</f>
        <v>По соглашению сторон в качестве валюты платежа могут выступать доллары США, в этом случае курс следующий: 1 руб. = 0,0113 доллара</v>
      </c>
      <c r="B172" s="227"/>
      <c r="C172" s="227"/>
      <c r="D172" s="228"/>
      <c r="E172" s="228"/>
      <c r="F172" s="229"/>
      <c r="G172" s="232"/>
      <c r="H172" s="232"/>
    </row>
    <row r="173" spans="1:9" ht="26.25" x14ac:dyDescent="0.2">
      <c r="A173" s="227" t="str">
        <f>Абакан_юр!A177</f>
        <v>По соглашению сторон в качестве валюты платежа могут выступать евро, в этом случае курс следующий: 1 руб. = 0,0105 евро</v>
      </c>
      <c r="B173" s="227"/>
      <c r="C173" s="227"/>
      <c r="D173" s="228"/>
      <c r="E173" s="229"/>
      <c r="F173" s="229"/>
      <c r="G173" s="232"/>
      <c r="H173" s="232"/>
    </row>
    <row r="174" spans="1:9" ht="26.25" x14ac:dyDescent="0.2">
      <c r="A174" s="227" t="str">
        <f>Абакан_юр!A178</f>
        <v>По соглашению сторон в качестве валюты платежа могут выступать чешские кроны, в этом случае курс следующий: 1 руб. = 0,2661 крона</v>
      </c>
      <c r="B174" s="227"/>
      <c r="C174" s="227"/>
      <c r="D174" s="228"/>
      <c r="E174" s="229"/>
      <c r="F174" s="229"/>
      <c r="G174" s="232"/>
      <c r="H174" s="232"/>
    </row>
    <row r="175" spans="1:9" ht="26.25" x14ac:dyDescent="0.2">
      <c r="A175" s="227" t="str">
        <f>Абакан_юр!A179</f>
        <v>По соглашению сторон в качестве валюты платежа могут выступать киргизские сомы, в этом случае курс следующий: 1 руб. = 1,0065 сом</v>
      </c>
      <c r="B175" s="227"/>
      <c r="C175" s="227"/>
      <c r="D175" s="228"/>
      <c r="E175" s="228"/>
      <c r="F175" s="229"/>
      <c r="G175" s="232"/>
      <c r="H175" s="232"/>
    </row>
    <row r="176" spans="1:9" ht="26.25" x14ac:dyDescent="0.2">
      <c r="A176" s="227" t="str">
        <f>Абакан_юр!A180</f>
        <v>По соглашению сторон в качестве валюты платежа могут выступать казахстанские тенге, в этом случае курс следующий: 1 руб. = 5,0495 тенге</v>
      </c>
      <c r="B176" s="227"/>
      <c r="C176" s="227"/>
      <c r="D176" s="228"/>
      <c r="E176" s="228"/>
      <c r="F176" s="229"/>
      <c r="G176" s="232"/>
      <c r="H176" s="232"/>
    </row>
    <row r="177" spans="1:8" ht="26.25" customHeight="1" x14ac:dyDescent="0.2">
      <c r="A177" s="233"/>
      <c r="B177" s="233"/>
      <c r="C177" s="234"/>
      <c r="D177" s="235"/>
      <c r="E177" s="235"/>
      <c r="F177" s="236"/>
      <c r="G177" s="237"/>
      <c r="H177" s="237"/>
    </row>
    <row r="178" spans="1:8" ht="26.25" customHeight="1" x14ac:dyDescent="0.2">
      <c r="A178" s="239" t="s">
        <v>144</v>
      </c>
      <c r="B178" s="239"/>
      <c r="C178" s="239"/>
      <c r="D178" s="239"/>
      <c r="E178" s="239"/>
      <c r="F178" s="239"/>
      <c r="G178" s="239"/>
      <c r="H178" s="239"/>
    </row>
    <row r="179" spans="1:8" ht="26.25" customHeight="1" x14ac:dyDescent="0.2">
      <c r="A179" s="239" t="s">
        <v>145</v>
      </c>
      <c r="B179" s="239"/>
      <c r="C179" s="239"/>
      <c r="D179" s="239"/>
      <c r="E179" s="239"/>
      <c r="F179" s="239"/>
      <c r="G179" s="239"/>
      <c r="H179" s="239"/>
    </row>
    <row r="180" spans="1:8" ht="26.25" customHeight="1" x14ac:dyDescent="0.2">
      <c r="A180" s="233"/>
      <c r="B180" s="233"/>
      <c r="C180" s="234"/>
      <c r="D180" s="235"/>
      <c r="E180" s="235"/>
      <c r="F180" s="236"/>
      <c r="G180" s="237"/>
      <c r="H180" s="237"/>
    </row>
    <row r="181" spans="1:8" ht="26.25" customHeight="1" thickBot="1" x14ac:dyDescent="0.25">
      <c r="A181" s="240" t="s">
        <v>146</v>
      </c>
      <c r="B181" s="240"/>
      <c r="C181" s="240"/>
      <c r="D181" s="240"/>
      <c r="E181" s="240"/>
      <c r="F181" s="241"/>
      <c r="G181" s="231"/>
      <c r="H181" s="242"/>
    </row>
    <row r="182" spans="1:8" ht="26.25" customHeight="1" thickBot="1" x14ac:dyDescent="0.25">
      <c r="A182" s="243" t="s">
        <v>147</v>
      </c>
      <c r="B182" s="244"/>
      <c r="C182" s="244"/>
      <c r="D182" s="244"/>
      <c r="E182" s="245"/>
      <c r="F182" s="246"/>
      <c r="H182" s="247"/>
    </row>
    <row r="183" spans="1:8" ht="26.25" customHeight="1" thickBot="1" x14ac:dyDescent="0.25">
      <c r="A183" s="375" t="s">
        <v>148</v>
      </c>
      <c r="B183" s="376"/>
      <c r="C183" s="250" t="s">
        <v>149</v>
      </c>
      <c r="D183" s="402" t="s">
        <v>150</v>
      </c>
      <c r="E183" s="403"/>
      <c r="F183" s="252"/>
      <c r="G183" s="252"/>
      <c r="H183" s="252"/>
    </row>
    <row r="184" spans="1:8" ht="84" x14ac:dyDescent="0.2">
      <c r="A184" s="253" t="s">
        <v>151</v>
      </c>
      <c r="B184" s="254"/>
      <c r="C184" s="255" t="s">
        <v>152</v>
      </c>
      <c r="D184" s="256" t="s">
        <v>153</v>
      </c>
      <c r="E184" s="257"/>
      <c r="F184" s="252"/>
      <c r="G184" s="252"/>
      <c r="H184" s="252"/>
    </row>
    <row r="185" spans="1:8" ht="21" x14ac:dyDescent="0.2">
      <c r="A185" s="258" t="s">
        <v>154</v>
      </c>
      <c r="B185" s="259"/>
      <c r="C185" s="260" t="s">
        <v>155</v>
      </c>
      <c r="D185" s="261" t="s">
        <v>156</v>
      </c>
      <c r="E185" s="262"/>
      <c r="F185" s="252"/>
      <c r="G185" s="252"/>
      <c r="H185" s="252"/>
    </row>
    <row r="186" spans="1:8" ht="63.75" thickBot="1" x14ac:dyDescent="0.25">
      <c r="A186" s="404" t="s">
        <v>157</v>
      </c>
      <c r="B186" s="405"/>
      <c r="C186" s="406" t="s">
        <v>158</v>
      </c>
      <c r="D186" s="407" t="s">
        <v>156</v>
      </c>
      <c r="E186" s="408"/>
      <c r="F186" s="236"/>
      <c r="G186" s="237"/>
      <c r="H186" s="237"/>
    </row>
    <row r="187" spans="1:8" ht="42" x14ac:dyDescent="0.2">
      <c r="A187" s="258" t="s">
        <v>160</v>
      </c>
      <c r="B187" s="259"/>
      <c r="C187" s="409" t="s">
        <v>161</v>
      </c>
      <c r="D187" s="259" t="s">
        <v>156</v>
      </c>
      <c r="E187" s="410"/>
      <c r="F187" s="246"/>
      <c r="G187" s="246"/>
      <c r="H187" s="246"/>
    </row>
    <row r="188" spans="1:8" ht="54" customHeight="1" thickBot="1" x14ac:dyDescent="0.25">
      <c r="A188" s="411" t="s">
        <v>162</v>
      </c>
      <c r="B188" s="412"/>
      <c r="C188" s="406" t="s">
        <v>163</v>
      </c>
      <c r="D188" s="413" t="s">
        <v>156</v>
      </c>
      <c r="E188" s="414"/>
      <c r="F188" s="236"/>
      <c r="G188" s="237"/>
      <c r="H188" s="237"/>
    </row>
    <row r="189" spans="1:8" ht="192.75" customHeight="1" x14ac:dyDescent="0.2">
      <c r="A18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239"/>
      <c r="C189" s="239"/>
      <c r="D189" s="239"/>
      <c r="E189" s="239"/>
      <c r="F189" s="239"/>
      <c r="G189" s="239"/>
      <c r="H189" s="239"/>
    </row>
    <row r="190" spans="1:8" ht="81" customHeight="1" x14ac:dyDescent="0.2">
      <c r="A190" s="239" t="s">
        <v>167</v>
      </c>
      <c r="B190" s="239"/>
      <c r="C190" s="239"/>
      <c r="D190" s="239"/>
      <c r="E190" s="239"/>
      <c r="F190" s="239"/>
      <c r="G190" s="239"/>
      <c r="H190" s="239"/>
    </row>
    <row r="191" spans="1:8" ht="33" customHeight="1" x14ac:dyDescent="0.2">
      <c r="A191" s="264" t="s">
        <v>168</v>
      </c>
      <c r="B191" s="264"/>
      <c r="C191" s="264"/>
      <c r="D191" s="264"/>
      <c r="E191" s="264"/>
      <c r="F191" s="264"/>
      <c r="G191" s="264"/>
      <c r="H191" s="264"/>
    </row>
    <row r="192" spans="1:8" ht="120.75" customHeight="1" x14ac:dyDescent="0.2">
      <c r="A192" s="239" t="s">
        <v>169</v>
      </c>
      <c r="B192" s="239"/>
      <c r="C192" s="239"/>
      <c r="D192" s="239"/>
      <c r="E192" s="239"/>
      <c r="F192" s="239"/>
      <c r="G192" s="239"/>
      <c r="H192" s="239"/>
    </row>
    <row r="193" spans="1:8" ht="90" customHeight="1" x14ac:dyDescent="0.2"/>
    <row r="194" spans="1:8" s="217" customFormat="1" ht="125.25" customHeight="1" x14ac:dyDescent="0.2">
      <c r="A194" s="216"/>
      <c r="C194" s="218"/>
      <c r="H194" s="219"/>
    </row>
    <row r="195" spans="1:8" s="238" customFormat="1" ht="222.75" customHeight="1" x14ac:dyDescent="0.2">
      <c r="A195" s="216"/>
      <c r="B195" s="217"/>
      <c r="C195" s="218"/>
      <c r="D195" s="217"/>
      <c r="E195" s="217"/>
      <c r="F195" s="217"/>
      <c r="G195" s="217"/>
      <c r="H195" s="219"/>
    </row>
    <row r="196" spans="1:8" ht="192.75" customHeight="1" x14ac:dyDescent="0.2"/>
    <row r="197" spans="1:8" ht="66.75" customHeight="1" x14ac:dyDescent="0.2"/>
    <row r="199" spans="1:8" s="266" customFormat="1" ht="114.75" customHeight="1" x14ac:dyDescent="0.2">
      <c r="A199" s="216"/>
      <c r="B199" s="217"/>
      <c r="C199" s="218"/>
      <c r="D199" s="217"/>
      <c r="E199" s="217"/>
      <c r="F199" s="217"/>
      <c r="G199" s="217"/>
      <c r="H199" s="219"/>
    </row>
  </sheetData>
  <sheetProtection selectLockedCells="1" selectUnlockedCells="1"/>
  <mergeCells count="312">
    <mergeCell ref="A189:H189"/>
    <mergeCell ref="A190:H190"/>
    <mergeCell ref="A191:H191"/>
    <mergeCell ref="A192:E192"/>
    <mergeCell ref="F192:H192"/>
    <mergeCell ref="A186:B186"/>
    <mergeCell ref="D186:E186"/>
    <mergeCell ref="A187:B187"/>
    <mergeCell ref="D187:E187"/>
    <mergeCell ref="A188:B188"/>
    <mergeCell ref="D188:E188"/>
    <mergeCell ref="A182:E182"/>
    <mergeCell ref="A183:B183"/>
    <mergeCell ref="D183:E183"/>
    <mergeCell ref="A184:B184"/>
    <mergeCell ref="D184:E184"/>
    <mergeCell ref="A185:B185"/>
    <mergeCell ref="D185:E185"/>
    <mergeCell ref="A174:C174"/>
    <mergeCell ref="A175:C175"/>
    <mergeCell ref="A176:C176"/>
    <mergeCell ref="A178:H178"/>
    <mergeCell ref="A179:H179"/>
    <mergeCell ref="A181:E181"/>
    <mergeCell ref="C168:D168"/>
    <mergeCell ref="A170:C170"/>
    <mergeCell ref="G170:H170"/>
    <mergeCell ref="A171:C171"/>
    <mergeCell ref="A172:C172"/>
    <mergeCell ref="A173:C173"/>
    <mergeCell ref="A163:B163"/>
    <mergeCell ref="D163:H163"/>
    <mergeCell ref="A164:B164"/>
    <mergeCell ref="D164:H164"/>
    <mergeCell ref="C166:D166"/>
    <mergeCell ref="C167:D167"/>
    <mergeCell ref="A159:B159"/>
    <mergeCell ref="D159:H159"/>
    <mergeCell ref="A160:B160"/>
    <mergeCell ref="A161:B161"/>
    <mergeCell ref="D161:H161"/>
    <mergeCell ref="A162:B162"/>
    <mergeCell ref="D162:H162"/>
    <mergeCell ref="D155:H155"/>
    <mergeCell ref="A156:B156"/>
    <mergeCell ref="D156:H156"/>
    <mergeCell ref="A157:B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view="pageBreakPreview" zoomScale="40" zoomScaleNormal="60" zoomScaleSheetLayoutView="40" workbookViewId="0">
      <pane ySplit="4" topLeftCell="A6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 s="31">
        <f>F7*1.2</f>
        <v>11462.4</v>
      </c>
      <c r="E7" s="32">
        <f>F7*1.1</f>
        <v>10507.2</v>
      </c>
      <c r="F7" s="32">
        <v>9552</v>
      </c>
      <c r="G7" s="32">
        <f>F7*0.75</f>
        <v>7164</v>
      </c>
      <c r="H7" s="33">
        <f>F7*0.5</f>
        <v>4776</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 s="54">
        <f>F12*1.2</f>
        <v>13118.4</v>
      </c>
      <c r="E12" s="32">
        <f>F12*1.1</f>
        <v>12025.2</v>
      </c>
      <c r="F12" s="32">
        <v>10932</v>
      </c>
      <c r="G12" s="32">
        <f>F12*0.75</f>
        <v>8199</v>
      </c>
      <c r="H12" s="33">
        <f>F12*0.5</f>
        <v>5466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"2ГИС.КЕМЕРОВО"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7" s="31">
        <f>F27*1.2</f>
        <v>16056</v>
      </c>
      <c r="E27" s="32">
        <f>F27*1.1</f>
        <v>14718.000000000002</v>
      </c>
      <c r="F27" s="32">
        <v>13380</v>
      </c>
      <c r="G27" s="32">
        <f>F27*0.75</f>
        <v>10035</v>
      </c>
      <c r="H27" s="33">
        <f>F27*0.5</f>
        <v>6690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2" s="54">
        <f>F32*1.2</f>
        <v>18374.399999999998</v>
      </c>
      <c r="E32" s="32">
        <f>F32*1.1</f>
        <v>16843.2</v>
      </c>
      <c r="F32" s="32">
        <v>15312</v>
      </c>
      <c r="G32" s="32">
        <f>F32*0.75</f>
        <v>11484</v>
      </c>
      <c r="H32" s="33">
        <f>F32*0.5</f>
        <v>7656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"2ГИС.КЕМЕРОВО"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8" s="300">
        <f>F48*1.2</f>
        <v>5904</v>
      </c>
      <c r="E48" s="300">
        <f>F48*1.1</f>
        <v>5412</v>
      </c>
      <c r="F48" s="300">
        <v>4920</v>
      </c>
      <c r="G48" s="300">
        <f>F48*0.75</f>
        <v>3690</v>
      </c>
      <c r="H48" s="300">
        <f>F48*0.5</f>
        <v>2460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9" s="301"/>
      <c r="E49" s="301"/>
      <c r="F49" s="301"/>
      <c r="G49" s="301"/>
      <c r="H49" s="301"/>
    </row>
    <row r="50" spans="1:8" s="16" customFormat="1" ht="7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5" s="31">
        <f>F55*1.2</f>
        <v>11966.4</v>
      </c>
      <c r="E55" s="32">
        <f>F55*1.1</f>
        <v>10969.2</v>
      </c>
      <c r="F55" s="32">
        <v>9972</v>
      </c>
      <c r="G55" s="32">
        <f>F55*0.75</f>
        <v>7479</v>
      </c>
      <c r="H55" s="33">
        <f>F55*0.5</f>
        <v>4986</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1" s="54">
        <f>F61*1.2</f>
        <v>13694.4</v>
      </c>
      <c r="E61" s="32">
        <f>F61*1.1</f>
        <v>12553.2</v>
      </c>
      <c r="F61" s="32">
        <v>11412</v>
      </c>
      <c r="G61" s="32">
        <f>F61*0.75</f>
        <v>8559</v>
      </c>
      <c r="H61" s="33">
        <f>F61*0.5</f>
        <v>5706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7" s="389">
        <v>300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2040 до 77520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2" s="144">
        <v>2040</v>
      </c>
      <c r="E72" s="145"/>
      <c r="F72" s="145"/>
      <c r="G72" s="145"/>
      <c r="H72" s="146"/>
    </row>
    <row r="73" spans="1:8" s="16" customFormat="1" ht="37.5" customHeight="1" outlineLevel="1" x14ac:dyDescent="0.2">
      <c r="A73" s="147" t="s">
        <v>40</v>
      </c>
      <c r="B73" s="148"/>
      <c r="C73" s="143"/>
      <c r="D73" s="36">
        <v>4080</v>
      </c>
      <c r="E73" s="37"/>
      <c r="F73" s="37"/>
      <c r="G73" s="37"/>
      <c r="H73" s="38"/>
    </row>
    <row r="74" spans="1:8" s="16" customFormat="1" ht="37.5" customHeight="1" outlineLevel="1" x14ac:dyDescent="0.2">
      <c r="A74" s="147" t="s">
        <v>41</v>
      </c>
      <c r="B74" s="148"/>
      <c r="C74" s="143"/>
      <c r="D74" s="36">
        <v>8160</v>
      </c>
      <c r="E74" s="37"/>
      <c r="F74" s="37"/>
      <c r="G74" s="37"/>
      <c r="H74" s="38"/>
    </row>
    <row r="75" spans="1:8" s="16" customFormat="1" ht="37.5" customHeight="1" outlineLevel="1" x14ac:dyDescent="0.2">
      <c r="A75" s="147" t="s">
        <v>42</v>
      </c>
      <c r="B75" s="148"/>
      <c r="C75" s="143"/>
      <c r="D75" s="36">
        <v>12240</v>
      </c>
      <c r="E75" s="37"/>
      <c r="F75" s="37"/>
      <c r="G75" s="37"/>
      <c r="H75" s="38"/>
    </row>
    <row r="76" spans="1:8" s="16" customFormat="1" ht="37.5" customHeight="1" outlineLevel="1" x14ac:dyDescent="0.2">
      <c r="A76" s="147" t="s">
        <v>43</v>
      </c>
      <c r="B76" s="148"/>
      <c r="C76" s="143"/>
      <c r="D76" s="36">
        <v>16320</v>
      </c>
      <c r="E76" s="37"/>
      <c r="F76" s="37"/>
      <c r="G76" s="37"/>
      <c r="H76" s="38"/>
    </row>
    <row r="77" spans="1:8" s="16" customFormat="1" ht="37.5" customHeight="1" outlineLevel="1" x14ac:dyDescent="0.2">
      <c r="A77" s="147" t="s">
        <v>44</v>
      </c>
      <c r="B77" s="148"/>
      <c r="C77" s="143"/>
      <c r="D77" s="36">
        <v>20400</v>
      </c>
      <c r="E77" s="37"/>
      <c r="F77" s="37"/>
      <c r="G77" s="37"/>
      <c r="H77" s="38"/>
    </row>
    <row r="78" spans="1:8" s="16" customFormat="1" ht="37.5" customHeight="1" outlineLevel="1" x14ac:dyDescent="0.2">
      <c r="A78" s="147" t="s">
        <v>45</v>
      </c>
      <c r="B78" s="148"/>
      <c r="C78" s="143"/>
      <c r="D78" s="36">
        <v>24480</v>
      </c>
      <c r="E78" s="37"/>
      <c r="F78" s="37"/>
      <c r="G78" s="37"/>
      <c r="H78" s="38"/>
    </row>
    <row r="79" spans="1:8" s="16" customFormat="1" ht="37.5" customHeight="1" outlineLevel="1" x14ac:dyDescent="0.2">
      <c r="A79" s="147" t="s">
        <v>46</v>
      </c>
      <c r="B79" s="148"/>
      <c r="C79" s="143"/>
      <c r="D79" s="36">
        <v>28560</v>
      </c>
      <c r="E79" s="37"/>
      <c r="F79" s="37"/>
      <c r="G79" s="37"/>
      <c r="H79" s="38"/>
    </row>
    <row r="80" spans="1:8" s="16" customFormat="1" ht="37.5" customHeight="1" outlineLevel="1" x14ac:dyDescent="0.2">
      <c r="A80" s="147" t="s">
        <v>47</v>
      </c>
      <c r="B80" s="148"/>
      <c r="C80" s="143"/>
      <c r="D80" s="36">
        <v>32640</v>
      </c>
      <c r="E80" s="37"/>
      <c r="F80" s="37"/>
      <c r="G80" s="37"/>
      <c r="H80" s="38"/>
    </row>
    <row r="81" spans="1:8" s="16" customFormat="1" ht="37.5" customHeight="1" outlineLevel="1" x14ac:dyDescent="0.2">
      <c r="A81" s="147" t="s">
        <v>48</v>
      </c>
      <c r="B81" s="148"/>
      <c r="C81" s="143"/>
      <c r="D81" s="36">
        <v>36720</v>
      </c>
      <c r="E81" s="37"/>
      <c r="F81" s="37"/>
      <c r="G81" s="37"/>
      <c r="H81" s="38"/>
    </row>
    <row r="82" spans="1:8" s="16" customFormat="1" ht="37.5" customHeight="1" outlineLevel="1" x14ac:dyDescent="0.2">
      <c r="A82" s="147" t="s">
        <v>49</v>
      </c>
      <c r="B82" s="148"/>
      <c r="C82" s="143"/>
      <c r="D82" s="36">
        <v>40800</v>
      </c>
      <c r="E82" s="37"/>
      <c r="F82" s="37"/>
      <c r="G82" s="37"/>
      <c r="H82" s="38"/>
    </row>
    <row r="83" spans="1:8" s="16" customFormat="1" ht="37.5" customHeight="1" outlineLevel="1" x14ac:dyDescent="0.2">
      <c r="A83" s="147" t="s">
        <v>50</v>
      </c>
      <c r="B83" s="148"/>
      <c r="C83" s="143"/>
      <c r="D83" s="36">
        <v>44880</v>
      </c>
      <c r="E83" s="37"/>
      <c r="F83" s="37"/>
      <c r="G83" s="37"/>
      <c r="H83" s="38"/>
    </row>
    <row r="84" spans="1:8" s="16" customFormat="1" ht="37.5" customHeight="1" outlineLevel="1" x14ac:dyDescent="0.2">
      <c r="A84" s="147" t="s">
        <v>51</v>
      </c>
      <c r="B84" s="148"/>
      <c r="C84" s="143"/>
      <c r="D84" s="36">
        <v>48960</v>
      </c>
      <c r="E84" s="37"/>
      <c r="F84" s="37"/>
      <c r="G84" s="37"/>
      <c r="H84" s="38"/>
    </row>
    <row r="85" spans="1:8" s="16" customFormat="1" ht="37.5" customHeight="1" outlineLevel="1" x14ac:dyDescent="0.2">
      <c r="A85" s="147" t="s">
        <v>52</v>
      </c>
      <c r="B85" s="148"/>
      <c r="C85" s="143"/>
      <c r="D85" s="36">
        <v>53040</v>
      </c>
      <c r="E85" s="37"/>
      <c r="F85" s="37"/>
      <c r="G85" s="37"/>
      <c r="H85" s="38"/>
    </row>
    <row r="86" spans="1:8" s="16" customFormat="1" ht="37.5" customHeight="1" outlineLevel="1" x14ac:dyDescent="0.2">
      <c r="A86" s="147" t="s">
        <v>53</v>
      </c>
      <c r="B86" s="148"/>
      <c r="C86" s="143"/>
      <c r="D86" s="36">
        <v>57120</v>
      </c>
      <c r="E86" s="37"/>
      <c r="F86" s="37"/>
      <c r="G86" s="37"/>
      <c r="H86" s="38"/>
    </row>
    <row r="87" spans="1:8" s="16" customFormat="1" ht="37.5" customHeight="1" outlineLevel="1" x14ac:dyDescent="0.2">
      <c r="A87" s="147" t="s">
        <v>54</v>
      </c>
      <c r="B87" s="148"/>
      <c r="C87" s="143"/>
      <c r="D87" s="36">
        <v>61200</v>
      </c>
      <c r="E87" s="37"/>
      <c r="F87" s="37"/>
      <c r="G87" s="37"/>
      <c r="H87" s="38"/>
    </row>
    <row r="88" spans="1:8" s="16" customFormat="1" ht="37.5" customHeight="1" outlineLevel="1" x14ac:dyDescent="0.2">
      <c r="A88" s="147" t="s">
        <v>55</v>
      </c>
      <c r="B88" s="148"/>
      <c r="C88" s="143"/>
      <c r="D88" s="36">
        <v>65280</v>
      </c>
      <c r="E88" s="37"/>
      <c r="F88" s="37"/>
      <c r="G88" s="37"/>
      <c r="H88" s="38"/>
    </row>
    <row r="89" spans="1:8" s="16" customFormat="1" ht="37.5" customHeight="1" outlineLevel="1" x14ac:dyDescent="0.2">
      <c r="A89" s="147" t="s">
        <v>56</v>
      </c>
      <c r="B89" s="148"/>
      <c r="C89" s="143"/>
      <c r="D89" s="36">
        <v>69360</v>
      </c>
      <c r="E89" s="37"/>
      <c r="F89" s="37"/>
      <c r="G89" s="37"/>
      <c r="H89" s="38"/>
    </row>
    <row r="90" spans="1:8" s="16" customFormat="1" ht="37.5" customHeight="1" outlineLevel="1" x14ac:dyDescent="0.2">
      <c r="A90" s="147" t="s">
        <v>57</v>
      </c>
      <c r="B90" s="148"/>
      <c r="C90" s="143"/>
      <c r="D90" s="36">
        <v>73440</v>
      </c>
      <c r="E90" s="37"/>
      <c r="F90" s="37"/>
      <c r="G90" s="37"/>
      <c r="H90" s="38"/>
    </row>
    <row r="91" spans="1:8" s="16" customFormat="1" ht="37.5" customHeight="1" outlineLevel="1" thickBot="1" x14ac:dyDescent="0.25">
      <c r="A91" s="147" t="s">
        <v>58</v>
      </c>
      <c r="B91" s="148"/>
      <c r="C91" s="143"/>
      <c r="D91" s="36">
        <v>77520</v>
      </c>
      <c r="E91" s="37"/>
      <c r="F91" s="37"/>
      <c r="G91" s="37"/>
      <c r="H91" s="38"/>
    </row>
    <row r="92" spans="1:8" s="16" customFormat="1" ht="50.1" customHeight="1" thickBot="1" x14ac:dyDescent="0.25">
      <c r="A92" s="136" t="s">
        <v>59</v>
      </c>
      <c r="B92" s="137"/>
      <c r="C92" s="137"/>
      <c r="D92" s="138" t="str">
        <f>"от "&amp;MIN(D93:D102)&amp;" до "&amp;MAX(D93:D102)</f>
        <v>от 300 до 7800</v>
      </c>
      <c r="E92" s="139"/>
      <c r="F92" s="139"/>
      <c r="G92" s="139"/>
      <c r="H92" s="140"/>
    </row>
    <row r="93" spans="1:8" s="16" customFormat="1" ht="150.75" customHeight="1" x14ac:dyDescent="0.2">
      <c r="A93" s="149" t="s">
        <v>60</v>
      </c>
      <c r="B93" s="150" t="s">
        <v>13</v>
      </c>
      <c r="C93" s="555"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93" s="144">
        <v>1380</v>
      </c>
      <c r="E93" s="145"/>
      <c r="F93" s="145"/>
      <c r="G93" s="145"/>
      <c r="H93" s="146"/>
    </row>
    <row r="94" spans="1:8" s="16" customFormat="1" ht="37.5" customHeight="1" x14ac:dyDescent="0.2">
      <c r="A94" s="207" t="s">
        <v>61</v>
      </c>
      <c r="B94" s="208"/>
      <c r="C94" s="159"/>
      <c r="D94" s="36">
        <v>480</v>
      </c>
      <c r="E94" s="37"/>
      <c r="F94" s="37"/>
      <c r="G94" s="37"/>
      <c r="H94" s="38"/>
    </row>
    <row r="95" spans="1:8" s="16" customFormat="1" ht="37.5" customHeight="1" x14ac:dyDescent="0.2">
      <c r="A95" s="423" t="s">
        <v>62</v>
      </c>
      <c r="B95" s="196"/>
      <c r="C95" s="159"/>
      <c r="D95" s="36">
        <v>7800</v>
      </c>
      <c r="E95" s="37"/>
      <c r="F95" s="37"/>
      <c r="G95" s="37"/>
      <c r="H95" s="38"/>
    </row>
    <row r="96" spans="1:8" s="16" customFormat="1" ht="37.5" customHeight="1" x14ac:dyDescent="0.2">
      <c r="A96" s="520" t="s">
        <v>63</v>
      </c>
      <c r="B96" s="521"/>
      <c r="C96" s="159"/>
      <c r="D96" s="36">
        <v>1500</v>
      </c>
      <c r="E96" s="37"/>
      <c r="F96" s="37"/>
      <c r="G96" s="37"/>
      <c r="H96" s="38"/>
    </row>
    <row r="97" spans="1:8" s="16" customFormat="1" ht="37.5" customHeight="1" x14ac:dyDescent="0.2">
      <c r="A97" s="160" t="s">
        <v>64</v>
      </c>
      <c r="B97" s="161"/>
      <c r="C97" s="159"/>
      <c r="D97" s="36">
        <v>4500</v>
      </c>
      <c r="E97" s="37"/>
      <c r="F97" s="37"/>
      <c r="G97" s="37"/>
      <c r="H97" s="38"/>
    </row>
    <row r="98" spans="1:8" s="16" customFormat="1" ht="37.5" customHeight="1" x14ac:dyDescent="0.2">
      <c r="A98" s="160" t="s">
        <v>65</v>
      </c>
      <c r="B98" s="161"/>
      <c r="C98" s="159"/>
      <c r="D98" s="36">
        <v>300</v>
      </c>
      <c r="E98" s="37"/>
      <c r="F98" s="37"/>
      <c r="G98" s="37"/>
      <c r="H98" s="38"/>
    </row>
    <row r="99" spans="1:8" s="16" customFormat="1" ht="37.5" customHeight="1" x14ac:dyDescent="0.2">
      <c r="A99" s="160" t="s">
        <v>66</v>
      </c>
      <c r="B99" s="161"/>
      <c r="C99" s="159"/>
      <c r="D99" s="36">
        <v>300</v>
      </c>
      <c r="E99" s="37"/>
      <c r="F99" s="37"/>
      <c r="G99" s="37"/>
      <c r="H99" s="38"/>
    </row>
    <row r="100" spans="1:8" s="16" customFormat="1" ht="37.5" customHeight="1" x14ac:dyDescent="0.2">
      <c r="A100" s="160" t="s">
        <v>67</v>
      </c>
      <c r="B100" s="161"/>
      <c r="C100" s="159"/>
      <c r="D100" s="36">
        <v>600</v>
      </c>
      <c r="E100" s="37"/>
      <c r="F100" s="37"/>
      <c r="G100" s="37"/>
      <c r="H100" s="38"/>
    </row>
    <row r="101" spans="1:8" s="16" customFormat="1" ht="37.5" customHeight="1" x14ac:dyDescent="0.2">
      <c r="A101" s="160" t="s">
        <v>68</v>
      </c>
      <c r="B101" s="161"/>
      <c r="C101" s="159"/>
      <c r="D101" s="36">
        <v>900</v>
      </c>
      <c r="E101" s="37"/>
      <c r="F101" s="37"/>
      <c r="G101" s="37"/>
      <c r="H101" s="38"/>
    </row>
    <row r="102" spans="1:8" s="16" customFormat="1" ht="37.5" customHeight="1" thickBot="1" x14ac:dyDescent="0.25">
      <c r="A102" s="540" t="s">
        <v>69</v>
      </c>
      <c r="B102" s="541"/>
      <c r="C102" s="164"/>
      <c r="D102" s="121">
        <v>4800</v>
      </c>
      <c r="E102" s="122"/>
      <c r="F102" s="122"/>
      <c r="G102" s="122"/>
      <c r="H102" s="123"/>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3" s="45">
        <v>30</v>
      </c>
      <c r="E103" s="45"/>
      <c r="F103" s="45"/>
      <c r="G103" s="45"/>
      <c r="H103" s="46"/>
    </row>
    <row r="104" spans="1:8" s="28" customFormat="1" ht="49.5" customHeight="1" thickBot="1" x14ac:dyDescent="0.25">
      <c r="A104" s="24" t="s">
        <v>72</v>
      </c>
      <c r="B104" s="25"/>
      <c r="C104" s="26"/>
      <c r="D104" s="173" t="str">
        <f>"от "&amp;MIN(D106,D126:H127,F166,D128:H142)&amp;" до "&amp;MAX(D106,D126:H127,F166,D128:H142)</f>
        <v>от 510 до 25920</v>
      </c>
      <c r="E104" s="173"/>
      <c r="F104" s="173"/>
      <c r="G104" s="173"/>
      <c r="H104" s="174"/>
    </row>
    <row r="105" spans="1:8" s="16" customFormat="1" ht="24.95" customHeight="1" thickBot="1" x14ac:dyDescent="0.25">
      <c r="A105" s="336"/>
      <c r="B105" s="337"/>
      <c r="C105" s="130"/>
      <c r="D105" s="399"/>
      <c r="E105" s="399"/>
      <c r="F105" s="399"/>
      <c r="G105" s="399"/>
      <c r="H105" s="400"/>
    </row>
    <row r="106" spans="1:8" s="16" customFormat="1" ht="50.1"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6" s="182">
        <v>8424</v>
      </c>
      <c r="E106" s="182"/>
      <c r="F106" s="182"/>
      <c r="G106" s="182"/>
      <c r="H106" s="183"/>
    </row>
    <row r="107" spans="1:8" s="16" customFormat="1" ht="50.1" customHeight="1" thickBot="1" x14ac:dyDescent="0.25">
      <c r="A107" s="184" t="s">
        <v>74</v>
      </c>
      <c r="B107" s="185"/>
      <c r="C107" s="186"/>
      <c r="D107" s="187" t="s">
        <v>75</v>
      </c>
      <c r="E107" s="188"/>
      <c r="F107" s="188"/>
      <c r="G107" s="188"/>
      <c r="H107" s="189"/>
    </row>
    <row r="108" spans="1:8" s="16" customFormat="1" ht="50.1" customHeight="1" x14ac:dyDescent="0.2">
      <c r="A108" s="190" t="s">
        <v>76</v>
      </c>
      <c r="B108" s="191"/>
      <c r="C108" s="186"/>
      <c r="D108" s="157">
        <f>D106/4</f>
        <v>2106</v>
      </c>
      <c r="E108" s="157"/>
      <c r="F108" s="157"/>
      <c r="G108" s="157"/>
      <c r="H108" s="158"/>
    </row>
    <row r="109" spans="1:8" s="16" customFormat="1" ht="50.1" customHeight="1" x14ac:dyDescent="0.2">
      <c r="A109" s="190" t="s">
        <v>77</v>
      </c>
      <c r="B109" s="191"/>
      <c r="C109" s="186"/>
      <c r="D109" s="157">
        <f>D106/5</f>
        <v>1684.8</v>
      </c>
      <c r="E109" s="157"/>
      <c r="F109" s="157"/>
      <c r="G109" s="157"/>
      <c r="H109" s="158"/>
    </row>
    <row r="110" spans="1:8" s="16" customFormat="1" ht="50.1" customHeight="1" x14ac:dyDescent="0.2">
      <c r="A110" s="190" t="s">
        <v>78</v>
      </c>
      <c r="B110" s="191"/>
      <c r="C110" s="186"/>
      <c r="D110" s="157">
        <f>D106/6</f>
        <v>1404</v>
      </c>
      <c r="E110" s="157"/>
      <c r="F110" s="157"/>
      <c r="G110" s="157"/>
      <c r="H110" s="158"/>
    </row>
    <row r="111" spans="1:8" s="16" customFormat="1" ht="50.1" customHeight="1" x14ac:dyDescent="0.2">
      <c r="A111" s="190" t="s">
        <v>79</v>
      </c>
      <c r="B111" s="191"/>
      <c r="C111" s="186"/>
      <c r="D111" s="157">
        <f>D106/7</f>
        <v>1203.4285714285713</v>
      </c>
      <c r="E111" s="157"/>
      <c r="F111" s="157"/>
      <c r="G111" s="157"/>
      <c r="H111" s="158"/>
    </row>
    <row r="112" spans="1:8" s="16" customFormat="1" ht="50.1" customHeight="1" x14ac:dyDescent="0.2">
      <c r="A112" s="190" t="s">
        <v>80</v>
      </c>
      <c r="B112" s="191"/>
      <c r="C112" s="186"/>
      <c r="D112" s="157">
        <f>D106/8</f>
        <v>1053</v>
      </c>
      <c r="E112" s="157"/>
      <c r="F112" s="157"/>
      <c r="G112" s="157"/>
      <c r="H112" s="158"/>
    </row>
    <row r="113" spans="1:8" s="16" customFormat="1" ht="50.1" customHeight="1" x14ac:dyDescent="0.2">
      <c r="A113" s="190" t="s">
        <v>81</v>
      </c>
      <c r="B113" s="191"/>
      <c r="C113" s="186"/>
      <c r="D113" s="157">
        <f>D106/9</f>
        <v>936</v>
      </c>
      <c r="E113" s="157"/>
      <c r="F113" s="157"/>
      <c r="G113" s="157"/>
      <c r="H113" s="158"/>
    </row>
    <row r="114" spans="1:8" s="16" customFormat="1" ht="50.1" customHeight="1" x14ac:dyDescent="0.2">
      <c r="A114" s="190" t="s">
        <v>82</v>
      </c>
      <c r="B114" s="191"/>
      <c r="C114" s="186"/>
      <c r="D114" s="157">
        <f>D106/10</f>
        <v>842.4</v>
      </c>
      <c r="E114" s="157"/>
      <c r="F114" s="157"/>
      <c r="G114" s="157"/>
      <c r="H114" s="158"/>
    </row>
    <row r="115" spans="1:8" s="16" customFormat="1" ht="50.1" customHeight="1" thickBot="1" x14ac:dyDescent="0.25">
      <c r="A115" s="179" t="s">
        <v>83</v>
      </c>
      <c r="B115" s="180"/>
      <c r="C115" s="186"/>
      <c r="D115" s="182">
        <v>9720</v>
      </c>
      <c r="E115" s="182"/>
      <c r="F115" s="182"/>
      <c r="G115" s="182"/>
      <c r="H115" s="183"/>
    </row>
    <row r="116" spans="1:8" s="16" customFormat="1" ht="50.1" customHeight="1" thickBot="1" x14ac:dyDescent="0.25">
      <c r="A116" s="184" t="s">
        <v>74</v>
      </c>
      <c r="B116" s="185"/>
      <c r="C116" s="186"/>
      <c r="D116" s="187" t="s">
        <v>75</v>
      </c>
      <c r="E116" s="188"/>
      <c r="F116" s="188"/>
      <c r="G116" s="188"/>
      <c r="H116" s="189"/>
    </row>
    <row r="117" spans="1:8" s="16" customFormat="1" ht="50.1" customHeight="1" x14ac:dyDescent="0.2">
      <c r="A117" s="190" t="s">
        <v>76</v>
      </c>
      <c r="B117" s="191"/>
      <c r="C117" s="186"/>
      <c r="D117" s="157">
        <v>2430</v>
      </c>
      <c r="E117" s="157"/>
      <c r="F117" s="157"/>
      <c r="G117" s="157"/>
      <c r="H117" s="158"/>
    </row>
    <row r="118" spans="1:8" s="16" customFormat="1" ht="50.1" customHeight="1" x14ac:dyDescent="0.2">
      <c r="A118" s="190" t="s">
        <v>77</v>
      </c>
      <c r="B118" s="191"/>
      <c r="C118" s="186"/>
      <c r="D118" s="157">
        <v>1944</v>
      </c>
      <c r="E118" s="157"/>
      <c r="F118" s="157"/>
      <c r="G118" s="157"/>
      <c r="H118" s="158"/>
    </row>
    <row r="119" spans="1:8" s="16" customFormat="1" ht="50.1" customHeight="1" x14ac:dyDescent="0.2">
      <c r="A119" s="190" t="s">
        <v>78</v>
      </c>
      <c r="B119" s="191"/>
      <c r="C119" s="186"/>
      <c r="D119" s="157">
        <v>1620</v>
      </c>
      <c r="E119" s="157"/>
      <c r="F119" s="157"/>
      <c r="G119" s="157"/>
      <c r="H119" s="158"/>
    </row>
    <row r="120" spans="1:8" s="16" customFormat="1" ht="50.1" customHeight="1" x14ac:dyDescent="0.2">
      <c r="A120" s="190" t="s">
        <v>79</v>
      </c>
      <c r="B120" s="191"/>
      <c r="C120" s="186"/>
      <c r="D120" s="157">
        <v>1388.5714285714284</v>
      </c>
      <c r="E120" s="157"/>
      <c r="F120" s="157"/>
      <c r="G120" s="157"/>
      <c r="H120" s="158"/>
    </row>
    <row r="121" spans="1:8" s="16" customFormat="1" ht="50.1" customHeight="1" x14ac:dyDescent="0.2">
      <c r="A121" s="190" t="s">
        <v>80</v>
      </c>
      <c r="B121" s="191"/>
      <c r="C121" s="186"/>
      <c r="D121" s="157">
        <v>1215</v>
      </c>
      <c r="E121" s="157"/>
      <c r="F121" s="157"/>
      <c r="G121" s="157"/>
      <c r="H121" s="158"/>
    </row>
    <row r="122" spans="1:8" s="16" customFormat="1" ht="50.1" customHeight="1" x14ac:dyDescent="0.2">
      <c r="A122" s="190" t="s">
        <v>81</v>
      </c>
      <c r="B122" s="191"/>
      <c r="C122" s="186"/>
      <c r="D122" s="157">
        <v>1080</v>
      </c>
      <c r="E122" s="157"/>
      <c r="F122" s="157"/>
      <c r="G122" s="157"/>
      <c r="H122" s="158"/>
    </row>
    <row r="123" spans="1:8" s="16" customFormat="1" ht="50.1" customHeight="1" thickBot="1" x14ac:dyDescent="0.25">
      <c r="A123" s="190" t="s">
        <v>82</v>
      </c>
      <c r="B123" s="191"/>
      <c r="C123" s="194"/>
      <c r="D123" s="157">
        <v>972</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4" s="44">
        <v>10008</v>
      </c>
      <c r="E124" s="45"/>
      <c r="F124" s="45"/>
      <c r="G124" s="45"/>
      <c r="H124" s="46"/>
    </row>
    <row r="125" spans="1:8" s="16" customFormat="1" ht="24.95" customHeight="1" thickBot="1" x14ac:dyDescent="0.25">
      <c r="A125" s="336"/>
      <c r="B125" s="337"/>
      <c r="C125" s="125"/>
      <c r="D125" s="399"/>
      <c r="E125" s="399"/>
      <c r="F125" s="399"/>
      <c r="G125" s="399"/>
      <c r="H125" s="400"/>
    </row>
    <row r="126" spans="1:8" s="16" customFormat="1" ht="50.1" customHeight="1" x14ac:dyDescent="0.2">
      <c r="A126" s="160" t="s">
        <v>85</v>
      </c>
      <c r="B126" s="161"/>
      <c r="C126" s="439" t="str">
        <f>"Интернет-площадка 2gis.ru на основе Cправочника организаций "&amp;$C$2&amp;""</f>
        <v>Интернет-площадка 2gis.ru на основе Cправочника организаций "2ГИС.КЕМЕРОВО"</v>
      </c>
      <c r="D126" s="56">
        <v>7800</v>
      </c>
      <c r="E126" s="37"/>
      <c r="F126" s="37"/>
      <c r="G126" s="37"/>
      <c r="H126" s="38"/>
    </row>
    <row r="127" spans="1:8" s="16" customFormat="1" ht="50.1" customHeight="1" x14ac:dyDescent="0.2">
      <c r="A127" s="160" t="s">
        <v>86</v>
      </c>
      <c r="B127" s="161"/>
      <c r="C127"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7" s="56">
        <v>5280</v>
      </c>
      <c r="E127" s="37"/>
      <c r="F127" s="37"/>
      <c r="G127" s="37"/>
      <c r="H127" s="38"/>
    </row>
    <row r="128" spans="1:8" s="16" customFormat="1" ht="50.1" customHeight="1" x14ac:dyDescent="0.2">
      <c r="A128" s="160" t="s">
        <v>87</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8" s="56">
        <v>18300</v>
      </c>
      <c r="E128" s="37"/>
      <c r="F128" s="37"/>
      <c r="G128" s="37"/>
      <c r="H128" s="38"/>
    </row>
    <row r="129" spans="1:8" s="16" customFormat="1" ht="50.1" customHeight="1" x14ac:dyDescent="0.2">
      <c r="A129" s="160" t="s">
        <v>88</v>
      </c>
      <c r="B129" s="161"/>
      <c r="C129" s="203" t="str">
        <f>"Интернет-площадка 2gis.ru на основе Cправочника организаций "&amp;$C$2&amp;""</f>
        <v>Интернет-площадка 2gis.ru на основе Cправочника организаций "2ГИС.КЕМЕРОВО"</v>
      </c>
      <c r="D129" s="56">
        <v>10800</v>
      </c>
      <c r="E129" s="37"/>
      <c r="F129" s="37"/>
      <c r="G129" s="37"/>
      <c r="H129" s="38"/>
    </row>
    <row r="130" spans="1:8" s="16" customFormat="1"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"2ГИС.КЕМЕРОВО"</v>
      </c>
      <c r="D130" s="56">
        <v>12960</v>
      </c>
      <c r="E130" s="37"/>
      <c r="F130" s="37"/>
      <c r="G130" s="37"/>
      <c r="H130" s="38"/>
    </row>
    <row r="131" spans="1:8" s="16" customFormat="1" ht="50.1" customHeight="1" x14ac:dyDescent="0.2">
      <c r="A131" s="160" t="s">
        <v>90</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1" s="56">
        <v>10200</v>
      </c>
      <c r="E131" s="37"/>
      <c r="F131" s="37"/>
      <c r="G131" s="37"/>
      <c r="H131" s="38"/>
    </row>
    <row r="132" spans="1:8" s="16" customFormat="1" ht="50.1" customHeight="1" x14ac:dyDescent="0.2">
      <c r="A132" s="160" t="s">
        <v>91</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2" s="56">
        <v>6360</v>
      </c>
      <c r="E132" s="37"/>
      <c r="F132" s="37"/>
      <c r="G132" s="37"/>
      <c r="H132" s="38"/>
    </row>
    <row r="133" spans="1:8" s="16" customFormat="1" ht="50.1" customHeight="1" x14ac:dyDescent="0.2">
      <c r="A133" s="160" t="s">
        <v>92</v>
      </c>
      <c r="B133" s="161"/>
      <c r="C13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359">
        <v>18300</v>
      </c>
      <c r="E133" s="157"/>
      <c r="F133" s="157"/>
      <c r="G133" s="157"/>
      <c r="H133" s="158"/>
    </row>
    <row r="134" spans="1:8" s="16" customFormat="1" ht="50.1" customHeight="1" x14ac:dyDescent="0.2">
      <c r="A134" s="160" t="s">
        <v>93</v>
      </c>
      <c r="B134" s="161"/>
      <c r="C134" s="203" t="str">
        <f>C166</f>
        <v>электронный справочник на основе Справочника организаций "2ГИС.КЕМЕРОВО" (мобильная версия 2ГИС 4.0 и выше)</v>
      </c>
      <c r="D134" s="359">
        <v>15000</v>
      </c>
      <c r="E134" s="157"/>
      <c r="F134" s="157"/>
      <c r="G134" s="157"/>
      <c r="H134" s="158"/>
    </row>
    <row r="135" spans="1:8" s="16" customFormat="1" ht="50.1" customHeight="1" x14ac:dyDescent="0.2">
      <c r="A135" s="160" t="s">
        <v>94</v>
      </c>
      <c r="B135" s="161"/>
      <c r="C135" s="203" t="s">
        <v>95</v>
      </c>
      <c r="D135" s="359">
        <v>510</v>
      </c>
      <c r="E135" s="157"/>
      <c r="F135" s="157"/>
      <c r="G135" s="157"/>
      <c r="H135" s="158"/>
    </row>
    <row r="136" spans="1:8" s="16" customFormat="1" ht="86.2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6" s="56">
        <v>3720</v>
      </c>
      <c r="E136" s="37"/>
      <c r="F136" s="37"/>
      <c r="G136" s="37"/>
      <c r="H136" s="38"/>
    </row>
    <row r="137" spans="1:8" s="16" customFormat="1" ht="86.2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7" s="56">
        <v>2976</v>
      </c>
      <c r="E137" s="37"/>
      <c r="F137" s="37"/>
      <c r="G137" s="37"/>
      <c r="H137" s="38"/>
    </row>
    <row r="138" spans="1:8" s="16" customFormat="1" ht="86.25" customHeight="1" x14ac:dyDescent="0.2">
      <c r="A138" s="160" t="s">
        <v>98</v>
      </c>
      <c r="B138" s="161"/>
      <c r="C138"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8" s="56">
        <v>3120</v>
      </c>
      <c r="E138" s="37"/>
      <c r="F138" s="37"/>
      <c r="G138" s="37"/>
      <c r="H138" s="38"/>
    </row>
    <row r="139" spans="1:8" s="16" customFormat="1" ht="86.25" customHeight="1" x14ac:dyDescent="0.2">
      <c r="A139" s="160" t="s">
        <v>99</v>
      </c>
      <c r="B139" s="161"/>
      <c r="C139"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9" s="56">
        <v>1488</v>
      </c>
      <c r="E139" s="37"/>
      <c r="F139" s="37"/>
      <c r="G139" s="37"/>
      <c r="H139" s="38"/>
    </row>
    <row r="140" spans="1:8" s="16" customFormat="1" ht="86.2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56">
        <v>25920</v>
      </c>
      <c r="E140" s="37"/>
      <c r="F140" s="37"/>
      <c r="G140" s="37"/>
      <c r="H140" s="38"/>
    </row>
    <row r="141" spans="1:8" s="16" customFormat="1" ht="86.2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1" s="56">
        <v>10008</v>
      </c>
      <c r="E141" s="37"/>
      <c r="F141" s="37"/>
      <c r="G141" s="37"/>
      <c r="H141" s="38"/>
    </row>
    <row r="142" spans="1:8" s="16" customFormat="1" ht="50.1" customHeight="1" thickBot="1" x14ac:dyDescent="0.25">
      <c r="A142" s="160" t="s">
        <v>102</v>
      </c>
      <c r="B142" s="161"/>
      <c r="C142"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2" s="56">
        <v>13800</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3" s="56">
        <v>1200</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4" s="5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5" s="56">
        <v>15000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6" s="56">
        <v>9996</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7" s="56">
        <v>10002</v>
      </c>
      <c r="E147" s="37"/>
      <c r="F147" s="37"/>
      <c r="G147" s="37"/>
      <c r="H147" s="38"/>
    </row>
    <row r="148" spans="1:8" s="16" customFormat="1"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"2ГИС.КЕМЕРОВО"</v>
      </c>
      <c r="D148" s="56">
        <v>10920</v>
      </c>
      <c r="E148" s="37"/>
      <c r="F148" s="37"/>
      <c r="G148" s="37"/>
      <c r="H148" s="38"/>
    </row>
    <row r="149" spans="1:8" s="16" customFormat="1"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49" s="56">
        <v>7440</v>
      </c>
      <c r="E149" s="37"/>
      <c r="F149" s="37"/>
      <c r="G149" s="37"/>
      <c r="H149" s="38"/>
    </row>
    <row r="150" spans="1:8" s="16" customFormat="1" ht="50.1" customHeight="1" x14ac:dyDescent="0.2">
      <c r="A150" s="160" t="s">
        <v>109</v>
      </c>
      <c r="B150" s="161"/>
      <c r="C150"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0" s="56">
        <v>25680</v>
      </c>
      <c r="E150" s="37"/>
      <c r="F150" s="37"/>
      <c r="G150" s="37"/>
      <c r="H150" s="38"/>
    </row>
    <row r="151" spans="1:8" s="16" customFormat="1" ht="50.1" customHeight="1" x14ac:dyDescent="0.2">
      <c r="A151" s="160" t="s">
        <v>110</v>
      </c>
      <c r="B151" s="161"/>
      <c r="C151" s="203" t="str">
        <f>"Интернет-площадка 2gis.ru на основе Cправочника организаций "&amp;$C$2&amp;""</f>
        <v>Интернет-площадка 2gis.ru на основе Cправочника организаций "2ГИС.КЕМЕРОВО"</v>
      </c>
      <c r="D151" s="56">
        <v>15120</v>
      </c>
      <c r="E151" s="37"/>
      <c r="F151" s="37"/>
      <c r="G151" s="37"/>
      <c r="H151" s="38"/>
    </row>
    <row r="152" spans="1:8" s="16" customFormat="1" ht="50.1" customHeight="1" x14ac:dyDescent="0.2">
      <c r="A152" s="160" t="s">
        <v>111</v>
      </c>
      <c r="B152" s="161"/>
      <c r="C152" s="203" t="str">
        <f>"Интернет-площадка 2gis.ru на основе Cправочника организаций "&amp;$C$2&amp;""</f>
        <v>Интернет-площадка 2gis.ru на основе Cправочника организаций "2ГИС.КЕМЕРОВО"</v>
      </c>
      <c r="D152" s="56">
        <v>18144</v>
      </c>
      <c r="E152" s="37"/>
      <c r="F152" s="37"/>
      <c r="G152" s="37"/>
      <c r="H152" s="38"/>
    </row>
    <row r="153" spans="1:8" s="16" customFormat="1" ht="50.1" customHeight="1" x14ac:dyDescent="0.2">
      <c r="A153" s="160" t="s">
        <v>112</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3" s="56">
        <v>14280</v>
      </c>
      <c r="E153" s="37"/>
      <c r="F153" s="37"/>
      <c r="G153" s="37"/>
      <c r="H153" s="38"/>
    </row>
    <row r="154" spans="1:8" s="16" customFormat="1" ht="50.1" customHeight="1" x14ac:dyDescent="0.2">
      <c r="A154" s="160" t="s">
        <v>113</v>
      </c>
      <c r="B154" s="161"/>
      <c r="C154"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56">
        <v>9000</v>
      </c>
      <c r="E154" s="37"/>
      <c r="F154" s="37"/>
      <c r="G154" s="37"/>
      <c r="H154" s="38"/>
    </row>
    <row r="155" spans="1:8" s="16" customFormat="1" ht="50.1" customHeight="1" x14ac:dyDescent="0.2">
      <c r="A155" s="160" t="s">
        <v>114</v>
      </c>
      <c r="B155" s="161"/>
      <c r="C155"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5" s="56">
        <v>25680</v>
      </c>
      <c r="E155" s="37"/>
      <c r="F155" s="37"/>
      <c r="G155" s="37"/>
      <c r="H155" s="38"/>
    </row>
    <row r="156" spans="1:8" s="16" customFormat="1" ht="50.1" customHeight="1" x14ac:dyDescent="0.2">
      <c r="A156" s="160" t="s">
        <v>115</v>
      </c>
      <c r="B156" s="161"/>
      <c r="C156" s="203" t="s">
        <v>95</v>
      </c>
      <c r="D156" s="56">
        <v>720</v>
      </c>
      <c r="E156" s="37"/>
      <c r="F156" s="37"/>
      <c r="G156" s="37"/>
      <c r="H156" s="38"/>
    </row>
    <row r="157" spans="1:8" s="16" customFormat="1" ht="72"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7" s="56">
        <v>36360</v>
      </c>
      <c r="E157" s="37"/>
      <c r="F157" s="37"/>
      <c r="G157" s="37"/>
      <c r="H157" s="38"/>
    </row>
    <row r="158" spans="1:8" s="16" customFormat="1" ht="50.1" customHeight="1" thickBot="1" x14ac:dyDescent="0.25">
      <c r="A158" s="160" t="s">
        <v>117</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8" s="56">
        <v>19320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60" s="56">
        <v>8004</v>
      </c>
      <c r="E160" s="37"/>
      <c r="F160" s="37"/>
      <c r="G160" s="37"/>
      <c r="H160" s="38"/>
    </row>
    <row r="161" spans="1:8" s="16" customFormat="1" ht="50.1" customHeight="1" x14ac:dyDescent="0.2">
      <c r="A161" s="160" t="s">
        <v>120</v>
      </c>
      <c r="B161" s="161"/>
      <c r="C161" s="209"/>
      <c r="D161" s="56">
        <v>12000</v>
      </c>
      <c r="E161" s="37"/>
      <c r="F161" s="37"/>
      <c r="G161" s="37"/>
      <c r="H161" s="38"/>
    </row>
    <row r="162" spans="1:8" s="16" customFormat="1" ht="50.1" customHeight="1" x14ac:dyDescent="0.2">
      <c r="A162" s="207" t="s">
        <v>121</v>
      </c>
      <c r="B162" s="208"/>
      <c r="C162" s="209"/>
      <c r="D162" s="359">
        <v>4500</v>
      </c>
      <c r="E162" s="157"/>
      <c r="F162" s="157"/>
      <c r="G162" s="157"/>
      <c r="H162" s="157"/>
    </row>
    <row r="163" spans="1:8" s="16" customFormat="1" ht="50.1" customHeight="1" x14ac:dyDescent="0.2">
      <c r="A163" s="207" t="s">
        <v>122</v>
      </c>
      <c r="B163" s="208"/>
      <c r="C163" s="209"/>
      <c r="D163" s="359">
        <v>450</v>
      </c>
      <c r="E163" s="157"/>
      <c r="F163" s="157"/>
      <c r="G163" s="157"/>
      <c r="H163" s="157"/>
    </row>
    <row r="164" spans="1:8" s="16" customFormat="1" ht="50.1" customHeight="1" thickBot="1" x14ac:dyDescent="0.25">
      <c r="A164" s="207" t="s">
        <v>123</v>
      </c>
      <c r="B164" s="208"/>
      <c r="C164" s="210"/>
      <c r="D164" s="78">
        <v>1125</v>
      </c>
      <c r="E164" s="79"/>
      <c r="F164" s="79"/>
      <c r="G164" s="79"/>
      <c r="H164" s="79"/>
    </row>
    <row r="165" spans="1:8" s="16" customFormat="1" ht="50.1" customHeight="1" thickBot="1" x14ac:dyDescent="0.25">
      <c r="A165" s="24" t="s">
        <v>124</v>
      </c>
      <c r="B165" s="25"/>
      <c r="C165" s="26"/>
      <c r="D165" s="173"/>
      <c r="E165" s="173"/>
      <c r="F165" s="173"/>
      <c r="G165" s="173"/>
      <c r="H165" s="174"/>
    </row>
    <row r="166" spans="1:8" s="16" customFormat="1" ht="50.1" customHeight="1" x14ac:dyDescent="0.2">
      <c r="A166" s="160" t="s">
        <v>125</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66" s="212">
        <f>F166*1.2</f>
        <v>5040</v>
      </c>
      <c r="E166" s="213">
        <f>F166*1.1</f>
        <v>4620</v>
      </c>
      <c r="F166" s="213">
        <v>4200</v>
      </c>
      <c r="G166" s="213">
        <f>F166*0.75</f>
        <v>3150</v>
      </c>
      <c r="H166" s="214">
        <f>F166*0.5</f>
        <v>2100</v>
      </c>
    </row>
    <row r="167" spans="1:8" s="16" customFormat="1"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"2ГИС.КЕМЕРОВО"</v>
      </c>
      <c r="D167" s="36">
        <v>3060</v>
      </c>
      <c r="E167" s="37"/>
      <c r="F167" s="37"/>
      <c r="G167" s="37"/>
      <c r="H167" s="38"/>
    </row>
    <row r="168" spans="1:8" s="16" customFormat="1" ht="50.1" customHeight="1" x14ac:dyDescent="0.2">
      <c r="A168" s="160" t="s">
        <v>127</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8" s="56">
        <v>6000</v>
      </c>
      <c r="E168" s="37"/>
      <c r="F168" s="37"/>
      <c r="G168" s="37"/>
      <c r="H168" s="38"/>
    </row>
    <row r="169" spans="1:8" s="16" customFormat="1" ht="50.1" customHeight="1" x14ac:dyDescent="0.2">
      <c r="A169" s="160" t="s">
        <v>295</v>
      </c>
      <c r="B169" s="161"/>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69" s="212">
        <f>F169*1.2</f>
        <v>7056</v>
      </c>
      <c r="E169" s="213">
        <f>F169*1.1</f>
        <v>6468.0000000000009</v>
      </c>
      <c r="F169" s="213">
        <v>5880</v>
      </c>
      <c r="G169" s="213">
        <f>F169*0.75</f>
        <v>4410</v>
      </c>
      <c r="H169" s="214">
        <f>F169*0.5</f>
        <v>2940</v>
      </c>
    </row>
    <row r="170" spans="1:8" s="16" customFormat="1" ht="50.1" customHeight="1" x14ac:dyDescent="0.2">
      <c r="A170" s="160" t="s">
        <v>179</v>
      </c>
      <c r="B170" s="161"/>
      <c r="C170" s="203" t="str">
        <f>"Интернет-площадка 2gis.ru на основе Cправочника организаций "&amp;$C$2&amp;""</f>
        <v>Интернет-площадка 2gis.ru на основе Cправочника организаций "2ГИС.КЕМЕРОВО"</v>
      </c>
      <c r="D170" s="36">
        <v>4320</v>
      </c>
      <c r="E170" s="37"/>
      <c r="F170" s="37"/>
      <c r="G170" s="37"/>
      <c r="H170" s="38"/>
    </row>
    <row r="171" spans="1:8" s="16" customFormat="1" ht="50.1" customHeight="1" x14ac:dyDescent="0.2">
      <c r="A171" s="160" t="s">
        <v>130</v>
      </c>
      <c r="B171" s="161"/>
      <c r="C171"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1" s="36">
        <v>8400</v>
      </c>
      <c r="E171" s="37"/>
      <c r="F171" s="37"/>
      <c r="G171" s="37"/>
      <c r="H171" s="38"/>
    </row>
    <row r="172" spans="1:8" s="16" customFormat="1" ht="126" customHeight="1" x14ac:dyDescent="0.2">
      <c r="A172" s="160" t="s">
        <v>131</v>
      </c>
      <c r="B172" s="161"/>
      <c r="C172" s="203" t="str">
        <f>"Интернет-площадка 2gis.ru на основе Cправочника организаций "&amp;$C$2&amp;""</f>
        <v>Интернет-площадка 2gis.ru на основе Cправочника организаций "2ГИС.КЕМЕРОВО"</v>
      </c>
      <c r="D172" s="212">
        <f>F172*1.2</f>
        <v>5040</v>
      </c>
      <c r="E172" s="213">
        <f>F172*1.1</f>
        <v>4620</v>
      </c>
      <c r="F172" s="213">
        <v>4200</v>
      </c>
      <c r="G172" s="213">
        <f>F172*0.75</f>
        <v>3150</v>
      </c>
      <c r="H172" s="214">
        <f>F172*0.5</f>
        <v>2100</v>
      </c>
    </row>
    <row r="173" spans="1:8" s="16" customFormat="1" ht="126"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3" s="56">
        <v>5730</v>
      </c>
      <c r="E173" s="37"/>
      <c r="F173" s="37"/>
      <c r="G173" s="37"/>
      <c r="H173" s="38"/>
    </row>
    <row r="174" spans="1:8" ht="50.1" customHeight="1" thickBot="1" x14ac:dyDescent="0.25">
      <c r="A174" s="24" t="s">
        <v>193</v>
      </c>
      <c r="B174" s="25"/>
      <c r="C174" s="26"/>
      <c r="D174" s="173"/>
      <c r="E174" s="173"/>
      <c r="F174" s="173"/>
      <c r="G174" s="173"/>
      <c r="H174" s="174"/>
    </row>
    <row r="175" spans="1:8" s="23" customFormat="1" ht="30" customHeight="1" thickBot="1" x14ac:dyDescent="0.25">
      <c r="A175" s="429"/>
      <c r="B175" s="429"/>
      <c r="C175" s="430"/>
      <c r="D175" s="429"/>
      <c r="E175" s="429"/>
      <c r="F175" s="429"/>
      <c r="G175" s="429"/>
      <c r="H175" s="431"/>
    </row>
    <row r="176" spans="1:8" s="16" customFormat="1" ht="83.25" customHeight="1" thickBot="1" x14ac:dyDescent="0.25">
      <c r="A176" s="160" t="s">
        <v>194</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6" s="31">
        <v>15420</v>
      </c>
      <c r="E176" s="32"/>
      <c r="F176" s="32"/>
      <c r="G176" s="32"/>
      <c r="H176" s="33"/>
    </row>
    <row r="177" spans="1:8" s="16" customFormat="1" ht="83.25" customHeight="1" thickBot="1" x14ac:dyDescent="0.25">
      <c r="A177" s="160" t="s">
        <v>195</v>
      </c>
      <c r="B177" s="161"/>
      <c r="C177" s="209"/>
      <c r="D177" s="31">
        <v>15420</v>
      </c>
      <c r="E177" s="32"/>
      <c r="F177" s="32"/>
      <c r="G177" s="32"/>
      <c r="H177" s="33"/>
    </row>
    <row r="178" spans="1:8" s="28" customFormat="1" ht="50.1" customHeight="1" thickBot="1" x14ac:dyDescent="0.25">
      <c r="A178" s="336"/>
      <c r="B178" s="337"/>
      <c r="C178" s="125"/>
      <c r="D178" s="399"/>
      <c r="E178" s="399"/>
      <c r="F178" s="399"/>
      <c r="G178" s="399"/>
      <c r="H178" s="400"/>
    </row>
    <row r="179" spans="1:8" s="23" customFormat="1" ht="26.25" x14ac:dyDescent="0.2">
      <c r="A179" s="216"/>
      <c r="B179" s="217"/>
      <c r="C179" s="218"/>
      <c r="D179" s="217"/>
      <c r="E179" s="217"/>
      <c r="F179" s="217"/>
      <c r="G179" s="217"/>
      <c r="H179" s="219"/>
    </row>
    <row r="180" spans="1:8" s="16" customFormat="1" ht="21" x14ac:dyDescent="0.2">
      <c r="A180" s="220"/>
      <c r="B180" s="221" t="s">
        <v>133</v>
      </c>
      <c r="C180" s="222" t="s">
        <v>513</v>
      </c>
      <c r="D180" s="222"/>
      <c r="E180" s="223"/>
      <c r="F180" s="223"/>
      <c r="G180" s="223"/>
      <c r="H180" s="223"/>
    </row>
    <row r="181" spans="1:8" s="16" customFormat="1" ht="21" x14ac:dyDescent="0.2">
      <c r="A181" s="220"/>
      <c r="B181" s="223"/>
      <c r="C181" s="224" t="s">
        <v>514</v>
      </c>
      <c r="D181" s="224"/>
      <c r="E181" s="223"/>
      <c r="F181" s="223"/>
      <c r="G181" s="223"/>
      <c r="H181" s="223"/>
    </row>
    <row r="182" spans="1:8" s="16" customFormat="1" ht="21" x14ac:dyDescent="0.2">
      <c r="A182" s="220"/>
      <c r="B182" s="223"/>
      <c r="C182" s="224" t="s">
        <v>515</v>
      </c>
      <c r="D182" s="224"/>
      <c r="E182" s="223"/>
      <c r="F182" s="223"/>
      <c r="G182" s="223"/>
      <c r="H182" s="223"/>
    </row>
    <row r="183" spans="1:8" s="16" customFormat="1" ht="21" x14ac:dyDescent="0.2">
      <c r="A183" s="216"/>
      <c r="B183" s="217"/>
      <c r="C183" s="224"/>
      <c r="D183" s="224"/>
      <c r="E183" s="223"/>
      <c r="F183" s="223"/>
      <c r="G183" s="223"/>
      <c r="H183" s="217"/>
    </row>
    <row r="184" spans="1:8" s="16" customFormat="1" ht="26.25"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s="16" customFormat="1" ht="26.25"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12.6"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s="223" customFormat="1" ht="24.9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s="223" customFormat="1" ht="24.9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s="223" customFormat="1" ht="24.9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s="217" customFormat="1" ht="12.6"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s="231" customFormat="1" ht="24.95" customHeight="1" x14ac:dyDescent="0.2">
      <c r="A191" s="233"/>
      <c r="B191" s="233"/>
      <c r="C191" s="234"/>
      <c r="D191" s="235"/>
      <c r="E191" s="235"/>
      <c r="F191" s="236"/>
      <c r="G191" s="237"/>
      <c r="H191" s="237"/>
    </row>
    <row r="192" spans="1:8" s="231" customFormat="1" ht="24.95" customHeight="1" x14ac:dyDescent="0.2">
      <c r="A192" s="239" t="s">
        <v>144</v>
      </c>
      <c r="B192" s="239"/>
      <c r="C192" s="239"/>
      <c r="D192" s="239"/>
      <c r="E192" s="239"/>
      <c r="F192" s="239"/>
      <c r="G192" s="239"/>
      <c r="H192" s="239"/>
    </row>
    <row r="193" spans="1:8" s="231" customFormat="1" ht="24.95" customHeight="1" x14ac:dyDescent="0.2">
      <c r="A193" s="239" t="s">
        <v>145</v>
      </c>
      <c r="B193" s="239"/>
      <c r="C193" s="239"/>
      <c r="D193" s="239"/>
      <c r="E193" s="239"/>
      <c r="F193" s="239"/>
      <c r="G193" s="239"/>
      <c r="H193" s="239"/>
    </row>
    <row r="194" spans="1:8" s="231" customFormat="1" ht="24.95" customHeight="1" x14ac:dyDescent="0.2">
      <c r="A194" s="233"/>
      <c r="B194" s="233"/>
      <c r="C194" s="234"/>
      <c r="D194" s="235"/>
      <c r="E194" s="235"/>
      <c r="F194" s="236"/>
      <c r="G194" s="237"/>
      <c r="H194" s="237"/>
    </row>
    <row r="195" spans="1:8" s="231" customFormat="1" ht="24.95" customHeight="1" thickBot="1" x14ac:dyDescent="0.25">
      <c r="A195" s="240" t="s">
        <v>146</v>
      </c>
      <c r="B195" s="240"/>
      <c r="C195" s="240"/>
      <c r="D195" s="240"/>
      <c r="E195" s="240"/>
      <c r="F195" s="241"/>
      <c r="H195" s="242"/>
    </row>
    <row r="196" spans="1:8" s="231" customFormat="1" ht="24.95" customHeight="1" thickBot="1" x14ac:dyDescent="0.25">
      <c r="A196" s="243" t="s">
        <v>147</v>
      </c>
      <c r="B196" s="244"/>
      <c r="C196" s="244"/>
      <c r="D196" s="244"/>
      <c r="E196" s="245"/>
      <c r="F196" s="246"/>
      <c r="G196" s="217"/>
      <c r="H196" s="247"/>
    </row>
    <row r="197" spans="1:8" s="231" customFormat="1" ht="24.95" customHeight="1" thickBot="1" x14ac:dyDescent="0.25">
      <c r="A197" s="248" t="s">
        <v>148</v>
      </c>
      <c r="B197" s="249"/>
      <c r="C197" s="250" t="s">
        <v>149</v>
      </c>
      <c r="D197" s="249" t="s">
        <v>150</v>
      </c>
      <c r="E197" s="251"/>
      <c r="F197" s="252"/>
      <c r="G197" s="252"/>
      <c r="H197" s="252"/>
    </row>
    <row r="198" spans="1:8" s="238" customFormat="1" ht="12" customHeight="1" x14ac:dyDescent="0.2">
      <c r="A198" s="253" t="s">
        <v>183</v>
      </c>
      <c r="B198" s="254"/>
      <c r="C198" s="256" t="s">
        <v>184</v>
      </c>
      <c r="D198" s="436">
        <v>2190</v>
      </c>
      <c r="E198" s="257"/>
      <c r="F198" s="252"/>
      <c r="G198" s="252"/>
      <c r="H198" s="252"/>
    </row>
    <row r="199" spans="1:8" ht="24.95" customHeight="1" x14ac:dyDescent="0.2">
      <c r="A199" s="258" t="s">
        <v>185</v>
      </c>
      <c r="B199" s="259"/>
      <c r="C199" s="261"/>
      <c r="D199" s="437">
        <v>1590</v>
      </c>
      <c r="E199" s="262"/>
      <c r="F199" s="252"/>
      <c r="G199" s="252"/>
      <c r="H199" s="252"/>
    </row>
    <row r="200" spans="1:8" ht="24.95" customHeight="1" x14ac:dyDescent="0.2">
      <c r="A200" s="258" t="s">
        <v>186</v>
      </c>
      <c r="B200" s="259"/>
      <c r="C200" s="261"/>
      <c r="D200" s="437">
        <v>1440</v>
      </c>
      <c r="E200" s="262"/>
      <c r="F200" s="252"/>
      <c r="G200" s="252"/>
      <c r="H200" s="252"/>
    </row>
    <row r="201" spans="1:8" s="238" customFormat="1" ht="12" customHeight="1" thickBot="1" x14ac:dyDescent="0.25">
      <c r="A201" s="258" t="s">
        <v>187</v>
      </c>
      <c r="B201" s="259"/>
      <c r="C201" s="261"/>
      <c r="D201" s="437">
        <v>1290</v>
      </c>
      <c r="E201" s="262"/>
      <c r="F201" s="252"/>
      <c r="G201" s="252"/>
      <c r="H201" s="252"/>
    </row>
    <row r="202" spans="1:8" s="242" customFormat="1" ht="50.1" customHeight="1" x14ac:dyDescent="0.2">
      <c r="A202" s="253" t="s">
        <v>151</v>
      </c>
      <c r="B202" s="254"/>
      <c r="C202" s="255" t="s">
        <v>152</v>
      </c>
      <c r="D202" s="256" t="s">
        <v>153</v>
      </c>
      <c r="E202" s="257"/>
      <c r="F202" s="252"/>
      <c r="G202" s="252"/>
      <c r="H202" s="252"/>
    </row>
    <row r="203" spans="1:8" s="247" customFormat="1" ht="50.1" customHeight="1" x14ac:dyDescent="0.2">
      <c r="A203" s="440" t="s">
        <v>154</v>
      </c>
      <c r="B203" s="441"/>
      <c r="C203" s="442" t="s">
        <v>155</v>
      </c>
      <c r="D203" s="443" t="s">
        <v>156</v>
      </c>
      <c r="E203" s="444"/>
      <c r="F203" s="252"/>
      <c r="G203" s="252"/>
      <c r="H203" s="252"/>
    </row>
    <row r="204" spans="1:8" ht="99" customHeight="1" thickBot="1" x14ac:dyDescent="0.25">
      <c r="A204" s="404" t="s">
        <v>157</v>
      </c>
      <c r="B204" s="405"/>
      <c r="C204" s="406" t="s">
        <v>158</v>
      </c>
      <c r="D204" s="407" t="s">
        <v>156</v>
      </c>
      <c r="E204" s="408"/>
      <c r="F204" s="252"/>
      <c r="G204" s="252"/>
      <c r="H204" s="252"/>
    </row>
    <row r="205" spans="1:8" ht="50.1" customHeight="1" x14ac:dyDescent="0.2">
      <c r="A205" s="258" t="s">
        <v>160</v>
      </c>
      <c r="B205" s="259"/>
      <c r="C205" s="409" t="s">
        <v>161</v>
      </c>
      <c r="D205" s="259" t="s">
        <v>156</v>
      </c>
      <c r="E205" s="410"/>
      <c r="F205" s="246"/>
      <c r="G205" s="246"/>
      <c r="H205" s="246"/>
    </row>
    <row r="206" spans="1:8" ht="50.1" customHeight="1" thickBot="1" x14ac:dyDescent="0.25">
      <c r="A206" s="411" t="s">
        <v>162</v>
      </c>
      <c r="B206" s="412"/>
      <c r="C206" s="406" t="s">
        <v>163</v>
      </c>
      <c r="D206" s="413" t="s">
        <v>156</v>
      </c>
      <c r="E206" s="414"/>
      <c r="F206" s="236"/>
      <c r="G206" s="237"/>
      <c r="H206" s="237"/>
    </row>
    <row r="207" spans="1:8" ht="50.1" customHeight="1" x14ac:dyDescent="0.2">
      <c r="A207" s="264" t="s">
        <v>164</v>
      </c>
      <c r="B207" s="264"/>
      <c r="C207" s="264"/>
      <c r="D207" s="264"/>
      <c r="E207" s="264"/>
      <c r="F207" s="264"/>
      <c r="G207" s="264"/>
      <c r="H207" s="264"/>
    </row>
    <row r="208" spans="1:8" ht="50.1" customHeight="1" x14ac:dyDescent="0.2">
      <c r="A208" s="264" t="s">
        <v>165</v>
      </c>
      <c r="B208" s="264"/>
      <c r="C208" s="264"/>
      <c r="D208" s="264"/>
      <c r="E208" s="264"/>
      <c r="F208" s="264"/>
      <c r="G208" s="264"/>
      <c r="H208" s="264"/>
    </row>
    <row r="209" spans="1:8" ht="199.5" customHeight="1" x14ac:dyDescent="0.2">
      <c r="A209"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84"/>
      <c r="C209" s="384"/>
      <c r="D209" s="384"/>
      <c r="E209" s="384"/>
      <c r="F209" s="384"/>
      <c r="G209" s="384"/>
      <c r="H209" s="384"/>
    </row>
    <row r="210" spans="1:8" ht="86.25" customHeight="1" x14ac:dyDescent="0.2">
      <c r="A210" s="239" t="s">
        <v>167</v>
      </c>
      <c r="B210" s="239"/>
      <c r="C210" s="239"/>
      <c r="D210" s="239"/>
      <c r="E210" s="239"/>
      <c r="F210" s="239"/>
      <c r="G210" s="239"/>
      <c r="H210" s="239"/>
    </row>
    <row r="211" spans="1:8" ht="132.75" customHeight="1" x14ac:dyDescent="0.2">
      <c r="A211" s="264" t="s">
        <v>168</v>
      </c>
      <c r="B211" s="264"/>
      <c r="C211" s="264"/>
      <c r="D211" s="264"/>
      <c r="E211" s="264"/>
      <c r="F211" s="264"/>
      <c r="G211" s="264"/>
      <c r="H211" s="264"/>
    </row>
    <row r="212" spans="1:8" s="217" customFormat="1" ht="125.25" customHeight="1" x14ac:dyDescent="0.2">
      <c r="A212" s="239" t="s">
        <v>169</v>
      </c>
      <c r="B212" s="239"/>
      <c r="C212" s="239"/>
      <c r="D212" s="239"/>
      <c r="E212" s="239"/>
      <c r="F212" s="239"/>
      <c r="G212" s="239"/>
      <c r="H212" s="239"/>
    </row>
    <row r="213" spans="1:8" s="238" customFormat="1" ht="222.75" customHeight="1" x14ac:dyDescent="0.2">
      <c r="A213" s="216"/>
      <c r="B213" s="217"/>
      <c r="C213" s="218"/>
      <c r="D213" s="217"/>
      <c r="E213" s="217"/>
      <c r="F213" s="217"/>
      <c r="G213" s="217"/>
      <c r="H213" s="219"/>
    </row>
    <row r="214" spans="1:8" ht="24.95" customHeight="1" x14ac:dyDescent="0.2"/>
    <row r="215" spans="1:8" ht="24.95" customHeight="1" x14ac:dyDescent="0.2"/>
    <row r="216" spans="1:8" ht="188.25" customHeight="1" x14ac:dyDescent="0.2"/>
    <row r="217" spans="1:8" s="16" customFormat="1" ht="67.5" customHeight="1" x14ac:dyDescent="0.2">
      <c r="A217" s="216"/>
      <c r="B217" s="217"/>
      <c r="C217" s="218"/>
      <c r="D217" s="217"/>
      <c r="E217" s="217"/>
      <c r="F217" s="217"/>
      <c r="G217" s="217"/>
      <c r="H217" s="219"/>
    </row>
    <row r="218" spans="1:8" ht="24.95" customHeight="1" x14ac:dyDescent="0.2"/>
    <row r="219" spans="1:8" s="266" customFormat="1" ht="114.75" customHeight="1" x14ac:dyDescent="0.2">
      <c r="A219" s="216"/>
      <c r="B219" s="217"/>
      <c r="C219" s="218"/>
      <c r="D219" s="217"/>
      <c r="E219" s="217"/>
      <c r="F219" s="217"/>
      <c r="G219" s="217"/>
      <c r="H219" s="219"/>
    </row>
  </sheetData>
  <sheetProtection selectLockedCells="1" selectUnlockedCells="1"/>
  <mergeCells count="348">
    <mergeCell ref="A209:H209"/>
    <mergeCell ref="A210:H210"/>
    <mergeCell ref="A211:H211"/>
    <mergeCell ref="A212:E212"/>
    <mergeCell ref="F212:H212"/>
    <mergeCell ref="A205:B205"/>
    <mergeCell ref="D205:E205"/>
    <mergeCell ref="A206:B206"/>
    <mergeCell ref="D206:E206"/>
    <mergeCell ref="A207:H207"/>
    <mergeCell ref="A208:H208"/>
    <mergeCell ref="A202:B202"/>
    <mergeCell ref="D202:E202"/>
    <mergeCell ref="A203:B203"/>
    <mergeCell ref="D203:E203"/>
    <mergeCell ref="A204:B204"/>
    <mergeCell ref="D204:E204"/>
    <mergeCell ref="A198:B198"/>
    <mergeCell ref="C198:C201"/>
    <mergeCell ref="D198:E198"/>
    <mergeCell ref="A199:B199"/>
    <mergeCell ref="D199:E199"/>
    <mergeCell ref="A200:B200"/>
    <mergeCell ref="D200:E200"/>
    <mergeCell ref="A201:B201"/>
    <mergeCell ref="D201:E201"/>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32.7109375" style="217" customWidth="1"/>
    <col min="5" max="5" width="27" style="217" bestFit="1" customWidth="1"/>
    <col min="6" max="6" width="27" style="219" customWidth="1"/>
    <col min="7" max="8" width="27" style="219" bestFit="1" customWidth="1"/>
    <col min="9" max="16384" width="9.140625" style="219"/>
  </cols>
  <sheetData>
    <row r="1" spans="1:8" s="4" customFormat="1" ht="50.1" customHeight="1" x14ac:dyDescent="0.2">
      <c r="A1" s="1"/>
      <c r="B1" s="2"/>
      <c r="C1" s="3" t="s">
        <v>0</v>
      </c>
      <c r="D1" s="236"/>
      <c r="E1" s="236"/>
    </row>
    <row r="2" spans="1:8" s="10" customFormat="1" ht="50.1" customHeight="1" x14ac:dyDescent="0.2">
      <c r="A2" s="5" t="str">
        <f>Абакан_юр!A2</f>
        <v>Введен в действие с "01" марта 2024 г.</v>
      </c>
      <c r="B2" s="6" t="s">
        <v>2</v>
      </c>
      <c r="C2" s="7" t="s">
        <v>516</v>
      </c>
      <c r="D2" s="466"/>
      <c r="E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449" t="s">
        <v>8</v>
      </c>
      <c r="E4" s="271"/>
      <c r="F4" s="271"/>
      <c r="G4" s="271"/>
      <c r="H4" s="272"/>
    </row>
    <row r="5" spans="1:8" s="28" customFormat="1" ht="50.1" customHeight="1" thickBot="1" x14ac:dyDescent="0.25">
      <c r="A5" s="24" t="s">
        <v>9</v>
      </c>
      <c r="B5" s="25"/>
      <c r="C5" s="26"/>
      <c r="D5" s="368"/>
      <c r="E5" s="368"/>
      <c r="F5" s="368"/>
      <c r="G5" s="368"/>
      <c r="H5" s="368"/>
    </row>
    <row r="6" spans="1:8" ht="24" thickBot="1" x14ac:dyDescent="0.25">
      <c r="A6" s="386"/>
      <c r="B6" s="387"/>
      <c r="C6" s="388"/>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7092</v>
      </c>
      <c r="E7" s="32">
        <f>F7*1.1</f>
        <v>6501.0000000000009</v>
      </c>
      <c r="F7" s="32">
        <v>5910</v>
      </c>
      <c r="G7" s="32">
        <f>F7*0.75</f>
        <v>4432.5</v>
      </c>
      <c r="H7" s="33">
        <f>F7*0.5</f>
        <v>2955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8712</v>
      </c>
      <c r="E12" s="32">
        <f>F12*1.1</f>
        <v>7986.0000000000009</v>
      </c>
      <c r="F12" s="32">
        <v>7260</v>
      </c>
      <c r="G12" s="32">
        <f>F12*0.75</f>
        <v>5445</v>
      </c>
      <c r="H12" s="33">
        <f>F12*0.5</f>
        <v>3630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389">
        <v>360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9936</v>
      </c>
      <c r="E27" s="32">
        <f>F27*1.1</f>
        <v>9108</v>
      </c>
      <c r="F27" s="32">
        <v>8280</v>
      </c>
      <c r="G27" s="32">
        <f>F27*0.75</f>
        <v>6210</v>
      </c>
      <c r="H27" s="33">
        <f>F27*0.5</f>
        <v>4140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12196.8</v>
      </c>
      <c r="E32" s="32">
        <f>F32*1.1</f>
        <v>11180.400000000001</v>
      </c>
      <c r="F32" s="32">
        <v>10164</v>
      </c>
      <c r="G32" s="32">
        <f>F32*0.75</f>
        <v>7623</v>
      </c>
      <c r="H32" s="33">
        <f>F32*0.5</f>
        <v>5082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300">
        <f>F48*1.2</f>
        <v>288</v>
      </c>
      <c r="E48" s="300">
        <f>F48*1.1</f>
        <v>264</v>
      </c>
      <c r="F48" s="300">
        <v>240</v>
      </c>
      <c r="G48" s="300">
        <f>F48*0.75</f>
        <v>180</v>
      </c>
      <c r="H48" s="300">
        <f>F48*0.5</f>
        <v>120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1">
        <f>F55*1.2</f>
        <v>7387.2</v>
      </c>
      <c r="E55" s="32">
        <f>F55*1.1</f>
        <v>6771.6</v>
      </c>
      <c r="F55" s="32">
        <v>6156</v>
      </c>
      <c r="G55" s="32">
        <f>F55*0.75</f>
        <v>4617</v>
      </c>
      <c r="H55" s="33">
        <f>F55*0.5</f>
        <v>3078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54">
        <f>F61*1.2</f>
        <v>9072</v>
      </c>
      <c r="E61" s="32">
        <f>F61*1.1</f>
        <v>8316</v>
      </c>
      <c r="F61" s="32">
        <v>7560</v>
      </c>
      <c r="G61" s="32">
        <f>F61*0.75</f>
        <v>5670</v>
      </c>
      <c r="H61" s="33">
        <f>F61*0.5</f>
        <v>3780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389">
        <v>300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583" t="s">
        <v>38</v>
      </c>
      <c r="B71" s="584"/>
      <c r="C71" s="584"/>
      <c r="D71" s="311" t="str">
        <f>"от "&amp;MIN(D72:D91)&amp;" до "&amp;MAX(D72:D91)</f>
        <v>от 1296 до 25920</v>
      </c>
      <c r="E71" s="311"/>
      <c r="F71" s="311"/>
      <c r="G71" s="311"/>
      <c r="H71" s="312"/>
    </row>
    <row r="72" spans="1:8" ht="37.5" customHeight="1" outlineLevel="1" x14ac:dyDescent="0.2">
      <c r="A72" s="585" t="s">
        <v>39</v>
      </c>
      <c r="B72" s="586"/>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552">
        <v>1296</v>
      </c>
      <c r="E72" s="552"/>
      <c r="F72" s="552"/>
      <c r="G72" s="552"/>
      <c r="H72" s="54"/>
    </row>
    <row r="73" spans="1:8" ht="37.5" customHeight="1" outlineLevel="1" x14ac:dyDescent="0.2">
      <c r="A73" s="147" t="s">
        <v>40</v>
      </c>
      <c r="B73" s="315"/>
      <c r="C73" s="297"/>
      <c r="D73" s="56">
        <v>2592</v>
      </c>
      <c r="E73" s="37"/>
      <c r="F73" s="37"/>
      <c r="G73" s="37"/>
      <c r="H73" s="37"/>
    </row>
    <row r="74" spans="1:8" ht="37.5" customHeight="1" outlineLevel="1" x14ac:dyDescent="0.2">
      <c r="A74" s="147" t="s">
        <v>41</v>
      </c>
      <c r="B74" s="315"/>
      <c r="C74" s="297"/>
      <c r="D74" s="56">
        <v>3888</v>
      </c>
      <c r="E74" s="37"/>
      <c r="F74" s="37"/>
      <c r="G74" s="37"/>
      <c r="H74" s="37"/>
    </row>
    <row r="75" spans="1:8" ht="37.5" customHeight="1" outlineLevel="1" x14ac:dyDescent="0.2">
      <c r="A75" s="147" t="s">
        <v>42</v>
      </c>
      <c r="B75" s="315"/>
      <c r="C75" s="297"/>
      <c r="D75" s="56">
        <v>5184</v>
      </c>
      <c r="E75" s="37"/>
      <c r="F75" s="37"/>
      <c r="G75" s="37"/>
      <c r="H75" s="37"/>
    </row>
    <row r="76" spans="1:8" ht="37.5" customHeight="1" outlineLevel="1" x14ac:dyDescent="0.2">
      <c r="A76" s="147" t="s">
        <v>43</v>
      </c>
      <c r="B76" s="315"/>
      <c r="C76" s="297"/>
      <c r="D76" s="56">
        <v>6480</v>
      </c>
      <c r="E76" s="37"/>
      <c r="F76" s="37"/>
      <c r="G76" s="37"/>
      <c r="H76" s="37"/>
    </row>
    <row r="77" spans="1:8" ht="37.5" customHeight="1" outlineLevel="1" x14ac:dyDescent="0.2">
      <c r="A77" s="147" t="s">
        <v>44</v>
      </c>
      <c r="B77" s="315"/>
      <c r="C77" s="297"/>
      <c r="D77" s="56">
        <v>7776</v>
      </c>
      <c r="E77" s="37"/>
      <c r="F77" s="37"/>
      <c r="G77" s="37"/>
      <c r="H77" s="37"/>
    </row>
    <row r="78" spans="1:8" ht="37.5" customHeight="1" outlineLevel="1" x14ac:dyDescent="0.2">
      <c r="A78" s="147" t="s">
        <v>45</v>
      </c>
      <c r="B78" s="315"/>
      <c r="C78" s="297"/>
      <c r="D78" s="56">
        <v>9072</v>
      </c>
      <c r="E78" s="37"/>
      <c r="F78" s="37"/>
      <c r="G78" s="37"/>
      <c r="H78" s="37"/>
    </row>
    <row r="79" spans="1:8" ht="37.5" customHeight="1" outlineLevel="1" x14ac:dyDescent="0.2">
      <c r="A79" s="147" t="s">
        <v>46</v>
      </c>
      <c r="B79" s="315"/>
      <c r="C79" s="297"/>
      <c r="D79" s="56">
        <v>10368</v>
      </c>
      <c r="E79" s="37"/>
      <c r="F79" s="37"/>
      <c r="G79" s="37"/>
      <c r="H79" s="37"/>
    </row>
    <row r="80" spans="1:8" ht="37.5" customHeight="1" outlineLevel="1" x14ac:dyDescent="0.2">
      <c r="A80" s="147" t="s">
        <v>47</v>
      </c>
      <c r="B80" s="315"/>
      <c r="C80" s="297"/>
      <c r="D80" s="56">
        <v>11664</v>
      </c>
      <c r="E80" s="37"/>
      <c r="F80" s="37"/>
      <c r="G80" s="37"/>
      <c r="H80" s="37"/>
    </row>
    <row r="81" spans="1:8" ht="37.5" customHeight="1" outlineLevel="1" x14ac:dyDescent="0.2">
      <c r="A81" s="147" t="s">
        <v>48</v>
      </c>
      <c r="B81" s="315"/>
      <c r="C81" s="297"/>
      <c r="D81" s="56">
        <v>12960</v>
      </c>
      <c r="E81" s="37"/>
      <c r="F81" s="37"/>
      <c r="G81" s="37"/>
      <c r="H81" s="37"/>
    </row>
    <row r="82" spans="1:8" ht="37.5" customHeight="1" outlineLevel="1" x14ac:dyDescent="0.2">
      <c r="A82" s="147" t="s">
        <v>49</v>
      </c>
      <c r="B82" s="315"/>
      <c r="C82" s="297"/>
      <c r="D82" s="56">
        <v>14256</v>
      </c>
      <c r="E82" s="37"/>
      <c r="F82" s="37"/>
      <c r="G82" s="37"/>
      <c r="H82" s="37"/>
    </row>
    <row r="83" spans="1:8" ht="37.5" customHeight="1" outlineLevel="1" x14ac:dyDescent="0.2">
      <c r="A83" s="147" t="s">
        <v>50</v>
      </c>
      <c r="B83" s="315"/>
      <c r="C83" s="297"/>
      <c r="D83" s="56">
        <v>15552</v>
      </c>
      <c r="E83" s="37"/>
      <c r="F83" s="37"/>
      <c r="G83" s="37"/>
      <c r="H83" s="37"/>
    </row>
    <row r="84" spans="1:8" ht="37.5" customHeight="1" outlineLevel="1" x14ac:dyDescent="0.2">
      <c r="A84" s="147" t="s">
        <v>51</v>
      </c>
      <c r="B84" s="315"/>
      <c r="C84" s="297"/>
      <c r="D84" s="56">
        <v>16848</v>
      </c>
      <c r="E84" s="37"/>
      <c r="F84" s="37"/>
      <c r="G84" s="37"/>
      <c r="H84" s="37"/>
    </row>
    <row r="85" spans="1:8" ht="37.5" customHeight="1" outlineLevel="1" x14ac:dyDescent="0.2">
      <c r="A85" s="147" t="s">
        <v>52</v>
      </c>
      <c r="B85" s="315"/>
      <c r="C85" s="297"/>
      <c r="D85" s="56">
        <v>18144</v>
      </c>
      <c r="E85" s="37"/>
      <c r="F85" s="37"/>
      <c r="G85" s="37"/>
      <c r="H85" s="37"/>
    </row>
    <row r="86" spans="1:8" ht="37.5" customHeight="1" outlineLevel="1" x14ac:dyDescent="0.2">
      <c r="A86" s="147" t="s">
        <v>53</v>
      </c>
      <c r="B86" s="315"/>
      <c r="C86" s="297"/>
      <c r="D86" s="56">
        <v>19440</v>
      </c>
      <c r="E86" s="37"/>
      <c r="F86" s="37"/>
      <c r="G86" s="37"/>
      <c r="H86" s="37"/>
    </row>
    <row r="87" spans="1:8" ht="37.5" customHeight="1" outlineLevel="1" x14ac:dyDescent="0.2">
      <c r="A87" s="147" t="s">
        <v>54</v>
      </c>
      <c r="B87" s="315"/>
      <c r="C87" s="297"/>
      <c r="D87" s="56">
        <v>20736</v>
      </c>
      <c r="E87" s="37"/>
      <c r="F87" s="37"/>
      <c r="G87" s="37"/>
      <c r="H87" s="37"/>
    </row>
    <row r="88" spans="1:8" ht="37.5" customHeight="1" outlineLevel="1" x14ac:dyDescent="0.2">
      <c r="A88" s="147" t="s">
        <v>55</v>
      </c>
      <c r="B88" s="315"/>
      <c r="C88" s="297"/>
      <c r="D88" s="56">
        <v>22032</v>
      </c>
      <c r="E88" s="37"/>
      <c r="F88" s="37"/>
      <c r="G88" s="37"/>
      <c r="H88" s="37"/>
    </row>
    <row r="89" spans="1:8" ht="37.5" customHeight="1" outlineLevel="1" x14ac:dyDescent="0.2">
      <c r="A89" s="147" t="s">
        <v>56</v>
      </c>
      <c r="B89" s="315"/>
      <c r="C89" s="297"/>
      <c r="D89" s="56">
        <v>23328</v>
      </c>
      <c r="E89" s="37"/>
      <c r="F89" s="37"/>
      <c r="G89" s="37"/>
      <c r="H89" s="37"/>
    </row>
    <row r="90" spans="1:8" ht="37.5" customHeight="1" outlineLevel="1" x14ac:dyDescent="0.2">
      <c r="A90" s="147" t="s">
        <v>57</v>
      </c>
      <c r="B90" s="315"/>
      <c r="C90" s="297"/>
      <c r="D90" s="56">
        <v>24624</v>
      </c>
      <c r="E90" s="37"/>
      <c r="F90" s="37"/>
      <c r="G90" s="37"/>
      <c r="H90" s="37"/>
    </row>
    <row r="91" spans="1:8" ht="37.5" customHeight="1" outlineLevel="1" x14ac:dyDescent="0.2">
      <c r="A91" s="147" t="s">
        <v>58</v>
      </c>
      <c r="B91" s="315"/>
      <c r="C91" s="297"/>
      <c r="D91" s="56">
        <v>25920</v>
      </c>
      <c r="E91" s="37"/>
      <c r="F91" s="37"/>
      <c r="G91" s="37"/>
      <c r="H91" s="37"/>
    </row>
    <row r="92" spans="1:8" ht="37.5" customHeight="1" outlineLevel="1" x14ac:dyDescent="0.2">
      <c r="A92" s="147" t="s">
        <v>205</v>
      </c>
      <c r="B92" s="148"/>
      <c r="C92" s="297"/>
      <c r="D92" s="56">
        <v>27216</v>
      </c>
      <c r="E92" s="37"/>
      <c r="F92" s="37"/>
      <c r="G92" s="37"/>
      <c r="H92" s="37"/>
    </row>
    <row r="93" spans="1:8" ht="37.5" customHeight="1" outlineLevel="1" x14ac:dyDescent="0.2">
      <c r="A93" s="147" t="s">
        <v>206</v>
      </c>
      <c r="B93" s="148"/>
      <c r="C93" s="297"/>
      <c r="D93" s="56">
        <v>28512</v>
      </c>
      <c r="E93" s="37"/>
      <c r="F93" s="37"/>
      <c r="G93" s="37"/>
      <c r="H93" s="37"/>
    </row>
    <row r="94" spans="1:8" ht="37.5" customHeight="1" outlineLevel="1" x14ac:dyDescent="0.2">
      <c r="A94" s="147" t="s">
        <v>207</v>
      </c>
      <c r="B94" s="148"/>
      <c r="C94" s="297"/>
      <c r="D94" s="56">
        <v>29808</v>
      </c>
      <c r="E94" s="37"/>
      <c r="F94" s="37"/>
      <c r="G94" s="37"/>
      <c r="H94" s="37"/>
    </row>
    <row r="95" spans="1:8" ht="37.5" customHeight="1" outlineLevel="1" x14ac:dyDescent="0.2">
      <c r="A95" s="147" t="s">
        <v>208</v>
      </c>
      <c r="B95" s="148"/>
      <c r="C95" s="297"/>
      <c r="D95" s="56">
        <v>31104</v>
      </c>
      <c r="E95" s="37"/>
      <c r="F95" s="37"/>
      <c r="G95" s="37"/>
      <c r="H95" s="37"/>
    </row>
    <row r="96" spans="1:8" ht="37.5" customHeight="1" outlineLevel="1" x14ac:dyDescent="0.2">
      <c r="A96" s="147" t="s">
        <v>209</v>
      </c>
      <c r="B96" s="148"/>
      <c r="C96" s="297"/>
      <c r="D96" s="56">
        <v>32400</v>
      </c>
      <c r="E96" s="37"/>
      <c r="F96" s="37"/>
      <c r="G96" s="37"/>
      <c r="H96" s="37"/>
    </row>
    <row r="97" spans="1:8" ht="37.5" customHeight="1" outlineLevel="1" x14ac:dyDescent="0.2">
      <c r="A97" s="147" t="s">
        <v>210</v>
      </c>
      <c r="B97" s="148"/>
      <c r="C97" s="297"/>
      <c r="D97" s="56">
        <v>33696</v>
      </c>
      <c r="E97" s="37"/>
      <c r="F97" s="37"/>
      <c r="G97" s="37"/>
      <c r="H97" s="37"/>
    </row>
    <row r="98" spans="1:8" ht="37.5" customHeight="1" outlineLevel="1" x14ac:dyDescent="0.2">
      <c r="A98" s="147" t="s">
        <v>211</v>
      </c>
      <c r="B98" s="148"/>
      <c r="C98" s="297"/>
      <c r="D98" s="56">
        <v>34992</v>
      </c>
      <c r="E98" s="37"/>
      <c r="F98" s="37"/>
      <c r="G98" s="37"/>
      <c r="H98" s="37"/>
    </row>
    <row r="99" spans="1:8" ht="37.5" customHeight="1" outlineLevel="1" x14ac:dyDescent="0.2">
      <c r="A99" s="147" t="s">
        <v>212</v>
      </c>
      <c r="B99" s="148"/>
      <c r="C99" s="297"/>
      <c r="D99" s="56">
        <v>36288</v>
      </c>
      <c r="E99" s="37"/>
      <c r="F99" s="37"/>
      <c r="G99" s="37"/>
      <c r="H99" s="37"/>
    </row>
    <row r="100" spans="1:8" ht="37.5" customHeight="1" outlineLevel="1" x14ac:dyDescent="0.2">
      <c r="A100" s="147" t="s">
        <v>213</v>
      </c>
      <c r="B100" s="148"/>
      <c r="C100" s="297"/>
      <c r="D100" s="56">
        <v>37584</v>
      </c>
      <c r="E100" s="37"/>
      <c r="F100" s="37"/>
      <c r="G100" s="37"/>
      <c r="H100" s="37"/>
    </row>
    <row r="101" spans="1:8" ht="37.5" customHeight="1" outlineLevel="1" x14ac:dyDescent="0.2">
      <c r="A101" s="147" t="s">
        <v>214</v>
      </c>
      <c r="B101" s="148"/>
      <c r="C101" s="297"/>
      <c r="D101" s="56">
        <v>38880</v>
      </c>
      <c r="E101" s="37"/>
      <c r="F101" s="37"/>
      <c r="G101" s="37"/>
      <c r="H101" s="37"/>
    </row>
    <row r="102" spans="1:8" ht="37.5" customHeight="1" outlineLevel="1" x14ac:dyDescent="0.2">
      <c r="A102" s="147" t="s">
        <v>224</v>
      </c>
      <c r="B102" s="148"/>
      <c r="C102" s="297"/>
      <c r="D102" s="56">
        <v>40176</v>
      </c>
      <c r="E102" s="37"/>
      <c r="F102" s="37"/>
      <c r="G102" s="37"/>
      <c r="H102" s="37"/>
    </row>
    <row r="103" spans="1:8" ht="37.5" customHeight="1" outlineLevel="1" x14ac:dyDescent="0.2">
      <c r="A103" s="147" t="s">
        <v>225</v>
      </c>
      <c r="B103" s="148"/>
      <c r="C103" s="297"/>
      <c r="D103" s="56">
        <v>41472</v>
      </c>
      <c r="E103" s="37"/>
      <c r="F103" s="37"/>
      <c r="G103" s="37"/>
      <c r="H103" s="37"/>
    </row>
    <row r="104" spans="1:8" ht="37.5" customHeight="1" outlineLevel="1" x14ac:dyDescent="0.2">
      <c r="A104" s="147" t="s">
        <v>226</v>
      </c>
      <c r="B104" s="148"/>
      <c r="C104" s="297"/>
      <c r="D104" s="56">
        <v>42768</v>
      </c>
      <c r="E104" s="37"/>
      <c r="F104" s="37"/>
      <c r="G104" s="37"/>
      <c r="H104" s="37"/>
    </row>
    <row r="105" spans="1:8" ht="37.5" customHeight="1" outlineLevel="1" x14ac:dyDescent="0.2">
      <c r="A105" s="147" t="s">
        <v>227</v>
      </c>
      <c r="B105" s="148"/>
      <c r="C105" s="297"/>
      <c r="D105" s="56">
        <v>44064</v>
      </c>
      <c r="E105" s="37"/>
      <c r="F105" s="37"/>
      <c r="G105" s="37"/>
      <c r="H105" s="37"/>
    </row>
    <row r="106" spans="1:8" ht="37.5" customHeight="1" outlineLevel="1" x14ac:dyDescent="0.2">
      <c r="A106" s="147" t="s">
        <v>228</v>
      </c>
      <c r="B106" s="148"/>
      <c r="C106" s="297"/>
      <c r="D106" s="56">
        <v>45360</v>
      </c>
      <c r="E106" s="37"/>
      <c r="F106" s="37"/>
      <c r="G106" s="37"/>
      <c r="H106" s="37"/>
    </row>
    <row r="107" spans="1:8" ht="37.5" customHeight="1" outlineLevel="1" x14ac:dyDescent="0.2">
      <c r="A107" s="147" t="s">
        <v>229</v>
      </c>
      <c r="B107" s="148"/>
      <c r="C107" s="297"/>
      <c r="D107" s="56">
        <v>46656</v>
      </c>
      <c r="E107" s="37"/>
      <c r="F107" s="37"/>
      <c r="G107" s="37"/>
      <c r="H107" s="37"/>
    </row>
    <row r="108" spans="1:8" ht="37.5" customHeight="1" outlineLevel="1" x14ac:dyDescent="0.2">
      <c r="A108" s="147" t="s">
        <v>230</v>
      </c>
      <c r="B108" s="148"/>
      <c r="C108" s="297"/>
      <c r="D108" s="56">
        <v>47952</v>
      </c>
      <c r="E108" s="37"/>
      <c r="F108" s="37"/>
      <c r="G108" s="37"/>
      <c r="H108" s="37"/>
    </row>
    <row r="109" spans="1:8" ht="37.5" customHeight="1" outlineLevel="1" x14ac:dyDescent="0.2">
      <c r="A109" s="147" t="s">
        <v>231</v>
      </c>
      <c r="B109" s="148"/>
      <c r="C109" s="297"/>
      <c r="D109" s="56">
        <v>49248</v>
      </c>
      <c r="E109" s="37"/>
      <c r="F109" s="37"/>
      <c r="G109" s="37"/>
      <c r="H109" s="37"/>
    </row>
    <row r="110" spans="1:8" ht="37.5" customHeight="1" outlineLevel="1" x14ac:dyDescent="0.2">
      <c r="A110" s="147" t="s">
        <v>232</v>
      </c>
      <c r="B110" s="148"/>
      <c r="C110" s="297"/>
      <c r="D110" s="56">
        <v>50544</v>
      </c>
      <c r="E110" s="37"/>
      <c r="F110" s="37"/>
      <c r="G110" s="37"/>
      <c r="H110" s="37"/>
    </row>
    <row r="111" spans="1:8" ht="37.5" customHeight="1" outlineLevel="1" thickBot="1" x14ac:dyDescent="0.25">
      <c r="A111" s="147" t="s">
        <v>233</v>
      </c>
      <c r="B111" s="148"/>
      <c r="C111" s="316"/>
      <c r="D111" s="56">
        <v>51840</v>
      </c>
      <c r="E111" s="37"/>
      <c r="F111" s="37"/>
      <c r="G111" s="37"/>
      <c r="H111" s="37"/>
    </row>
    <row r="112" spans="1:8" ht="50.1" customHeight="1" thickBot="1" x14ac:dyDescent="0.25">
      <c r="A112" s="136" t="s">
        <v>59</v>
      </c>
      <c r="B112" s="137"/>
      <c r="C112" s="137"/>
      <c r="D112" s="311" t="str">
        <f>"от "&amp;MIN(D113:D122)&amp;" до "&amp;MAX(D113:D122)</f>
        <v>от 240 до 5016</v>
      </c>
      <c r="E112" s="311"/>
      <c r="F112" s="311"/>
      <c r="G112" s="311"/>
      <c r="H112" s="312"/>
    </row>
    <row r="113" spans="1:8" ht="151.5" x14ac:dyDescent="0.2">
      <c r="A113" s="149" t="s">
        <v>60</v>
      </c>
      <c r="B113" s="150" t="s">
        <v>13</v>
      </c>
      <c r="C113" s="294"/>
      <c r="D113" s="145">
        <v>630</v>
      </c>
      <c r="E113" s="145"/>
      <c r="F113" s="145"/>
      <c r="G113" s="145"/>
      <c r="H113" s="145"/>
    </row>
    <row r="114" spans="1:8" ht="37.5" customHeight="1" x14ac:dyDescent="0.2">
      <c r="A114" s="321" t="s">
        <v>61</v>
      </c>
      <c r="B114" s="322"/>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7">
        <v>270</v>
      </c>
      <c r="E114" s="37"/>
      <c r="F114" s="37"/>
      <c r="G114" s="37"/>
      <c r="H114" s="37"/>
    </row>
    <row r="115" spans="1:8" ht="37.5" customHeight="1" x14ac:dyDescent="0.2">
      <c r="A115" s="321" t="s">
        <v>62</v>
      </c>
      <c r="B115" s="322"/>
      <c r="C115" s="159"/>
      <c r="D115" s="37">
        <v>2538</v>
      </c>
      <c r="E115" s="37"/>
      <c r="F115" s="37"/>
      <c r="G115" s="37"/>
      <c r="H115" s="37"/>
    </row>
    <row r="116" spans="1:8" ht="37.5" customHeight="1" x14ac:dyDescent="0.2">
      <c r="A116" s="325" t="s">
        <v>63</v>
      </c>
      <c r="B116" s="326"/>
      <c r="C116" s="159"/>
      <c r="D116" s="37">
        <v>1008</v>
      </c>
      <c r="E116" s="37"/>
      <c r="F116" s="37"/>
      <c r="G116" s="37"/>
      <c r="H116" s="37"/>
    </row>
    <row r="117" spans="1:8" ht="37.5" customHeight="1" x14ac:dyDescent="0.2">
      <c r="A117" s="327" t="s">
        <v>64</v>
      </c>
      <c r="B117" s="328"/>
      <c r="C117" s="159"/>
      <c r="D117" s="37">
        <v>1536</v>
      </c>
      <c r="E117" s="37"/>
      <c r="F117" s="37"/>
      <c r="G117" s="37"/>
      <c r="H117" s="37"/>
    </row>
    <row r="118" spans="1:8" ht="37.5" customHeight="1" x14ac:dyDescent="0.2">
      <c r="A118" s="321" t="s">
        <v>65</v>
      </c>
      <c r="B118" s="322"/>
      <c r="C118" s="159"/>
      <c r="D118" s="37">
        <v>240</v>
      </c>
      <c r="E118" s="37"/>
      <c r="F118" s="37"/>
      <c r="G118" s="37"/>
      <c r="H118" s="37"/>
    </row>
    <row r="119" spans="1:8" ht="37.5" customHeight="1" x14ac:dyDescent="0.2">
      <c r="A119" s="321" t="s">
        <v>66</v>
      </c>
      <c r="B119" s="322"/>
      <c r="C119" s="159"/>
      <c r="D119" s="37">
        <v>240</v>
      </c>
      <c r="E119" s="37"/>
      <c r="F119" s="37"/>
      <c r="G119" s="37"/>
      <c r="H119" s="37"/>
    </row>
    <row r="120" spans="1:8" ht="37.5" customHeight="1" x14ac:dyDescent="0.2">
      <c r="A120" s="321" t="s">
        <v>67</v>
      </c>
      <c r="B120" s="322"/>
      <c r="C120" s="159"/>
      <c r="D120" s="37">
        <v>480</v>
      </c>
      <c r="E120" s="37"/>
      <c r="F120" s="37"/>
      <c r="G120" s="37"/>
      <c r="H120" s="37"/>
    </row>
    <row r="121" spans="1:8" ht="37.5" customHeight="1" x14ac:dyDescent="0.2">
      <c r="A121" s="321" t="s">
        <v>68</v>
      </c>
      <c r="B121" s="322"/>
      <c r="C121" s="159"/>
      <c r="D121" s="37">
        <v>720</v>
      </c>
      <c r="E121" s="37"/>
      <c r="F121" s="37"/>
      <c r="G121" s="37"/>
      <c r="H121" s="37"/>
    </row>
    <row r="122" spans="1:8" ht="37.5" customHeight="1" thickBot="1" x14ac:dyDescent="0.25">
      <c r="A122" s="330" t="s">
        <v>69</v>
      </c>
      <c r="B122" s="331"/>
      <c r="C122" s="164"/>
      <c r="D122" s="37">
        <v>5016</v>
      </c>
      <c r="E122" s="37"/>
      <c r="F122" s="37"/>
      <c r="G122" s="37"/>
      <c r="H122" s="37"/>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45">
        <v>30</v>
      </c>
      <c r="E123" s="45"/>
      <c r="F123" s="45"/>
      <c r="G123" s="45"/>
      <c r="H123" s="46"/>
    </row>
    <row r="124" spans="1:8" ht="50.1" customHeight="1" thickBot="1" x14ac:dyDescent="0.25">
      <c r="A124" s="24" t="s">
        <v>72</v>
      </c>
      <c r="B124" s="25"/>
      <c r="C124" s="26"/>
      <c r="D124" s="587" t="str">
        <f>"от "&amp;MIN(D126,D146:H147,F186,D148:H162)&amp;" до "&amp;MAX(D126,D146:H147,F186,D148:H162)</f>
        <v>от 690 до 6492</v>
      </c>
      <c r="E124" s="173"/>
      <c r="F124" s="173"/>
      <c r="G124" s="173"/>
      <c r="H124" s="174"/>
    </row>
    <row r="125" spans="1:8" ht="21.75" thickBot="1" x14ac:dyDescent="0.25">
      <c r="A125" s="336"/>
      <c r="B125" s="337"/>
      <c r="C125" s="130"/>
      <c r="D125" s="588"/>
      <c r="E125" s="399"/>
      <c r="F125" s="399"/>
      <c r="G125" s="399"/>
      <c r="H125" s="400"/>
    </row>
    <row r="126" spans="1:8"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182">
        <v>4920</v>
      </c>
      <c r="E126" s="182"/>
      <c r="F126" s="182"/>
      <c r="G126" s="182"/>
      <c r="H126" s="183"/>
    </row>
    <row r="127" spans="1:8" ht="61.5" customHeight="1" thickBot="1" x14ac:dyDescent="0.25">
      <c r="A127" s="184" t="s">
        <v>74</v>
      </c>
      <c r="B127" s="185"/>
      <c r="C127" s="186"/>
      <c r="D127" s="187" t="s">
        <v>75</v>
      </c>
      <c r="E127" s="188"/>
      <c r="F127" s="188"/>
      <c r="G127" s="188"/>
      <c r="H127" s="189"/>
    </row>
    <row r="128" spans="1:8" ht="61.5" customHeight="1" x14ac:dyDescent="0.2">
      <c r="A128" s="190" t="s">
        <v>76</v>
      </c>
      <c r="B128" s="191"/>
      <c r="C128" s="186"/>
      <c r="D128" s="157">
        <f>D126/4</f>
        <v>1230</v>
      </c>
      <c r="E128" s="157"/>
      <c r="F128" s="157"/>
      <c r="G128" s="157"/>
      <c r="H128" s="158"/>
    </row>
    <row r="129" spans="1:8" ht="61.5" customHeight="1" x14ac:dyDescent="0.2">
      <c r="A129" s="190" t="s">
        <v>77</v>
      </c>
      <c r="B129" s="191"/>
      <c r="C129" s="186"/>
      <c r="D129" s="157">
        <f>D126/5</f>
        <v>984</v>
      </c>
      <c r="E129" s="157"/>
      <c r="F129" s="157"/>
      <c r="G129" s="157"/>
      <c r="H129" s="158"/>
    </row>
    <row r="130" spans="1:8" ht="61.5" customHeight="1" x14ac:dyDescent="0.2">
      <c r="A130" s="190" t="s">
        <v>78</v>
      </c>
      <c r="B130" s="191"/>
      <c r="C130" s="186"/>
      <c r="D130" s="157">
        <f>D126/6</f>
        <v>820</v>
      </c>
      <c r="E130" s="157"/>
      <c r="F130" s="157"/>
      <c r="G130" s="157"/>
      <c r="H130" s="158"/>
    </row>
    <row r="131" spans="1:8" ht="61.5" customHeight="1" x14ac:dyDescent="0.2">
      <c r="A131" s="190" t="s">
        <v>79</v>
      </c>
      <c r="B131" s="191"/>
      <c r="C131" s="186"/>
      <c r="D131" s="157">
        <f>D126/7</f>
        <v>702.85714285714289</v>
      </c>
      <c r="E131" s="157"/>
      <c r="F131" s="157"/>
      <c r="G131" s="157"/>
      <c r="H131" s="158"/>
    </row>
    <row r="132" spans="1:8" ht="61.5" customHeight="1" x14ac:dyDescent="0.2">
      <c r="A132" s="190" t="s">
        <v>80</v>
      </c>
      <c r="B132" s="191"/>
      <c r="C132" s="186"/>
      <c r="D132" s="157">
        <f>D126/8</f>
        <v>615</v>
      </c>
      <c r="E132" s="157"/>
      <c r="F132" s="157"/>
      <c r="G132" s="157"/>
      <c r="H132" s="158"/>
    </row>
    <row r="133" spans="1:8" ht="61.5" customHeight="1" x14ac:dyDescent="0.2">
      <c r="A133" s="190" t="s">
        <v>81</v>
      </c>
      <c r="B133" s="191"/>
      <c r="C133" s="186"/>
      <c r="D133" s="157">
        <f>D126/9</f>
        <v>546.66666666666663</v>
      </c>
      <c r="E133" s="157"/>
      <c r="F133" s="157"/>
      <c r="G133" s="157"/>
      <c r="H133" s="158"/>
    </row>
    <row r="134" spans="1:8" ht="61.5" customHeight="1" x14ac:dyDescent="0.2">
      <c r="A134" s="190" t="s">
        <v>82</v>
      </c>
      <c r="B134" s="191"/>
      <c r="C134" s="186"/>
      <c r="D134" s="157">
        <f>D126/10</f>
        <v>492</v>
      </c>
      <c r="E134" s="157"/>
      <c r="F134" s="157"/>
      <c r="G134" s="157"/>
      <c r="H134" s="158"/>
    </row>
    <row r="135" spans="1:8" ht="61.5" customHeight="1" thickBot="1" x14ac:dyDescent="0.25">
      <c r="A135" s="179" t="s">
        <v>83</v>
      </c>
      <c r="B135" s="180"/>
      <c r="C135" s="186"/>
      <c r="D135" s="182">
        <v>7320</v>
      </c>
      <c r="E135" s="182"/>
      <c r="F135" s="182"/>
      <c r="G135" s="182"/>
      <c r="H135" s="183"/>
    </row>
    <row r="136" spans="1:8" ht="61.5" customHeight="1" thickBot="1" x14ac:dyDescent="0.25">
      <c r="A136" s="184" t="s">
        <v>74</v>
      </c>
      <c r="B136" s="185"/>
      <c r="C136" s="186"/>
      <c r="D136" s="187" t="s">
        <v>75</v>
      </c>
      <c r="E136" s="188"/>
      <c r="F136" s="188"/>
      <c r="G136" s="188"/>
      <c r="H136" s="189"/>
    </row>
    <row r="137" spans="1:8" ht="61.5" customHeight="1" x14ac:dyDescent="0.2">
      <c r="A137" s="190" t="s">
        <v>76</v>
      </c>
      <c r="B137" s="191"/>
      <c r="C137" s="186"/>
      <c r="D137" s="157">
        <v>1830</v>
      </c>
      <c r="E137" s="157"/>
      <c r="F137" s="157"/>
      <c r="G137" s="157"/>
      <c r="H137" s="158"/>
    </row>
    <row r="138" spans="1:8" ht="61.5" customHeight="1" x14ac:dyDescent="0.2">
      <c r="A138" s="190" t="s">
        <v>77</v>
      </c>
      <c r="B138" s="191"/>
      <c r="C138" s="186"/>
      <c r="D138" s="157">
        <v>1464</v>
      </c>
      <c r="E138" s="157"/>
      <c r="F138" s="157"/>
      <c r="G138" s="157"/>
      <c r="H138" s="158"/>
    </row>
    <row r="139" spans="1:8" ht="61.5" customHeight="1" x14ac:dyDescent="0.2">
      <c r="A139" s="190" t="s">
        <v>78</v>
      </c>
      <c r="B139" s="191"/>
      <c r="C139" s="186"/>
      <c r="D139" s="157">
        <v>1220</v>
      </c>
      <c r="E139" s="157"/>
      <c r="F139" s="157"/>
      <c r="G139" s="157"/>
      <c r="H139" s="158"/>
    </row>
    <row r="140" spans="1:8" ht="61.5" customHeight="1" x14ac:dyDescent="0.2">
      <c r="A140" s="190" t="s">
        <v>79</v>
      </c>
      <c r="B140" s="191"/>
      <c r="C140" s="186"/>
      <c r="D140" s="157">
        <v>1045.7142857142858</v>
      </c>
      <c r="E140" s="157"/>
      <c r="F140" s="157"/>
      <c r="G140" s="157"/>
      <c r="H140" s="158"/>
    </row>
    <row r="141" spans="1:8" ht="61.5" customHeight="1" x14ac:dyDescent="0.2">
      <c r="A141" s="190" t="s">
        <v>80</v>
      </c>
      <c r="B141" s="191"/>
      <c r="C141" s="186"/>
      <c r="D141" s="157">
        <v>915</v>
      </c>
      <c r="E141" s="157"/>
      <c r="F141" s="157"/>
      <c r="G141" s="157"/>
      <c r="H141" s="158"/>
    </row>
    <row r="142" spans="1:8" ht="61.5" customHeight="1" x14ac:dyDescent="0.2">
      <c r="A142" s="190" t="s">
        <v>81</v>
      </c>
      <c r="B142" s="191"/>
      <c r="C142" s="186"/>
      <c r="D142" s="157">
        <v>813.33333333333337</v>
      </c>
      <c r="E142" s="157"/>
      <c r="F142" s="157"/>
      <c r="G142" s="157"/>
      <c r="H142" s="158"/>
    </row>
    <row r="143" spans="1:8" ht="61.5" customHeight="1" thickBot="1" x14ac:dyDescent="0.25">
      <c r="A143" s="190" t="s">
        <v>82</v>
      </c>
      <c r="B143" s="191"/>
      <c r="C143" s="194"/>
      <c r="D143" s="157">
        <v>732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122">
        <v>10008</v>
      </c>
      <c r="E144" s="122"/>
      <c r="F144" s="122"/>
      <c r="G144" s="122"/>
      <c r="H144" s="122"/>
    </row>
    <row r="145" spans="1:8" ht="21.75" thickBot="1" x14ac:dyDescent="0.25">
      <c r="A145" s="197"/>
      <c r="B145" s="198"/>
      <c r="C145" s="125"/>
      <c r="D145" s="588"/>
      <c r="E145" s="399"/>
      <c r="F145" s="399"/>
      <c r="G145" s="399"/>
      <c r="H145" s="400"/>
    </row>
    <row r="146" spans="1:8" ht="50.1" customHeight="1" x14ac:dyDescent="0.2">
      <c r="A146" s="160" t="s">
        <v>85</v>
      </c>
      <c r="B146" s="161"/>
      <c r="C146" s="439" t="str">
        <f>"Интернет-площадка 2gis.ru на основе Cправочника организаций "&amp;$C$2&amp;""</f>
        <v>Интернет-площадка 2gis.ru на основе Cправочника организаций "2ГИС.КИРОВ"</v>
      </c>
      <c r="D146" s="56">
        <v>2400</v>
      </c>
      <c r="E146" s="37"/>
      <c r="F146" s="37"/>
      <c r="G146" s="37"/>
      <c r="H146" s="38"/>
    </row>
    <row r="147" spans="1:8" ht="50.1" customHeight="1" x14ac:dyDescent="0.2">
      <c r="A147" s="160" t="s">
        <v>86</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56">
        <v>1536</v>
      </c>
      <c r="E147" s="37"/>
      <c r="F147" s="37"/>
      <c r="G147" s="37"/>
      <c r="H147" s="38"/>
    </row>
    <row r="148" spans="1:8" ht="50.1" customHeight="1" x14ac:dyDescent="0.2">
      <c r="A148" s="160" t="s">
        <v>87</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56">
        <v>5016</v>
      </c>
      <c r="E148" s="37"/>
      <c r="F148" s="37"/>
      <c r="G148" s="37"/>
      <c r="H148" s="38"/>
    </row>
    <row r="149" spans="1:8"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"2ГИС.КИРОВ"</v>
      </c>
      <c r="D149" s="56">
        <v>3690</v>
      </c>
      <c r="E149" s="37"/>
      <c r="F149" s="37"/>
      <c r="G149" s="37"/>
      <c r="H149" s="38"/>
    </row>
    <row r="150" spans="1:8"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"2ГИС.КИРОВ"</v>
      </c>
      <c r="D150" s="56">
        <v>4428</v>
      </c>
      <c r="E150" s="37"/>
      <c r="F150" s="37"/>
      <c r="G150" s="37"/>
      <c r="H150" s="38"/>
    </row>
    <row r="151" spans="1:8" ht="50.1" customHeight="1" x14ac:dyDescent="0.2">
      <c r="A151" s="160" t="s">
        <v>90</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56">
        <v>2478</v>
      </c>
      <c r="E151" s="37"/>
      <c r="F151" s="37"/>
      <c r="G151" s="37"/>
      <c r="H151" s="38"/>
    </row>
    <row r="152" spans="1:8" ht="50.1" customHeight="1" x14ac:dyDescent="0.2">
      <c r="A152" s="160" t="s">
        <v>91</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56">
        <v>2010</v>
      </c>
      <c r="E152" s="37"/>
      <c r="F152" s="37"/>
      <c r="G152" s="37"/>
      <c r="H152" s="38"/>
    </row>
    <row r="153" spans="1:8" ht="50.1" customHeight="1" x14ac:dyDescent="0.2">
      <c r="A153" s="160" t="s">
        <v>92</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56">
        <v>6492</v>
      </c>
      <c r="E153" s="37"/>
      <c r="F153" s="37"/>
      <c r="G153" s="37"/>
      <c r="H153" s="38"/>
    </row>
    <row r="154" spans="1:8" ht="50.1" customHeight="1" x14ac:dyDescent="0.2">
      <c r="A154" s="160" t="s">
        <v>93</v>
      </c>
      <c r="B154" s="161"/>
      <c r="C154" s="203" t="str">
        <f>C147</f>
        <v>Электронный справочник на основе Справочника организаций "2ГИС.КИРОВ" (версия для ПК)</v>
      </c>
      <c r="D154" s="56">
        <v>4140</v>
      </c>
      <c r="E154" s="37"/>
      <c r="F154" s="37"/>
      <c r="G154" s="37"/>
      <c r="H154" s="38"/>
    </row>
    <row r="155" spans="1:8" ht="50.1" customHeight="1" x14ac:dyDescent="0.2">
      <c r="A155" s="160" t="s">
        <v>94</v>
      </c>
      <c r="B155" s="161"/>
      <c r="C155" s="203" t="s">
        <v>95</v>
      </c>
      <c r="D155" s="56">
        <v>690</v>
      </c>
      <c r="E155" s="37"/>
      <c r="F155" s="37"/>
      <c r="G155" s="37"/>
      <c r="H155" s="38"/>
    </row>
    <row r="156" spans="1:8" ht="77.2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56">
        <v>1770</v>
      </c>
      <c r="E156" s="37"/>
      <c r="F156" s="37"/>
      <c r="G156" s="37"/>
      <c r="H156" s="38"/>
    </row>
    <row r="157" spans="1:8" ht="77.2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56">
        <v>1416</v>
      </c>
      <c r="E157" s="37"/>
      <c r="F157" s="37"/>
      <c r="G157" s="37"/>
      <c r="H157" s="38"/>
    </row>
    <row r="158" spans="1:8" ht="77.25" customHeight="1" x14ac:dyDescent="0.2">
      <c r="A158" s="160" t="s">
        <v>98</v>
      </c>
      <c r="B158" s="161"/>
      <c r="C158"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56">
        <v>1182</v>
      </c>
      <c r="E158" s="37"/>
      <c r="F158" s="37"/>
      <c r="G158" s="37"/>
      <c r="H158" s="38"/>
    </row>
    <row r="159" spans="1:8" ht="77.25" customHeight="1" x14ac:dyDescent="0.2">
      <c r="A159" s="160" t="s">
        <v>99</v>
      </c>
      <c r="B159" s="161"/>
      <c r="C159"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56">
        <v>708</v>
      </c>
      <c r="E159" s="37"/>
      <c r="F159" s="37"/>
      <c r="G159" s="37"/>
      <c r="H159" s="38"/>
    </row>
    <row r="160" spans="1:8" ht="77.2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56">
        <v>6492</v>
      </c>
      <c r="E160" s="37"/>
      <c r="F160" s="37"/>
      <c r="G160" s="37"/>
      <c r="H160" s="38"/>
    </row>
    <row r="161" spans="1:8" ht="77.2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56">
        <v>3000</v>
      </c>
      <c r="E161" s="37"/>
      <c r="F161" s="37"/>
      <c r="G161" s="37"/>
      <c r="H161" s="38"/>
    </row>
    <row r="162" spans="1:8" ht="50.1" customHeight="1" thickBot="1" x14ac:dyDescent="0.25">
      <c r="A162" s="160" t="s">
        <v>102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56">
        <v>2478</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56">
        <v>630</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4" s="56">
        <v>100002</v>
      </c>
      <c r="E164" s="37"/>
      <c r="F164" s="37"/>
      <c r="G164" s="37"/>
      <c r="H164" s="3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5" s="56">
        <v>3990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56">
        <v>3000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7" s="56">
        <v>5010</v>
      </c>
      <c r="E167" s="37"/>
      <c r="F167" s="37"/>
      <c r="G167" s="37"/>
      <c r="H167" s="38"/>
    </row>
    <row r="168" spans="1:8"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"2ГИС.КИРОВ"</v>
      </c>
      <c r="D168" s="56">
        <v>3360</v>
      </c>
      <c r="E168" s="37"/>
      <c r="F168" s="37"/>
      <c r="G168" s="37"/>
      <c r="H168" s="38"/>
    </row>
    <row r="169" spans="1:8" ht="50.1" customHeight="1" x14ac:dyDescent="0.2">
      <c r="A169" s="160" t="s">
        <v>108</v>
      </c>
      <c r="B169" s="161"/>
      <c r="C169" s="203"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56">
        <v>2160</v>
      </c>
      <c r="E169" s="37"/>
      <c r="F169" s="37"/>
      <c r="G169" s="37"/>
      <c r="H169" s="38"/>
    </row>
    <row r="170" spans="1:8" ht="50.1" customHeight="1" x14ac:dyDescent="0.2">
      <c r="A170" s="160" t="s">
        <v>109</v>
      </c>
      <c r="B170" s="161"/>
      <c r="C170" s="203" t="str">
        <f t="shared" si="1"/>
        <v>Электронный справочник на основе Справочника организаций "2ГИС.КИРОВ" (версия для ПК)</v>
      </c>
      <c r="D170" s="56">
        <v>7080</v>
      </c>
      <c r="E170" s="37"/>
      <c r="F170" s="37"/>
      <c r="G170" s="37"/>
      <c r="H170" s="38"/>
    </row>
    <row r="171" spans="1:8"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"2ГИС.КИРОВ"</v>
      </c>
      <c r="D171" s="56">
        <v>5280</v>
      </c>
      <c r="E171" s="37"/>
      <c r="F171" s="37"/>
      <c r="G171" s="37"/>
      <c r="H171" s="38"/>
    </row>
    <row r="172" spans="1:8"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"2ГИС.КИРОВ"</v>
      </c>
      <c r="D172" s="56">
        <v>6336</v>
      </c>
      <c r="E172" s="37"/>
      <c r="F172" s="37"/>
      <c r="G172" s="37"/>
      <c r="H172" s="38"/>
    </row>
    <row r="173" spans="1:8" ht="50.1" customHeight="1" x14ac:dyDescent="0.2">
      <c r="A173" s="160" t="s">
        <v>112</v>
      </c>
      <c r="B173" s="161"/>
      <c r="C173" s="203" t="str">
        <f t="shared" si="1"/>
        <v>Электронный справочник на основе Справочника организаций "2ГИС.КИРОВ" (версия для ПК)</v>
      </c>
      <c r="D173" s="56">
        <v>3480</v>
      </c>
      <c r="E173" s="37"/>
      <c r="F173" s="37"/>
      <c r="G173" s="37"/>
      <c r="H173" s="38"/>
    </row>
    <row r="174" spans="1:8" ht="50.1" customHeight="1" x14ac:dyDescent="0.2">
      <c r="A174" s="160" t="s">
        <v>113</v>
      </c>
      <c r="B174" s="161"/>
      <c r="C174" s="203" t="str">
        <f t="shared" si="1"/>
        <v>Электронный справочник на основе Справочника организаций "2ГИС.КИРОВ" (версия для ПК)</v>
      </c>
      <c r="D174" s="56">
        <v>2880</v>
      </c>
      <c r="E174" s="37"/>
      <c r="F174" s="37"/>
      <c r="G174" s="37"/>
      <c r="H174" s="38"/>
    </row>
    <row r="175" spans="1:8" ht="50.1" customHeight="1" x14ac:dyDescent="0.2">
      <c r="A175" s="160" t="s">
        <v>114</v>
      </c>
      <c r="B175" s="161"/>
      <c r="C175" s="203" t="str">
        <f t="shared" si="1"/>
        <v>Электронный справочник на основе Справочника организаций "2ГИС.КИРОВ" (версия для ПК)</v>
      </c>
      <c r="D175" s="56">
        <v>9120</v>
      </c>
      <c r="E175" s="37"/>
      <c r="F175" s="37"/>
      <c r="G175" s="37"/>
      <c r="H175" s="38"/>
    </row>
    <row r="176" spans="1:8" ht="50.1" customHeight="1" x14ac:dyDescent="0.2">
      <c r="A176" s="160" t="s">
        <v>115</v>
      </c>
      <c r="B176" s="161"/>
      <c r="C176" s="203" t="s">
        <v>95</v>
      </c>
      <c r="D176" s="56">
        <v>1080</v>
      </c>
      <c r="E176" s="37"/>
      <c r="F176" s="37"/>
      <c r="G176" s="37"/>
      <c r="H176" s="38"/>
    </row>
    <row r="177" spans="1:8" ht="69.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56">
        <v>9120</v>
      </c>
      <c r="E177" s="37"/>
      <c r="F177" s="37"/>
      <c r="G177" s="37"/>
      <c r="H177" s="38"/>
    </row>
    <row r="178" spans="1:8" ht="50.1" customHeight="1" thickBot="1" x14ac:dyDescent="0.25">
      <c r="A178" s="207" t="s">
        <v>117</v>
      </c>
      <c r="B178" s="208"/>
      <c r="C178" s="127" t="str">
        <f t="shared" si="1"/>
        <v>Электронный справочник на основе Справочника организаций "2ГИС.КИРОВ" (версия для ПК)</v>
      </c>
      <c r="D178" s="128">
        <v>3480</v>
      </c>
      <c r="E178" s="122"/>
      <c r="F178" s="122"/>
      <c r="G178" s="122"/>
      <c r="H178" s="123"/>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56">
        <v>3000</v>
      </c>
      <c r="E180" s="37"/>
      <c r="F180" s="37"/>
      <c r="G180" s="37"/>
      <c r="H180" s="38"/>
    </row>
    <row r="181" spans="1:8" s="16" customFormat="1" ht="50.1" customHeight="1" x14ac:dyDescent="0.2">
      <c r="A181" s="160" t="s">
        <v>120</v>
      </c>
      <c r="B181" s="161"/>
      <c r="C181" s="209"/>
      <c r="D181" s="56">
        <v>3000</v>
      </c>
      <c r="E181" s="37"/>
      <c r="F181" s="37"/>
      <c r="G181" s="37"/>
      <c r="H181" s="38"/>
    </row>
    <row r="182" spans="1:8" s="16" customFormat="1" ht="50.1" customHeight="1" x14ac:dyDescent="0.2">
      <c r="A182" s="207" t="s">
        <v>121</v>
      </c>
      <c r="B182" s="208"/>
      <c r="C182" s="209"/>
      <c r="D182" s="359">
        <v>1500</v>
      </c>
      <c r="E182" s="157"/>
      <c r="F182" s="157"/>
      <c r="G182" s="157"/>
      <c r="H182" s="157"/>
    </row>
    <row r="183" spans="1:8" s="16" customFormat="1" ht="50.1" customHeight="1" x14ac:dyDescent="0.2">
      <c r="A183" s="207" t="s">
        <v>122</v>
      </c>
      <c r="B183" s="208"/>
      <c r="C183" s="209"/>
      <c r="D183" s="359">
        <v>150</v>
      </c>
      <c r="E183" s="157"/>
      <c r="F183" s="157"/>
      <c r="G183" s="157"/>
      <c r="H183" s="157"/>
    </row>
    <row r="184" spans="1:8" s="16" customFormat="1" ht="50.1" customHeight="1" thickBot="1" x14ac:dyDescent="0.25">
      <c r="A184" s="207" t="s">
        <v>123</v>
      </c>
      <c r="B184" s="208"/>
      <c r="C184" s="210"/>
      <c r="D184" s="78">
        <v>510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86" s="212">
        <f>F186*1.2</f>
        <v>4176</v>
      </c>
      <c r="E186" s="213">
        <f>F186*1.1</f>
        <v>3828.0000000000005</v>
      </c>
      <c r="F186" s="213">
        <v>3480</v>
      </c>
      <c r="G186" s="213">
        <f>F186*0.75</f>
        <v>2610</v>
      </c>
      <c r="H186" s="214">
        <f>F186*0.5</f>
        <v>1740</v>
      </c>
    </row>
    <row r="187" spans="1:8"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"2ГИС.КИРОВ"</v>
      </c>
      <c r="D187" s="56">
        <v>1500</v>
      </c>
      <c r="E187" s="37"/>
      <c r="F187" s="37"/>
      <c r="G187" s="37"/>
      <c r="H187" s="38"/>
    </row>
    <row r="188" spans="1:8" ht="50.1" customHeight="1" x14ac:dyDescent="0.2">
      <c r="A188" s="160" t="s">
        <v>127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8" s="56">
        <v>1536</v>
      </c>
      <c r="E188" s="37"/>
      <c r="F188" s="37"/>
      <c r="G188" s="37"/>
      <c r="H188" s="38"/>
    </row>
    <row r="189" spans="1:8" ht="50.1" customHeight="1" x14ac:dyDescent="0.2">
      <c r="A189" s="160" t="s">
        <v>295</v>
      </c>
      <c r="B189" s="161"/>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89" s="212">
        <f>F189*1.2</f>
        <v>5904</v>
      </c>
      <c r="E189" s="213">
        <f>F189*1.1</f>
        <v>5412</v>
      </c>
      <c r="F189" s="213">
        <v>4920</v>
      </c>
      <c r="G189" s="213">
        <f>F189*0.75</f>
        <v>3690</v>
      </c>
      <c r="H189" s="214">
        <f>F189*0.5</f>
        <v>2460</v>
      </c>
    </row>
    <row r="190" spans="1:8" ht="50.1" customHeight="1" x14ac:dyDescent="0.2">
      <c r="A190" s="160" t="s">
        <v>179</v>
      </c>
      <c r="B190" s="161"/>
      <c r="C190" s="127" t="str">
        <f>"Интернет-площадка 2gis.ru на основе Cправочника организаций "&amp;$C$2&amp;""</f>
        <v>Интернет-площадка 2gis.ru на основе Cправочника организаций "2ГИС.КИРОВ"</v>
      </c>
      <c r="D190" s="56">
        <v>2160</v>
      </c>
      <c r="E190" s="37"/>
      <c r="F190" s="37"/>
      <c r="G190" s="37"/>
      <c r="H190" s="38"/>
    </row>
    <row r="191" spans="1:8" ht="50.1" customHeight="1" x14ac:dyDescent="0.2">
      <c r="A191" s="160" t="s">
        <v>130</v>
      </c>
      <c r="B191" s="161"/>
      <c r="C191"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91" s="56">
        <v>2160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"2ГИС.КИРОВ"</v>
      </c>
      <c r="D192" s="212">
        <f>F192*1.2</f>
        <v>4680</v>
      </c>
      <c r="E192" s="213">
        <f>F192*1.1</f>
        <v>4290</v>
      </c>
      <c r="F192" s="213">
        <v>3900</v>
      </c>
      <c r="G192" s="213">
        <f>F192*0.75</f>
        <v>2925</v>
      </c>
      <c r="H192" s="214">
        <f>F192*0.5</f>
        <v>1950</v>
      </c>
    </row>
    <row r="193" spans="1:8" ht="50.1" customHeight="1" thickBot="1" x14ac:dyDescent="0.25">
      <c r="A193" s="24" t="s">
        <v>193</v>
      </c>
      <c r="B193" s="25"/>
      <c r="C193" s="173"/>
      <c r="D193" s="173"/>
      <c r="E193" s="173"/>
      <c r="F193" s="173"/>
      <c r="G193" s="173"/>
      <c r="H193" s="174"/>
    </row>
    <row r="194" spans="1:8" s="23" customFormat="1" ht="30" customHeight="1" thickBot="1" x14ac:dyDescent="0.25">
      <c r="A194" s="58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5" s="31">
        <v>6720</v>
      </c>
      <c r="E195" s="32"/>
      <c r="F195" s="32"/>
      <c r="G195" s="32"/>
      <c r="H195" s="33"/>
    </row>
    <row r="196" spans="1:8" s="16" customFormat="1" ht="83.25" customHeight="1" thickBot="1" x14ac:dyDescent="0.25">
      <c r="A196" s="160" t="s">
        <v>195</v>
      </c>
      <c r="B196" s="161"/>
      <c r="C196" s="209"/>
      <c r="D196" s="36">
        <v>6720</v>
      </c>
      <c r="E196" s="37"/>
      <c r="F196" s="37"/>
      <c r="G196" s="37"/>
      <c r="H196" s="38"/>
    </row>
    <row r="197" spans="1:8" ht="21.75" thickBot="1" x14ac:dyDescent="0.25">
      <c r="A197" s="336"/>
      <c r="B197" s="337"/>
      <c r="C197" s="590"/>
      <c r="D197" s="399"/>
      <c r="E197" s="399"/>
      <c r="F197" s="399"/>
      <c r="G197" s="399"/>
      <c r="H197" s="400"/>
    </row>
    <row r="199" spans="1:8" ht="21" x14ac:dyDescent="0.2">
      <c r="A199" s="220"/>
      <c r="B199" s="221" t="s">
        <v>133</v>
      </c>
      <c r="C199" s="222" t="s">
        <v>487</v>
      </c>
      <c r="D199" s="222"/>
      <c r="E199" s="591"/>
    </row>
    <row r="200" spans="1:8" ht="21" x14ac:dyDescent="0.2">
      <c r="A200" s="220"/>
      <c r="B200" s="223"/>
      <c r="C200" s="373" t="s">
        <v>488</v>
      </c>
      <c r="D200" s="224"/>
      <c r="E200" s="457"/>
    </row>
    <row r="201" spans="1:8" ht="21" x14ac:dyDescent="0.2">
      <c r="A201" s="220"/>
      <c r="B201" s="223"/>
      <c r="C201" s="224" t="s">
        <v>489</v>
      </c>
      <c r="D201" s="224"/>
      <c r="E201" s="457"/>
    </row>
    <row r="202" spans="1:8" ht="21" x14ac:dyDescent="0.2">
      <c r="C202" s="224"/>
      <c r="D202" s="224"/>
      <c r="E202" s="457"/>
    </row>
    <row r="203" spans="1:8" ht="23.25"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row>
    <row r="204" spans="1:8" ht="23.25"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row>
    <row r="205" spans="1:8" ht="23.25"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row>
    <row r="206" spans="1:8" ht="23.25"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8"/>
    </row>
    <row r="207" spans="1:8" ht="23.25"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8"/>
    </row>
    <row r="208" spans="1:8" ht="23.25"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row>
    <row r="209" spans="1:8" ht="23.25"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row>
    <row r="210" spans="1:8" ht="23.25" x14ac:dyDescent="0.2">
      <c r="A210" s="233"/>
      <c r="B210" s="233"/>
      <c r="C210" s="234"/>
      <c r="D210" s="235"/>
      <c r="E210" s="235"/>
    </row>
    <row r="211" spans="1:8" ht="21" x14ac:dyDescent="0.2">
      <c r="A211" s="239" t="s">
        <v>145</v>
      </c>
      <c r="B211" s="239"/>
      <c r="C211" s="239"/>
      <c r="D211" s="239"/>
      <c r="E211" s="592"/>
    </row>
    <row r="212" spans="1:8" ht="23.25" x14ac:dyDescent="0.2">
      <c r="A212" s="233"/>
      <c r="B212" s="233"/>
      <c r="C212" s="234"/>
      <c r="D212" s="235"/>
      <c r="E212" s="235"/>
    </row>
    <row r="213" spans="1:8" ht="50.1" customHeight="1" thickBot="1" x14ac:dyDescent="0.25">
      <c r="A213" s="593" t="s">
        <v>146</v>
      </c>
      <c r="B213" s="593"/>
      <c r="C213" s="593"/>
      <c r="D213" s="593"/>
      <c r="E213" s="594"/>
    </row>
    <row r="214" spans="1:8" ht="50.1" customHeight="1" thickBot="1" x14ac:dyDescent="0.25">
      <c r="A214" s="595" t="s">
        <v>147</v>
      </c>
      <c r="B214" s="596"/>
      <c r="C214" s="596"/>
      <c r="D214" s="596"/>
      <c r="E214" s="597"/>
    </row>
    <row r="215" spans="1:8" ht="81" customHeight="1" thickBot="1" x14ac:dyDescent="0.25">
      <c r="A215" s="248" t="s">
        <v>148</v>
      </c>
      <c r="B215" s="249"/>
      <c r="C215" s="250" t="s">
        <v>149</v>
      </c>
      <c r="D215" s="249" t="s">
        <v>150</v>
      </c>
      <c r="E215" s="251"/>
    </row>
    <row r="216" spans="1:8" ht="123.75" customHeight="1" x14ac:dyDescent="0.2">
      <c r="A216" s="253" t="s">
        <v>151</v>
      </c>
      <c r="B216" s="254"/>
      <c r="C216" s="255" t="s">
        <v>152</v>
      </c>
      <c r="D216" s="598" t="s">
        <v>153</v>
      </c>
      <c r="E216" s="599"/>
    </row>
    <row r="217" spans="1:8" ht="73.5" customHeight="1" x14ac:dyDescent="0.2">
      <c r="A217" s="258" t="s">
        <v>154</v>
      </c>
      <c r="B217" s="259"/>
      <c r="C217" s="260" t="s">
        <v>155</v>
      </c>
      <c r="D217" s="261" t="s">
        <v>156</v>
      </c>
      <c r="E217" s="262"/>
    </row>
    <row r="218" spans="1:8" ht="180" customHeight="1" thickBot="1" x14ac:dyDescent="0.25">
      <c r="A218" s="404" t="s">
        <v>157</v>
      </c>
      <c r="B218" s="405"/>
      <c r="C218" s="406" t="s">
        <v>158</v>
      </c>
      <c r="D218" s="407" t="s">
        <v>156</v>
      </c>
      <c r="E218" s="408"/>
    </row>
    <row r="219" spans="1:8" s="217" customFormat="1" ht="125.25" customHeight="1" x14ac:dyDescent="0.2">
      <c r="A219" s="258" t="s">
        <v>160</v>
      </c>
      <c r="B219" s="259"/>
      <c r="C219" s="409" t="s">
        <v>161</v>
      </c>
      <c r="D219" s="259" t="s">
        <v>156</v>
      </c>
      <c r="E219" s="410"/>
      <c r="F219" s="246"/>
      <c r="G219" s="246"/>
      <c r="H219" s="246"/>
    </row>
    <row r="220" spans="1:8" s="238" customFormat="1" ht="222.75" customHeight="1" thickBot="1" x14ac:dyDescent="0.25">
      <c r="A220" s="411" t="s">
        <v>162</v>
      </c>
      <c r="B220" s="412"/>
      <c r="C220" s="406" t="s">
        <v>163</v>
      </c>
      <c r="D220" s="413" t="s">
        <v>156</v>
      </c>
      <c r="E220" s="414"/>
      <c r="F220" s="236"/>
      <c r="G220" s="237"/>
      <c r="H220" s="237"/>
    </row>
    <row r="221" spans="1:8" ht="24.95" customHeight="1" x14ac:dyDescent="0.2">
      <c r="A221" s="264" t="s">
        <v>164</v>
      </c>
      <c r="B221" s="264"/>
      <c r="C221" s="264"/>
      <c r="D221" s="264"/>
      <c r="E221" s="264"/>
      <c r="F221" s="264"/>
      <c r="G221" s="264"/>
      <c r="H221" s="264"/>
    </row>
    <row r="222" spans="1:8" ht="24.95" customHeight="1" x14ac:dyDescent="0.2">
      <c r="A222" s="264" t="s">
        <v>165</v>
      </c>
      <c r="B222" s="264"/>
      <c r="C222" s="264"/>
      <c r="D222" s="264"/>
      <c r="E222" s="264"/>
      <c r="F222" s="264"/>
      <c r="G222" s="264"/>
      <c r="H222" s="264"/>
    </row>
    <row r="223" spans="1:8" ht="182.25" customHeight="1" x14ac:dyDescent="0.2">
      <c r="A223"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84"/>
      <c r="C223" s="384"/>
      <c r="D223" s="384"/>
      <c r="E223" s="384"/>
      <c r="F223" s="384"/>
      <c r="G223" s="384"/>
      <c r="H223" s="384"/>
    </row>
    <row r="224" spans="1:8" s="16" customFormat="1" ht="86.25" customHeight="1" x14ac:dyDescent="0.2">
      <c r="A224" s="239" t="s">
        <v>167</v>
      </c>
      <c r="B224" s="239"/>
      <c r="C224" s="239"/>
      <c r="D224" s="239"/>
      <c r="E224" s="239"/>
      <c r="F224" s="239"/>
      <c r="G224" s="239"/>
      <c r="H224" s="239"/>
    </row>
    <row r="225" spans="1:8" ht="24.95" customHeight="1" x14ac:dyDescent="0.2">
      <c r="A225" s="264" t="s">
        <v>168</v>
      </c>
      <c r="B225" s="264"/>
      <c r="C225" s="264"/>
      <c r="D225" s="264"/>
      <c r="E225" s="264"/>
      <c r="F225" s="264"/>
      <c r="G225" s="264"/>
      <c r="H225" s="264"/>
    </row>
    <row r="226" spans="1:8" s="266" customFormat="1" ht="114.75" customHeight="1" x14ac:dyDescent="0.2">
      <c r="A226" s="239" t="s">
        <v>169</v>
      </c>
      <c r="B226" s="239"/>
      <c r="C226" s="239"/>
      <c r="D226" s="239"/>
      <c r="E226" s="239"/>
      <c r="F226" s="239"/>
      <c r="G226" s="239"/>
      <c r="H226" s="239"/>
    </row>
  </sheetData>
  <sheetProtection selectLockedCells="1" selectUnlockedCells="1"/>
  <mergeCells count="376">
    <mergeCell ref="A223:H223"/>
    <mergeCell ref="A224:H224"/>
    <mergeCell ref="A225:H225"/>
    <mergeCell ref="A226:E226"/>
    <mergeCell ref="F226:H226"/>
    <mergeCell ref="A219:B219"/>
    <mergeCell ref="D219:E219"/>
    <mergeCell ref="A220:B220"/>
    <mergeCell ref="D220:E220"/>
    <mergeCell ref="A221:H221"/>
    <mergeCell ref="A222:H222"/>
    <mergeCell ref="A216:B216"/>
    <mergeCell ref="D216:E216"/>
    <mergeCell ref="A217:B217"/>
    <mergeCell ref="D217:E217"/>
    <mergeCell ref="A218:B218"/>
    <mergeCell ref="D218:E218"/>
    <mergeCell ref="A209:C209"/>
    <mergeCell ref="A211:D211"/>
    <mergeCell ref="A213:D213"/>
    <mergeCell ref="A214:E214"/>
    <mergeCell ref="A215:B215"/>
    <mergeCell ref="D215:E215"/>
    <mergeCell ref="A203:C203"/>
    <mergeCell ref="A204:C204"/>
    <mergeCell ref="A205:C205"/>
    <mergeCell ref="A206:C206"/>
    <mergeCell ref="A207:C207"/>
    <mergeCell ref="A208:C208"/>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C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389">
        <v>150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300">
        <f>F48*1.2</f>
        <v>5400</v>
      </c>
      <c r="E48" s="300">
        <f>F48*1.1</f>
        <v>4950</v>
      </c>
      <c r="F48" s="300">
        <v>4500</v>
      </c>
      <c r="G48" s="300">
        <f>F48*0.75</f>
        <v>3375</v>
      </c>
      <c r="H48" s="300">
        <f>F48*0.5</f>
        <v>2250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1">
        <f>F55*1.2</f>
        <v>7207.2</v>
      </c>
      <c r="E55" s="32">
        <f>F55*1.1</f>
        <v>6606.6</v>
      </c>
      <c r="F55" s="32">
        <v>6006</v>
      </c>
      <c r="G55" s="32">
        <f>F55*0.75</f>
        <v>4504.5</v>
      </c>
      <c r="H55" s="33">
        <f>F55*0.5</f>
        <v>3003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54">
        <f>F61*1.2</f>
        <v>7927.2</v>
      </c>
      <c r="E61" s="32">
        <f>F61*1.1</f>
        <v>7266.6</v>
      </c>
      <c r="F61" s="32">
        <v>6606</v>
      </c>
      <c r="G61" s="32">
        <f>F61*0.75</f>
        <v>4954.5</v>
      </c>
      <c r="H61" s="33">
        <f>F61*0.5</f>
        <v>3303</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389">
        <v>150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750 до 15000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144">
        <v>750</v>
      </c>
      <c r="E73" s="145"/>
      <c r="F73" s="145"/>
      <c r="G73" s="145"/>
      <c r="H73" s="146"/>
    </row>
    <row r="74" spans="1:8" ht="37.5" customHeight="1" x14ac:dyDescent="0.2">
      <c r="A74" s="147" t="s">
        <v>40</v>
      </c>
      <c r="B74" s="148"/>
      <c r="C74" s="143"/>
      <c r="D74" s="36">
        <v>1500</v>
      </c>
      <c r="E74" s="37"/>
      <c r="F74" s="37"/>
      <c r="G74" s="37"/>
      <c r="H74" s="38"/>
    </row>
    <row r="75" spans="1:8" ht="37.5" customHeight="1" x14ac:dyDescent="0.2">
      <c r="A75" s="147" t="s">
        <v>41</v>
      </c>
      <c r="B75" s="148"/>
      <c r="C75" s="143"/>
      <c r="D75" s="36">
        <v>2250</v>
      </c>
      <c r="E75" s="37"/>
      <c r="F75" s="37"/>
      <c r="G75" s="37"/>
      <c r="H75" s="38"/>
    </row>
    <row r="76" spans="1:8" ht="37.5" customHeight="1" x14ac:dyDescent="0.2">
      <c r="A76" s="147" t="s">
        <v>42</v>
      </c>
      <c r="B76" s="148"/>
      <c r="C76" s="143"/>
      <c r="D76" s="36">
        <v>3000</v>
      </c>
      <c r="E76" s="37"/>
      <c r="F76" s="37"/>
      <c r="G76" s="37"/>
      <c r="H76" s="38"/>
    </row>
    <row r="77" spans="1:8" ht="37.5" customHeight="1" x14ac:dyDescent="0.2">
      <c r="A77" s="147" t="s">
        <v>43</v>
      </c>
      <c r="B77" s="148"/>
      <c r="C77" s="143"/>
      <c r="D77" s="36">
        <v>3750</v>
      </c>
      <c r="E77" s="37"/>
      <c r="F77" s="37"/>
      <c r="G77" s="37"/>
      <c r="H77" s="38"/>
    </row>
    <row r="78" spans="1:8" ht="37.5" customHeight="1" x14ac:dyDescent="0.2">
      <c r="A78" s="147" t="s">
        <v>44</v>
      </c>
      <c r="B78" s="148"/>
      <c r="C78" s="143"/>
      <c r="D78" s="36">
        <v>4500</v>
      </c>
      <c r="E78" s="37"/>
      <c r="F78" s="37"/>
      <c r="G78" s="37"/>
      <c r="H78" s="38"/>
    </row>
    <row r="79" spans="1:8" ht="37.5" customHeight="1" x14ac:dyDescent="0.2">
      <c r="A79" s="147" t="s">
        <v>45</v>
      </c>
      <c r="B79" s="148"/>
      <c r="C79" s="143"/>
      <c r="D79" s="36">
        <v>5250</v>
      </c>
      <c r="E79" s="37"/>
      <c r="F79" s="37"/>
      <c r="G79" s="37"/>
      <c r="H79" s="38"/>
    </row>
    <row r="80" spans="1:8" ht="37.5" customHeight="1" x14ac:dyDescent="0.2">
      <c r="A80" s="147" t="s">
        <v>46</v>
      </c>
      <c r="B80" s="148"/>
      <c r="C80" s="143"/>
      <c r="D80" s="36">
        <v>6000</v>
      </c>
      <c r="E80" s="37"/>
      <c r="F80" s="37"/>
      <c r="G80" s="37"/>
      <c r="H80" s="38"/>
    </row>
    <row r="81" spans="1:8" ht="37.5" customHeight="1" x14ac:dyDescent="0.2">
      <c r="A81" s="147" t="s">
        <v>47</v>
      </c>
      <c r="B81" s="148"/>
      <c r="C81" s="143"/>
      <c r="D81" s="36">
        <v>6750</v>
      </c>
      <c r="E81" s="37"/>
      <c r="F81" s="37"/>
      <c r="G81" s="37"/>
      <c r="H81" s="38"/>
    </row>
    <row r="82" spans="1:8" ht="37.5" customHeight="1" x14ac:dyDescent="0.2">
      <c r="A82" s="147" t="s">
        <v>48</v>
      </c>
      <c r="B82" s="148"/>
      <c r="C82" s="143"/>
      <c r="D82" s="36">
        <v>7500</v>
      </c>
      <c r="E82" s="37"/>
      <c r="F82" s="37"/>
      <c r="G82" s="37"/>
      <c r="H82" s="38"/>
    </row>
    <row r="83" spans="1:8" ht="37.5" customHeight="1" x14ac:dyDescent="0.2">
      <c r="A83" s="147" t="s">
        <v>49</v>
      </c>
      <c r="B83" s="148"/>
      <c r="C83" s="143"/>
      <c r="D83" s="36">
        <v>8250</v>
      </c>
      <c r="E83" s="37"/>
      <c r="F83" s="37"/>
      <c r="G83" s="37"/>
      <c r="H83" s="38"/>
    </row>
    <row r="84" spans="1:8" ht="37.5" customHeight="1" x14ac:dyDescent="0.2">
      <c r="A84" s="147" t="s">
        <v>50</v>
      </c>
      <c r="B84" s="148"/>
      <c r="C84" s="143"/>
      <c r="D84" s="36">
        <v>9000</v>
      </c>
      <c r="E84" s="37"/>
      <c r="F84" s="37"/>
      <c r="G84" s="37"/>
      <c r="H84" s="38"/>
    </row>
    <row r="85" spans="1:8" ht="37.5" customHeight="1" x14ac:dyDescent="0.2">
      <c r="A85" s="147" t="s">
        <v>51</v>
      </c>
      <c r="B85" s="148"/>
      <c r="C85" s="143"/>
      <c r="D85" s="36">
        <v>9750</v>
      </c>
      <c r="E85" s="37"/>
      <c r="F85" s="37"/>
      <c r="G85" s="37"/>
      <c r="H85" s="38"/>
    </row>
    <row r="86" spans="1:8" ht="37.5" customHeight="1" x14ac:dyDescent="0.2">
      <c r="A86" s="147" t="s">
        <v>52</v>
      </c>
      <c r="B86" s="148"/>
      <c r="C86" s="143"/>
      <c r="D86" s="36">
        <v>10500</v>
      </c>
      <c r="E86" s="37"/>
      <c r="F86" s="37"/>
      <c r="G86" s="37"/>
      <c r="H86" s="38"/>
    </row>
    <row r="87" spans="1:8" ht="37.5" customHeight="1" x14ac:dyDescent="0.2">
      <c r="A87" s="147" t="s">
        <v>53</v>
      </c>
      <c r="B87" s="148"/>
      <c r="C87" s="143"/>
      <c r="D87" s="36">
        <v>11250</v>
      </c>
      <c r="E87" s="37"/>
      <c r="F87" s="37"/>
      <c r="G87" s="37"/>
      <c r="H87" s="38"/>
    </row>
    <row r="88" spans="1:8" ht="37.5" customHeight="1" x14ac:dyDescent="0.2">
      <c r="A88" s="147" t="s">
        <v>54</v>
      </c>
      <c r="B88" s="148"/>
      <c r="C88" s="143"/>
      <c r="D88" s="36">
        <v>12000</v>
      </c>
      <c r="E88" s="37"/>
      <c r="F88" s="37"/>
      <c r="G88" s="37"/>
      <c r="H88" s="38"/>
    </row>
    <row r="89" spans="1:8" ht="37.5" customHeight="1" x14ac:dyDescent="0.2">
      <c r="A89" s="147" t="s">
        <v>55</v>
      </c>
      <c r="B89" s="148"/>
      <c r="C89" s="143"/>
      <c r="D89" s="36">
        <v>12750</v>
      </c>
      <c r="E89" s="37"/>
      <c r="F89" s="37"/>
      <c r="G89" s="37"/>
      <c r="H89" s="38"/>
    </row>
    <row r="90" spans="1:8" ht="37.5" customHeight="1" x14ac:dyDescent="0.2">
      <c r="A90" s="147" t="s">
        <v>56</v>
      </c>
      <c r="B90" s="148"/>
      <c r="C90" s="143"/>
      <c r="D90" s="36">
        <v>13500</v>
      </c>
      <c r="E90" s="37"/>
      <c r="F90" s="37"/>
      <c r="G90" s="37"/>
      <c r="H90" s="38"/>
    </row>
    <row r="91" spans="1:8" ht="37.5" customHeight="1" x14ac:dyDescent="0.2">
      <c r="A91" s="147" t="s">
        <v>57</v>
      </c>
      <c r="B91" s="148"/>
      <c r="C91" s="143"/>
      <c r="D91" s="36">
        <v>14250</v>
      </c>
      <c r="E91" s="37"/>
      <c r="F91" s="37"/>
      <c r="G91" s="37"/>
      <c r="H91" s="38"/>
    </row>
    <row r="92" spans="1:8" ht="37.5" customHeight="1" thickBot="1" x14ac:dyDescent="0.25">
      <c r="A92" s="147" t="s">
        <v>58</v>
      </c>
      <c r="B92" s="148"/>
      <c r="C92" s="143"/>
      <c r="D92" s="36">
        <v>15000</v>
      </c>
      <c r="E92" s="37"/>
      <c r="F92" s="37"/>
      <c r="G92" s="37"/>
      <c r="H92" s="38"/>
    </row>
    <row r="93" spans="1:8" ht="50.1" customHeight="1" thickBot="1" x14ac:dyDescent="0.25">
      <c r="A93" s="136" t="s">
        <v>59</v>
      </c>
      <c r="B93" s="137"/>
      <c r="C93" s="137"/>
      <c r="D93" s="138" t="str">
        <f>"от "&amp;MIN(D94:D103)&amp;" до "&amp;MAX(D94:D103)</f>
        <v>от 216 до 1848</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152">
        <v>600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157">
        <v>216</v>
      </c>
      <c r="E95" s="157"/>
      <c r="F95" s="157"/>
      <c r="G95" s="157"/>
      <c r="H95" s="158"/>
    </row>
    <row r="96" spans="1:8" ht="37.5" customHeight="1" x14ac:dyDescent="0.2">
      <c r="A96" s="154" t="s">
        <v>62</v>
      </c>
      <c r="B96" s="155"/>
      <c r="C96" s="159"/>
      <c r="D96" s="157">
        <v>1848</v>
      </c>
      <c r="E96" s="157"/>
      <c r="F96" s="157"/>
      <c r="G96" s="157"/>
      <c r="H96" s="158"/>
    </row>
    <row r="97" spans="1:8" ht="37.5" customHeight="1" x14ac:dyDescent="0.2">
      <c r="A97" s="154" t="s">
        <v>63</v>
      </c>
      <c r="B97" s="155"/>
      <c r="C97" s="159"/>
      <c r="D97" s="157">
        <v>852</v>
      </c>
      <c r="E97" s="157"/>
      <c r="F97" s="157"/>
      <c r="G97" s="157"/>
      <c r="H97" s="158"/>
    </row>
    <row r="98" spans="1:8" ht="37.5" customHeight="1" x14ac:dyDescent="0.2">
      <c r="A98" s="160" t="s">
        <v>64</v>
      </c>
      <c r="B98" s="161"/>
      <c r="C98" s="159"/>
      <c r="D98" s="157">
        <v>1212</v>
      </c>
      <c r="E98" s="157"/>
      <c r="F98" s="157"/>
      <c r="G98" s="157"/>
      <c r="H98" s="158"/>
    </row>
    <row r="99" spans="1:8" ht="37.5" customHeight="1" x14ac:dyDescent="0.2">
      <c r="A99" s="154" t="s">
        <v>65</v>
      </c>
      <c r="B99" s="155"/>
      <c r="C99" s="159"/>
      <c r="D99" s="157">
        <v>288</v>
      </c>
      <c r="E99" s="157"/>
      <c r="F99" s="157"/>
      <c r="G99" s="157"/>
      <c r="H99" s="158"/>
    </row>
    <row r="100" spans="1:8" ht="37.5" customHeight="1" x14ac:dyDescent="0.2">
      <c r="A100" s="154" t="s">
        <v>66</v>
      </c>
      <c r="B100" s="155"/>
      <c r="C100" s="159"/>
      <c r="D100" s="157">
        <v>288</v>
      </c>
      <c r="E100" s="157"/>
      <c r="F100" s="157"/>
      <c r="G100" s="157"/>
      <c r="H100" s="158"/>
    </row>
    <row r="101" spans="1:8" ht="37.5" customHeight="1" x14ac:dyDescent="0.2">
      <c r="A101" s="154" t="s">
        <v>67</v>
      </c>
      <c r="B101" s="155"/>
      <c r="C101" s="159"/>
      <c r="D101" s="157">
        <v>576</v>
      </c>
      <c r="E101" s="157"/>
      <c r="F101" s="157"/>
      <c r="G101" s="157"/>
      <c r="H101" s="158"/>
    </row>
    <row r="102" spans="1:8" ht="37.5" customHeight="1" x14ac:dyDescent="0.2">
      <c r="A102" s="154" t="s">
        <v>68</v>
      </c>
      <c r="B102" s="155"/>
      <c r="C102" s="159"/>
      <c r="D102" s="157">
        <v>864</v>
      </c>
      <c r="E102" s="157"/>
      <c r="F102" s="157"/>
      <c r="G102" s="157"/>
      <c r="H102" s="158"/>
    </row>
    <row r="103" spans="1:8" ht="37.5" customHeight="1" thickBot="1" x14ac:dyDescent="0.25">
      <c r="A103" s="162" t="s">
        <v>69</v>
      </c>
      <c r="B103" s="163"/>
      <c r="C103" s="164"/>
      <c r="D103" s="165">
        <v>1140</v>
      </c>
      <c r="E103" s="165"/>
      <c r="F103" s="165"/>
      <c r="G103" s="165"/>
      <c r="H103" s="166"/>
    </row>
    <row r="104" spans="1:8" s="16" customFormat="1" ht="117.75" customHeight="1" thickBot="1" x14ac:dyDescent="0.25">
      <c r="A104" s="356" t="s">
        <v>71</v>
      </c>
      <c r="B104" s="397"/>
      <c r="C104"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45">
        <v>30</v>
      </c>
      <c r="E104" s="45"/>
      <c r="F104" s="45"/>
      <c r="G104" s="45"/>
      <c r="H104" s="46"/>
    </row>
    <row r="105" spans="1:8" ht="50.1" customHeight="1" thickBot="1" x14ac:dyDescent="0.25">
      <c r="A105" s="24" t="s">
        <v>72</v>
      </c>
      <c r="B105" s="25"/>
      <c r="C105" s="26"/>
      <c r="D105" s="173" t="str">
        <f>"от "&amp;MIN(D107,D127:H128,F167,D129:H143)&amp;" до "&amp;MAX(D107,D127:H128,F167,D129:H143)</f>
        <v>от 612 до 4950</v>
      </c>
      <c r="E105" s="173"/>
      <c r="F105" s="173"/>
      <c r="G105" s="173"/>
      <c r="H105" s="174"/>
    </row>
    <row r="106" spans="1:8" ht="21.75" thickBot="1" x14ac:dyDescent="0.25">
      <c r="A106" s="336"/>
      <c r="B106" s="337"/>
      <c r="C106" s="130"/>
      <c r="D106" s="399"/>
      <c r="E106" s="399"/>
      <c r="F106" s="399"/>
      <c r="G106" s="399"/>
      <c r="H106" s="400"/>
    </row>
    <row r="107" spans="1:8" ht="63"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182">
        <v>1320</v>
      </c>
      <c r="E107" s="182"/>
      <c r="F107" s="182"/>
      <c r="G107" s="182"/>
      <c r="H107" s="183"/>
    </row>
    <row r="108" spans="1:8" ht="63" customHeight="1" thickBot="1" x14ac:dyDescent="0.25">
      <c r="A108" s="184" t="s">
        <v>74</v>
      </c>
      <c r="B108" s="185"/>
      <c r="C108" s="186"/>
      <c r="D108" s="187" t="s">
        <v>75</v>
      </c>
      <c r="E108" s="188"/>
      <c r="F108" s="188"/>
      <c r="G108" s="188"/>
      <c r="H108" s="189"/>
    </row>
    <row r="109" spans="1:8" ht="63" customHeight="1" x14ac:dyDescent="0.2">
      <c r="A109" s="190" t="s">
        <v>76</v>
      </c>
      <c r="B109" s="191"/>
      <c r="C109" s="186"/>
      <c r="D109" s="157">
        <f>D107/4</f>
        <v>330</v>
      </c>
      <c r="E109" s="157"/>
      <c r="F109" s="157"/>
      <c r="G109" s="157"/>
      <c r="H109" s="158"/>
    </row>
    <row r="110" spans="1:8" ht="63" customHeight="1" x14ac:dyDescent="0.2">
      <c r="A110" s="190" t="s">
        <v>77</v>
      </c>
      <c r="B110" s="191"/>
      <c r="C110" s="186"/>
      <c r="D110" s="157">
        <f>D107/5</f>
        <v>264</v>
      </c>
      <c r="E110" s="157"/>
      <c r="F110" s="157"/>
      <c r="G110" s="157"/>
      <c r="H110" s="158"/>
    </row>
    <row r="111" spans="1:8" ht="63" customHeight="1" x14ac:dyDescent="0.2">
      <c r="A111" s="190" t="s">
        <v>78</v>
      </c>
      <c r="B111" s="191"/>
      <c r="C111" s="186"/>
      <c r="D111" s="157">
        <f>D107/6</f>
        <v>220</v>
      </c>
      <c r="E111" s="157"/>
      <c r="F111" s="157"/>
      <c r="G111" s="157"/>
      <c r="H111" s="158"/>
    </row>
    <row r="112" spans="1:8" ht="63" customHeight="1" x14ac:dyDescent="0.2">
      <c r="A112" s="190" t="s">
        <v>79</v>
      </c>
      <c r="B112" s="191"/>
      <c r="C112" s="186"/>
      <c r="D112" s="157">
        <f>D107/7</f>
        <v>188.57142857142858</v>
      </c>
      <c r="E112" s="157"/>
      <c r="F112" s="157"/>
      <c r="G112" s="157"/>
      <c r="H112" s="158"/>
    </row>
    <row r="113" spans="1:8" ht="63" customHeight="1" x14ac:dyDescent="0.2">
      <c r="A113" s="190" t="s">
        <v>80</v>
      </c>
      <c r="B113" s="191"/>
      <c r="C113" s="186"/>
      <c r="D113" s="157">
        <f>D107/8</f>
        <v>165</v>
      </c>
      <c r="E113" s="157"/>
      <c r="F113" s="157"/>
      <c r="G113" s="157"/>
      <c r="H113" s="158"/>
    </row>
    <row r="114" spans="1:8" ht="63" customHeight="1" x14ac:dyDescent="0.2">
      <c r="A114" s="190" t="s">
        <v>81</v>
      </c>
      <c r="B114" s="191"/>
      <c r="C114" s="186"/>
      <c r="D114" s="157">
        <f>D107/9</f>
        <v>146.66666666666666</v>
      </c>
      <c r="E114" s="157"/>
      <c r="F114" s="157"/>
      <c r="G114" s="157"/>
      <c r="H114" s="158"/>
    </row>
    <row r="115" spans="1:8" ht="63" customHeight="1" x14ac:dyDescent="0.2">
      <c r="A115" s="190" t="s">
        <v>82</v>
      </c>
      <c r="B115" s="191"/>
      <c r="C115" s="186"/>
      <c r="D115" s="157">
        <f>D107/10</f>
        <v>132</v>
      </c>
      <c r="E115" s="157"/>
      <c r="F115" s="157"/>
      <c r="G115" s="157"/>
      <c r="H115" s="158"/>
    </row>
    <row r="116" spans="1:8" ht="63" customHeight="1" thickBot="1" x14ac:dyDescent="0.25">
      <c r="A116" s="179" t="s">
        <v>83</v>
      </c>
      <c r="B116" s="180"/>
      <c r="C116" s="186"/>
      <c r="D116" s="182">
        <v>2328</v>
      </c>
      <c r="E116" s="182"/>
      <c r="F116" s="182"/>
      <c r="G116" s="182"/>
      <c r="H116" s="183"/>
    </row>
    <row r="117" spans="1:8" ht="63" customHeight="1" thickBot="1" x14ac:dyDescent="0.25">
      <c r="A117" s="184" t="s">
        <v>74</v>
      </c>
      <c r="B117" s="185"/>
      <c r="C117" s="186"/>
      <c r="D117" s="187" t="s">
        <v>75</v>
      </c>
      <c r="E117" s="188"/>
      <c r="F117" s="188"/>
      <c r="G117" s="188"/>
      <c r="H117" s="189"/>
    </row>
    <row r="118" spans="1:8" ht="63" customHeight="1" x14ac:dyDescent="0.2">
      <c r="A118" s="190" t="s">
        <v>76</v>
      </c>
      <c r="B118" s="191"/>
      <c r="C118" s="186"/>
      <c r="D118" s="157">
        <v>582</v>
      </c>
      <c r="E118" s="157"/>
      <c r="F118" s="157"/>
      <c r="G118" s="157"/>
      <c r="H118" s="158"/>
    </row>
    <row r="119" spans="1:8" ht="63" customHeight="1" x14ac:dyDescent="0.2">
      <c r="A119" s="190" t="s">
        <v>77</v>
      </c>
      <c r="B119" s="191"/>
      <c r="C119" s="186"/>
      <c r="D119" s="157">
        <v>465.59999999999997</v>
      </c>
      <c r="E119" s="157"/>
      <c r="F119" s="157"/>
      <c r="G119" s="157"/>
      <c r="H119" s="158"/>
    </row>
    <row r="120" spans="1:8" ht="63" customHeight="1" x14ac:dyDescent="0.2">
      <c r="A120" s="190" t="s">
        <v>78</v>
      </c>
      <c r="B120" s="191"/>
      <c r="C120" s="186"/>
      <c r="D120" s="157">
        <v>387.99999999999994</v>
      </c>
      <c r="E120" s="157"/>
      <c r="F120" s="157"/>
      <c r="G120" s="157"/>
      <c r="H120" s="158"/>
    </row>
    <row r="121" spans="1:8" ht="63" customHeight="1" x14ac:dyDescent="0.2">
      <c r="A121" s="190" t="s">
        <v>79</v>
      </c>
      <c r="B121" s="191"/>
      <c r="C121" s="186"/>
      <c r="D121" s="157">
        <v>332.57142857142861</v>
      </c>
      <c r="E121" s="157"/>
      <c r="F121" s="157"/>
      <c r="G121" s="157"/>
      <c r="H121" s="158"/>
    </row>
    <row r="122" spans="1:8" ht="63" customHeight="1" x14ac:dyDescent="0.2">
      <c r="A122" s="190" t="s">
        <v>80</v>
      </c>
      <c r="B122" s="191"/>
      <c r="C122" s="186"/>
      <c r="D122" s="157">
        <v>291</v>
      </c>
      <c r="E122" s="157"/>
      <c r="F122" s="157"/>
      <c r="G122" s="157"/>
      <c r="H122" s="158"/>
    </row>
    <row r="123" spans="1:8" ht="63" customHeight="1" x14ac:dyDescent="0.2">
      <c r="A123" s="190" t="s">
        <v>81</v>
      </c>
      <c r="B123" s="191"/>
      <c r="C123" s="186"/>
      <c r="D123" s="157">
        <v>258.66666666666663</v>
      </c>
      <c r="E123" s="157"/>
      <c r="F123" s="157"/>
      <c r="G123" s="157"/>
      <c r="H123" s="158"/>
    </row>
    <row r="124" spans="1:8" ht="63" customHeight="1" thickBot="1" x14ac:dyDescent="0.25">
      <c r="A124" s="190" t="s">
        <v>82</v>
      </c>
      <c r="B124" s="191"/>
      <c r="C124" s="194"/>
      <c r="D124" s="157">
        <v>232.79999999999998</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44">
        <v>10008</v>
      </c>
      <c r="E125" s="45"/>
      <c r="F125" s="45"/>
      <c r="G125" s="45"/>
      <c r="H125" s="46"/>
    </row>
    <row r="126" spans="1:8" ht="21.75" thickBot="1" x14ac:dyDescent="0.25">
      <c r="A126" s="336"/>
      <c r="B126" s="337"/>
      <c r="C126" s="125"/>
      <c r="D126" s="399"/>
      <c r="E126" s="399"/>
      <c r="F126" s="399"/>
      <c r="G126" s="399"/>
      <c r="H126" s="400"/>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"2ГИС.КОГАЛЫМ"</v>
      </c>
      <c r="D127" s="31">
        <v>1350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121">
        <v>996</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6">
        <v>852</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"2ГИС.КОГАЛЫМ"</v>
      </c>
      <c r="D130" s="36">
        <v>3150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"2ГИС.КОГАЛЫМ"</v>
      </c>
      <c r="D131" s="36">
        <v>3780</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6">
        <v>852</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6">
        <v>852</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6">
        <v>852</v>
      </c>
      <c r="E134" s="37"/>
      <c r="F134" s="37"/>
      <c r="G134" s="37"/>
      <c r="H134" s="38"/>
    </row>
    <row r="135" spans="1:8" ht="50.1" customHeight="1" x14ac:dyDescent="0.2">
      <c r="A135" s="160" t="s">
        <v>93</v>
      </c>
      <c r="B135" s="161"/>
      <c r="C135" s="203" t="str">
        <f>C167</f>
        <v>электронный справочник на основе Справочника организаций "2ГИС.КОГАЛЫМ" (мобильная версия 2ГИС 4.0 и выше)</v>
      </c>
      <c r="D135" s="36">
        <v>2016</v>
      </c>
      <c r="E135" s="37"/>
      <c r="F135" s="37"/>
      <c r="G135" s="37"/>
      <c r="H135" s="38"/>
    </row>
    <row r="136" spans="1:8" ht="50.1" customHeight="1" x14ac:dyDescent="0.2">
      <c r="A136" s="160" t="s">
        <v>94</v>
      </c>
      <c r="B136" s="161"/>
      <c r="C136" s="202" t="s">
        <v>95</v>
      </c>
      <c r="D136" s="36">
        <v>612</v>
      </c>
      <c r="E136" s="37"/>
      <c r="F136" s="37"/>
      <c r="G136" s="37"/>
      <c r="H136" s="38"/>
    </row>
    <row r="137" spans="1:8" ht="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6">
        <v>1590</v>
      </c>
      <c r="E137" s="37"/>
      <c r="F137" s="37"/>
      <c r="G137" s="37"/>
      <c r="H137" s="38"/>
    </row>
    <row r="138" spans="1:8" ht="75" customHeight="1" x14ac:dyDescent="0.2">
      <c r="A138" s="160" t="s">
        <v>97</v>
      </c>
      <c r="B138" s="161"/>
      <c r="C138" s="202" t="str">
        <f t="shared" ref="C138: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6">
        <v>1272</v>
      </c>
      <c r="E138" s="37"/>
      <c r="F138" s="37"/>
      <c r="G138" s="37"/>
      <c r="H138" s="38"/>
    </row>
    <row r="139" spans="1:8" ht="75" customHeight="1" x14ac:dyDescent="0.2">
      <c r="A139" s="160" t="s">
        <v>98</v>
      </c>
      <c r="B139" s="161"/>
      <c r="C139"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6">
        <v>1050</v>
      </c>
      <c r="E139" s="37"/>
      <c r="F139" s="37"/>
      <c r="G139" s="37"/>
      <c r="H139" s="38"/>
    </row>
    <row r="140" spans="1:8" ht="75" customHeight="1" x14ac:dyDescent="0.2">
      <c r="A140" s="160" t="s">
        <v>99</v>
      </c>
      <c r="B140" s="161"/>
      <c r="C140"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6">
        <v>840</v>
      </c>
      <c r="E140" s="37"/>
      <c r="F140" s="37"/>
      <c r="G140" s="37"/>
      <c r="H140" s="38"/>
    </row>
    <row r="141" spans="1:8" ht="75" customHeight="1" x14ac:dyDescent="0.2">
      <c r="A141" s="160" t="s">
        <v>100</v>
      </c>
      <c r="B141" s="161" t="s">
        <v>100</v>
      </c>
      <c r="C141"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6">
        <v>4950</v>
      </c>
      <c r="E141" s="37"/>
      <c r="F141" s="37"/>
      <c r="G141" s="37"/>
      <c r="H141" s="38"/>
    </row>
    <row r="142" spans="1:8" ht="75" customHeight="1" x14ac:dyDescent="0.2">
      <c r="A142" s="160" t="s">
        <v>101</v>
      </c>
      <c r="B142" s="161" t="s">
        <v>101</v>
      </c>
      <c r="C142"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6">
        <v>1500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6">
        <v>720</v>
      </c>
      <c r="E143" s="37"/>
      <c r="F143" s="37"/>
      <c r="G143" s="37"/>
      <c r="H143" s="38"/>
    </row>
    <row r="144" spans="1:8" s="16" customFormat="1" ht="102" customHeight="1" thickBot="1" x14ac:dyDescent="0.25">
      <c r="A144" s="160" t="s">
        <v>16</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6">
        <v>600</v>
      </c>
      <c r="E144" s="37"/>
      <c r="F144" s="37"/>
      <c r="G144" s="37"/>
      <c r="H144" s="38"/>
    </row>
    <row r="145" spans="1:8" s="16" customFormat="1" ht="102" customHeight="1" thickBot="1" x14ac:dyDescent="0.25">
      <c r="A145" s="160" t="s">
        <v>103</v>
      </c>
      <c r="B145" s="161"/>
      <c r="C14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5" s="36">
        <v>100002</v>
      </c>
      <c r="E145" s="37"/>
      <c r="F145" s="37"/>
      <c r="G145" s="37"/>
      <c r="H145" s="38"/>
    </row>
    <row r="146" spans="1:8" s="16" customFormat="1" ht="126" customHeight="1" x14ac:dyDescent="0.2">
      <c r="A146" s="160" t="s">
        <v>104</v>
      </c>
      <c r="B146" s="161"/>
      <c r="C146"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6" s="36">
        <v>2040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6">
        <v>1005</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8" s="36">
        <v>2004</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"2ГИС.КОГАЛЫМ"</v>
      </c>
      <c r="D149" s="36">
        <v>1920</v>
      </c>
      <c r="E149" s="37"/>
      <c r="F149" s="37"/>
      <c r="G149" s="37"/>
      <c r="H149" s="38"/>
    </row>
    <row r="150" spans="1:8" ht="50.1" customHeight="1" x14ac:dyDescent="0.2">
      <c r="A150" s="160" t="s">
        <v>108</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6">
        <v>1440</v>
      </c>
      <c r="E150" s="37"/>
      <c r="F150" s="37"/>
      <c r="G150" s="37"/>
      <c r="H150" s="38"/>
    </row>
    <row r="151" spans="1:8" ht="50.1" customHeight="1" x14ac:dyDescent="0.2">
      <c r="A151" s="160" t="s">
        <v>109</v>
      </c>
      <c r="B151" s="161"/>
      <c r="C151" s="202" t="str">
        <f t="shared" si="2"/>
        <v>Электронный справочник на основе Справочника организаций "2ГИС.КОГАЛЫМ" (версия для ПК)</v>
      </c>
      <c r="D151" s="36">
        <v>1200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"2ГИС.КОГАЛЫМ"</v>
      </c>
      <c r="D152" s="36">
        <v>4440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"2ГИС.КОГАЛЫМ"</v>
      </c>
      <c r="D153" s="36">
        <v>5328</v>
      </c>
      <c r="E153" s="37"/>
      <c r="F153" s="37"/>
      <c r="G153" s="37"/>
      <c r="H153" s="38"/>
    </row>
    <row r="154" spans="1:8" ht="50.1" customHeight="1" x14ac:dyDescent="0.2">
      <c r="A154" s="160" t="s">
        <v>112</v>
      </c>
      <c r="B154" s="161"/>
      <c r="C154" s="202" t="str">
        <f t="shared" si="2"/>
        <v>Электронный справочник на основе Справочника организаций "2ГИС.КОГАЛЫМ" (версия для ПК)</v>
      </c>
      <c r="D154" s="36">
        <v>1200</v>
      </c>
      <c r="E154" s="37"/>
      <c r="F154" s="37"/>
      <c r="G154" s="37"/>
      <c r="H154" s="38"/>
    </row>
    <row r="155" spans="1:8" ht="50.1" customHeight="1" x14ac:dyDescent="0.2">
      <c r="A155" s="160" t="s">
        <v>113</v>
      </c>
      <c r="B155" s="161"/>
      <c r="C155" s="202" t="str">
        <f t="shared" si="2"/>
        <v>Электронный справочник на основе Справочника организаций "2ГИС.КОГАЛЫМ" (версия для ПК)</v>
      </c>
      <c r="D155" s="36">
        <v>1200</v>
      </c>
      <c r="E155" s="37"/>
      <c r="F155" s="37"/>
      <c r="G155" s="37"/>
      <c r="H155" s="38"/>
    </row>
    <row r="156" spans="1:8" ht="50.1" customHeight="1" x14ac:dyDescent="0.2">
      <c r="A156" s="160" t="s">
        <v>114</v>
      </c>
      <c r="B156" s="161"/>
      <c r="C156" s="202" t="str">
        <f t="shared" si="2"/>
        <v>Электронный справочник на основе Справочника организаций "2ГИС.КОГАЛЫМ" (версия для ПК)</v>
      </c>
      <c r="D156" s="36">
        <v>1200</v>
      </c>
      <c r="E156" s="37"/>
      <c r="F156" s="37"/>
      <c r="G156" s="37"/>
      <c r="H156" s="38"/>
    </row>
    <row r="157" spans="1:8" ht="50.1" customHeight="1" x14ac:dyDescent="0.2">
      <c r="A157" s="160" t="s">
        <v>115</v>
      </c>
      <c r="B157" s="161"/>
      <c r="C157" s="202" t="s">
        <v>95</v>
      </c>
      <c r="D157" s="36">
        <v>960</v>
      </c>
      <c r="E157" s="37"/>
      <c r="F157" s="37"/>
      <c r="G157" s="37"/>
      <c r="H157" s="38"/>
    </row>
    <row r="158" spans="1:8" ht="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6">
        <v>6960</v>
      </c>
      <c r="E158" s="37"/>
      <c r="F158" s="37"/>
      <c r="G158" s="37"/>
      <c r="H158" s="38"/>
    </row>
    <row r="159" spans="1:8" ht="50.1" customHeight="1" thickBot="1" x14ac:dyDescent="0.25">
      <c r="A159" s="160" t="s">
        <v>117</v>
      </c>
      <c r="B159" s="161"/>
      <c r="C159" s="202" t="str">
        <f t="shared" si="2"/>
        <v>Электронный справочник на основе Справочника организаций "2ГИС.КОГАЛЫМ" (версия для ПК)</v>
      </c>
      <c r="D159" s="44">
        <v>1080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6">
        <v>2004</v>
      </c>
      <c r="E161" s="37"/>
      <c r="F161" s="37"/>
      <c r="G161" s="37"/>
      <c r="H161" s="38"/>
    </row>
    <row r="162" spans="1:8" s="16" customFormat="1" ht="50.1" customHeight="1" x14ac:dyDescent="0.2">
      <c r="A162" s="160" t="s">
        <v>120</v>
      </c>
      <c r="B162" s="161"/>
      <c r="C162" s="209"/>
      <c r="D162" s="36">
        <v>2004</v>
      </c>
      <c r="E162" s="37"/>
      <c r="F162" s="37"/>
      <c r="G162" s="37"/>
      <c r="H162" s="38"/>
    </row>
    <row r="163" spans="1:8" s="16" customFormat="1" ht="50.1" customHeight="1" x14ac:dyDescent="0.2">
      <c r="A163" s="207" t="s">
        <v>121</v>
      </c>
      <c r="B163" s="208"/>
      <c r="C163" s="209"/>
      <c r="D163" s="359">
        <v>1500</v>
      </c>
      <c r="E163" s="157"/>
      <c r="F163" s="157"/>
      <c r="G163" s="157"/>
      <c r="H163" s="157"/>
    </row>
    <row r="164" spans="1:8" s="16" customFormat="1" ht="50.1" customHeight="1" x14ac:dyDescent="0.2">
      <c r="A164" s="207" t="s">
        <v>122</v>
      </c>
      <c r="B164" s="208"/>
      <c r="C164" s="209"/>
      <c r="D164" s="359">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67" s="212">
        <f>F167*1.2</f>
        <v>1620</v>
      </c>
      <c r="E167" s="213">
        <f>F167*1.1</f>
        <v>1485.0000000000002</v>
      </c>
      <c r="F167" s="213">
        <v>1350</v>
      </c>
      <c r="G167" s="213">
        <f>F167*0.75</f>
        <v>1012.5</v>
      </c>
      <c r="H167" s="214">
        <f>F167*0.5</f>
        <v>675</v>
      </c>
    </row>
    <row r="168" spans="1:8" ht="50.1" customHeight="1" x14ac:dyDescent="0.2">
      <c r="A168" s="160" t="s">
        <v>126</v>
      </c>
      <c r="B168" s="161"/>
      <c r="C168" s="202" t="str">
        <f>"Интернет-площадка 2gis.ru на основе Cправочника организаций "&amp;$C$2&amp;""</f>
        <v>Интернет-площадка 2gis.ru на основе Cправочника организаций "2ГИС.КОГАЛЫМ"</v>
      </c>
      <c r="D168" s="36">
        <v>1050</v>
      </c>
      <c r="E168" s="37"/>
      <c r="F168" s="37"/>
      <c r="G168" s="37"/>
      <c r="H168" s="38"/>
    </row>
    <row r="169" spans="1:8" ht="50.1" customHeight="1" x14ac:dyDescent="0.2">
      <c r="A169" s="160" t="s">
        <v>127</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9" s="36">
        <v>1272</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70" s="212">
        <f>F170*1.2</f>
        <v>2304</v>
      </c>
      <c r="E170" s="213">
        <f>F170*1.1</f>
        <v>2112</v>
      </c>
      <c r="F170" s="213">
        <v>1920</v>
      </c>
      <c r="G170" s="213">
        <f>F170*0.75</f>
        <v>1440</v>
      </c>
      <c r="H170" s="214">
        <f>F170*0.5</f>
        <v>960</v>
      </c>
    </row>
    <row r="171" spans="1:8" ht="50.1" customHeight="1" x14ac:dyDescent="0.2">
      <c r="A171" s="160" t="s">
        <v>179</v>
      </c>
      <c r="B171" s="161"/>
      <c r="C171" s="202" t="str">
        <f>"Интернет-площадка 2gis.ru на основе Cправочника организаций "&amp;$C$2&amp;""</f>
        <v>Интернет-площадка 2gis.ru на основе Cправочника организаций "2ГИС.КОГАЛЫМ"</v>
      </c>
      <c r="D171" s="36">
        <v>1560</v>
      </c>
      <c r="E171" s="37"/>
      <c r="F171" s="37"/>
      <c r="G171" s="37"/>
      <c r="H171" s="38"/>
    </row>
    <row r="172" spans="1:8" ht="50.1" customHeight="1" x14ac:dyDescent="0.2">
      <c r="A172" s="160" t="s">
        <v>130</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2" s="36">
        <v>1800</v>
      </c>
      <c r="E172" s="37"/>
      <c r="F172" s="37"/>
      <c r="G172" s="37"/>
      <c r="H172" s="38"/>
    </row>
    <row r="173" spans="1:8" ht="50.1" customHeight="1" thickBot="1" x14ac:dyDescent="0.25">
      <c r="A173" s="160" t="s">
        <v>131</v>
      </c>
      <c r="B173" s="161"/>
      <c r="C173" s="215" t="str">
        <f>C168</f>
        <v>Интернет-площадка 2gis.ru на основе Cправочника организаций "2ГИС.КОГАЛЫМ"</v>
      </c>
      <c r="D173" s="600">
        <v>1230</v>
      </c>
      <c r="E173" s="157"/>
      <c r="F173" s="157"/>
      <c r="G173" s="157"/>
      <c r="H173" s="56"/>
    </row>
    <row r="174" spans="1:8" ht="50.1" customHeight="1" thickBot="1" x14ac:dyDescent="0.25">
      <c r="A174" s="24" t="s">
        <v>193</v>
      </c>
      <c r="B174" s="25"/>
      <c r="C174" s="26"/>
      <c r="D174" s="427"/>
      <c r="E174" s="427"/>
      <c r="F174" s="427"/>
      <c r="G174" s="427"/>
      <c r="H174" s="428"/>
    </row>
    <row r="175" spans="1:8" s="23" customFormat="1" ht="30" customHeight="1" thickBot="1" x14ac:dyDescent="0.25">
      <c r="A175" s="589"/>
      <c r="B175" s="429"/>
      <c r="C175" s="430"/>
      <c r="D175" s="429"/>
      <c r="E175" s="429"/>
      <c r="F175" s="429"/>
      <c r="G175" s="429"/>
      <c r="H175" s="431"/>
    </row>
    <row r="176" spans="1:8" s="16" customFormat="1" ht="185.25" customHeight="1" x14ac:dyDescent="0.2">
      <c r="A176" s="160" t="s">
        <v>194</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6" s="31">
        <v>5220</v>
      </c>
      <c r="E176" s="32"/>
      <c r="F176" s="32"/>
      <c r="G176" s="32"/>
      <c r="H176" s="33"/>
    </row>
    <row r="177" spans="1:8" s="16" customFormat="1" ht="83.25" customHeight="1" thickBot="1" x14ac:dyDescent="0.25">
      <c r="A177" s="160" t="s">
        <v>195</v>
      </c>
      <c r="B177" s="161"/>
      <c r="C177" s="209"/>
      <c r="D177" s="36">
        <v>5220</v>
      </c>
      <c r="E177" s="37"/>
      <c r="F177" s="37"/>
      <c r="G177" s="37"/>
      <c r="H177" s="38"/>
    </row>
    <row r="178" spans="1:8" ht="21.75" thickBot="1" x14ac:dyDescent="0.25">
      <c r="A178" s="336"/>
      <c r="B178" s="337"/>
      <c r="C178" s="130"/>
      <c r="D178" s="399"/>
      <c r="E178" s="399"/>
      <c r="F178" s="399"/>
      <c r="G178" s="399"/>
      <c r="H178" s="400"/>
    </row>
    <row r="180" spans="1:8" ht="21" x14ac:dyDescent="0.2">
      <c r="A180" s="220"/>
      <c r="B180" s="221" t="s">
        <v>133</v>
      </c>
      <c r="C180" s="222" t="s">
        <v>518</v>
      </c>
      <c r="D180" s="222"/>
      <c r="E180" s="223"/>
      <c r="F180" s="223"/>
      <c r="G180" s="223"/>
      <c r="H180" s="223"/>
    </row>
    <row r="181" spans="1:8" ht="21" x14ac:dyDescent="0.2">
      <c r="A181" s="220"/>
      <c r="B181" s="223"/>
      <c r="C181" s="224" t="s">
        <v>519</v>
      </c>
      <c r="D181" s="224"/>
      <c r="E181" s="223"/>
      <c r="F181" s="223"/>
      <c r="G181" s="223"/>
      <c r="H181" s="223"/>
    </row>
    <row r="182" spans="1:8" ht="21" x14ac:dyDescent="0.2">
      <c r="A182" s="220"/>
      <c r="B182" s="223"/>
      <c r="C182" s="224" t="s">
        <v>520</v>
      </c>
      <c r="D182" s="224"/>
      <c r="E182" s="223"/>
      <c r="F182" s="223"/>
      <c r="G182" s="223"/>
      <c r="H182" s="223"/>
    </row>
    <row r="183" spans="1:8" ht="21" x14ac:dyDescent="0.2">
      <c r="C183" s="224"/>
      <c r="D183" s="224"/>
      <c r="E183" s="223"/>
      <c r="F183" s="223"/>
      <c r="G183" s="223"/>
      <c r="H183" s="217"/>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8" ht="21" x14ac:dyDescent="0.2">
      <c r="A193" s="239" t="s">
        <v>145</v>
      </c>
      <c r="B193" s="239"/>
      <c r="C193" s="239"/>
      <c r="D193" s="239"/>
      <c r="E193" s="239"/>
      <c r="F193" s="239"/>
      <c r="G193" s="239"/>
      <c r="H193" s="239"/>
    </row>
    <row r="194" spans="1:8" ht="26.25" x14ac:dyDescent="0.2">
      <c r="A194" s="233"/>
      <c r="B194" s="233"/>
      <c r="C194" s="234"/>
      <c r="D194" s="235"/>
      <c r="E194" s="235"/>
      <c r="F194" s="236"/>
      <c r="G194" s="237"/>
      <c r="H194" s="237"/>
    </row>
    <row r="195" spans="1:8" ht="50.1" customHeight="1" thickBot="1" x14ac:dyDescent="0.25">
      <c r="A195" s="240" t="s">
        <v>146</v>
      </c>
      <c r="B195" s="240"/>
      <c r="C195" s="240"/>
      <c r="D195" s="240"/>
      <c r="E195" s="240"/>
      <c r="F195" s="241"/>
      <c r="G195" s="231"/>
      <c r="H195" s="242"/>
    </row>
    <row r="196" spans="1:8" ht="50.1" customHeight="1" thickBot="1" x14ac:dyDescent="0.25">
      <c r="A196" s="243" t="s">
        <v>147</v>
      </c>
      <c r="B196" s="244"/>
      <c r="C196" s="244"/>
      <c r="D196" s="244"/>
      <c r="E196" s="245"/>
      <c r="F196" s="246"/>
      <c r="H196" s="247"/>
    </row>
    <row r="197" spans="1:8" ht="84" customHeight="1" thickBot="1" x14ac:dyDescent="0.25">
      <c r="A197" s="375" t="s">
        <v>148</v>
      </c>
      <c r="B197" s="376"/>
      <c r="C197" s="250" t="s">
        <v>149</v>
      </c>
      <c r="D197" s="402" t="s">
        <v>150</v>
      </c>
      <c r="E197" s="403"/>
      <c r="F197" s="252"/>
      <c r="G197" s="252"/>
      <c r="H197" s="252"/>
    </row>
    <row r="198" spans="1:8" ht="112.5" customHeight="1" x14ac:dyDescent="0.2">
      <c r="A198" s="253" t="s">
        <v>151</v>
      </c>
      <c r="B198" s="254"/>
      <c r="C198" s="255" t="s">
        <v>152</v>
      </c>
      <c r="D198" s="256" t="s">
        <v>153</v>
      </c>
      <c r="E198" s="257"/>
      <c r="F198" s="252"/>
      <c r="G198" s="252"/>
      <c r="H198" s="252"/>
    </row>
    <row r="199" spans="1:8" ht="100.5" customHeight="1" x14ac:dyDescent="0.2">
      <c r="A199" s="258" t="s">
        <v>154</v>
      </c>
      <c r="B199" s="259"/>
      <c r="C199" s="260" t="s">
        <v>155</v>
      </c>
      <c r="D199" s="261" t="s">
        <v>156</v>
      </c>
      <c r="E199" s="262"/>
      <c r="F199" s="252"/>
      <c r="G199" s="252"/>
      <c r="H199" s="252"/>
    </row>
    <row r="200" spans="1:8" ht="133.5" customHeight="1" thickBot="1" x14ac:dyDescent="0.25">
      <c r="A200" s="404" t="s">
        <v>157</v>
      </c>
      <c r="B200" s="405"/>
      <c r="C200" s="406" t="s">
        <v>158</v>
      </c>
      <c r="D200" s="407" t="s">
        <v>156</v>
      </c>
      <c r="E200" s="408"/>
      <c r="F200" s="252"/>
      <c r="G200" s="252"/>
      <c r="H200" s="252"/>
    </row>
    <row r="201" spans="1:8" s="217" customFormat="1" ht="102.75" customHeight="1" thickBot="1" x14ac:dyDescent="0.25">
      <c r="A201" s="404" t="s">
        <v>160</v>
      </c>
      <c r="B201" s="405"/>
      <c r="C201" s="601" t="s">
        <v>161</v>
      </c>
      <c r="D201" s="405" t="s">
        <v>156</v>
      </c>
      <c r="E201" s="602"/>
      <c r="F201" s="246"/>
      <c r="G201" s="246"/>
      <c r="H201" s="246"/>
    </row>
    <row r="202" spans="1:8" s="238" customFormat="1" ht="222.75" customHeight="1" thickBot="1" x14ac:dyDescent="0.25">
      <c r="A202" s="411" t="s">
        <v>162</v>
      </c>
      <c r="B202" s="412"/>
      <c r="C202" s="406" t="s">
        <v>163</v>
      </c>
      <c r="D202" s="413" t="s">
        <v>156</v>
      </c>
      <c r="E202" s="414"/>
      <c r="F202" s="236"/>
      <c r="G202" s="237"/>
      <c r="H202" s="237"/>
    </row>
    <row r="203" spans="1:8" ht="27" customHeight="1" x14ac:dyDescent="0.2">
      <c r="A203" s="264" t="s">
        <v>164</v>
      </c>
      <c r="B203" s="264"/>
      <c r="C203" s="264"/>
      <c r="D203" s="264"/>
      <c r="E203" s="264"/>
      <c r="F203" s="264"/>
      <c r="G203" s="264"/>
      <c r="H203" s="264"/>
    </row>
    <row r="204" spans="1:8" ht="27" customHeight="1" x14ac:dyDescent="0.2">
      <c r="A204" s="264" t="s">
        <v>165</v>
      </c>
      <c r="B204" s="264"/>
      <c r="C204" s="264"/>
      <c r="D204" s="264"/>
      <c r="E204" s="264"/>
      <c r="F204" s="264"/>
      <c r="G204" s="264"/>
      <c r="H204" s="264"/>
    </row>
    <row r="205" spans="1:8" ht="194.25" customHeight="1" x14ac:dyDescent="0.2">
      <c r="A20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9"/>
      <c r="C205" s="239"/>
      <c r="D205" s="239"/>
      <c r="E205" s="239"/>
      <c r="F205" s="239"/>
      <c r="G205" s="239"/>
      <c r="H205" s="239"/>
    </row>
    <row r="206" spans="1:8" ht="83.25" customHeight="1" x14ac:dyDescent="0.2">
      <c r="A206" s="239" t="s">
        <v>167</v>
      </c>
      <c r="B206" s="239"/>
      <c r="C206" s="239"/>
      <c r="D206" s="239"/>
      <c r="E206" s="239"/>
      <c r="F206" s="239"/>
      <c r="G206" s="239"/>
      <c r="H206" s="239"/>
    </row>
    <row r="207" spans="1:8" ht="23.25" x14ac:dyDescent="0.2">
      <c r="A207" s="264" t="s">
        <v>168</v>
      </c>
      <c r="B207" s="264"/>
      <c r="C207" s="264"/>
      <c r="D207" s="264"/>
      <c r="E207" s="264"/>
      <c r="F207" s="264"/>
      <c r="G207" s="264"/>
      <c r="H207" s="264"/>
    </row>
    <row r="208" spans="1:8" s="266" customFormat="1" ht="114.75" customHeight="1" x14ac:dyDescent="0.2">
      <c r="A208" s="239" t="s">
        <v>169</v>
      </c>
      <c r="B208" s="239"/>
      <c r="C208" s="239"/>
      <c r="D208" s="239"/>
      <c r="E208" s="239"/>
      <c r="F208" s="239"/>
      <c r="G208" s="239"/>
      <c r="H208" s="239"/>
    </row>
  </sheetData>
  <sheetProtection selectLockedCells="1" selectUnlockedCells="1"/>
  <mergeCells count="339">
    <mergeCell ref="A205:H205"/>
    <mergeCell ref="A206:H206"/>
    <mergeCell ref="A207:H207"/>
    <mergeCell ref="A208:E208"/>
    <mergeCell ref="F208:H208"/>
    <mergeCell ref="A201:B201"/>
    <mergeCell ref="D201:E201"/>
    <mergeCell ref="A202:B202"/>
    <mergeCell ref="D202:E202"/>
    <mergeCell ref="A203:H203"/>
    <mergeCell ref="A204:H20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3:B173"/>
    <mergeCell ref="D173:H173"/>
    <mergeCell ref="A174:B174"/>
    <mergeCell ref="D174:H174"/>
    <mergeCell ref="A175:C175"/>
    <mergeCell ref="D175:H175"/>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9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5832</v>
      </c>
      <c r="E7" s="32">
        <f>F7*1.1</f>
        <v>5346</v>
      </c>
      <c r="F7" s="32">
        <v>4860</v>
      </c>
      <c r="G7" s="32">
        <f>F7*0.75</f>
        <v>3645</v>
      </c>
      <c r="H7" s="33">
        <f>F7*0.5</f>
        <v>2430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6854.4</v>
      </c>
      <c r="E12" s="32">
        <f>F12*1.1</f>
        <v>6283.2000000000007</v>
      </c>
      <c r="F12" s="32">
        <v>5712</v>
      </c>
      <c r="G12" s="32">
        <f>F12*0.75</f>
        <v>4284</v>
      </c>
      <c r="H12" s="33">
        <f>F12*0.5</f>
        <v>2856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389">
        <v>396</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8164.7999999999993</v>
      </c>
      <c r="E27" s="32">
        <f>F27*1.1</f>
        <v>7484.4000000000005</v>
      </c>
      <c r="F27" s="32">
        <v>6804</v>
      </c>
      <c r="G27" s="32">
        <f>F27*0.75</f>
        <v>5103</v>
      </c>
      <c r="H27" s="33">
        <f>F27*0.5</f>
        <v>3402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9604.7999999999993</v>
      </c>
      <c r="E32" s="32">
        <f>F32*1.1</f>
        <v>8804.4000000000015</v>
      </c>
      <c r="F32" s="32">
        <v>8004</v>
      </c>
      <c r="G32" s="32">
        <f>F32*0.75</f>
        <v>6003</v>
      </c>
      <c r="H32" s="33">
        <f>F32*0.5</f>
        <v>4002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564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1">
        <f>F48*1.2</f>
        <v>6998.4</v>
      </c>
      <c r="E48" s="32">
        <f>F48*1.1</f>
        <v>6415.2000000000007</v>
      </c>
      <c r="F48" s="32">
        <v>5832</v>
      </c>
      <c r="G48" s="32">
        <f>F48*0.75</f>
        <v>4374</v>
      </c>
      <c r="H48" s="33">
        <f>F48*0.5</f>
        <v>2916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54">
        <f>F54*1.2</f>
        <v>8229.6</v>
      </c>
      <c r="E54" s="32">
        <f>F54*1.1</f>
        <v>7543.8</v>
      </c>
      <c r="F54" s="32">
        <v>6858</v>
      </c>
      <c r="G54" s="32">
        <f>F54*0.75</f>
        <v>5143.5</v>
      </c>
      <c r="H54" s="33">
        <f>F54*0.5</f>
        <v>3429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389">
        <v>396</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1224 до 24480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144">
        <v>1224</v>
      </c>
      <c r="E65" s="145"/>
      <c r="F65" s="145"/>
      <c r="G65" s="145"/>
      <c r="H65" s="146"/>
    </row>
    <row r="66" spans="1:8" ht="37.5" customHeight="1" outlineLevel="1" x14ac:dyDescent="0.2">
      <c r="A66" s="147" t="s">
        <v>40</v>
      </c>
      <c r="B66" s="148"/>
      <c r="C66" s="143"/>
      <c r="D66" s="36">
        <v>2448</v>
      </c>
      <c r="E66" s="37"/>
      <c r="F66" s="37"/>
      <c r="G66" s="37"/>
      <c r="H66" s="38"/>
    </row>
    <row r="67" spans="1:8" ht="37.5" customHeight="1" outlineLevel="1" x14ac:dyDescent="0.2">
      <c r="A67" s="147" t="s">
        <v>41</v>
      </c>
      <c r="B67" s="148"/>
      <c r="C67" s="143"/>
      <c r="D67" s="36">
        <v>3672</v>
      </c>
      <c r="E67" s="37"/>
      <c r="F67" s="37"/>
      <c r="G67" s="37"/>
      <c r="H67" s="38"/>
    </row>
    <row r="68" spans="1:8" ht="37.5" customHeight="1" outlineLevel="1" x14ac:dyDescent="0.2">
      <c r="A68" s="147" t="s">
        <v>42</v>
      </c>
      <c r="B68" s="148"/>
      <c r="C68" s="143"/>
      <c r="D68" s="36">
        <v>4896</v>
      </c>
      <c r="E68" s="37"/>
      <c r="F68" s="37"/>
      <c r="G68" s="37"/>
      <c r="H68" s="38"/>
    </row>
    <row r="69" spans="1:8" ht="37.5" customHeight="1" outlineLevel="1" x14ac:dyDescent="0.2">
      <c r="A69" s="147" t="s">
        <v>43</v>
      </c>
      <c r="B69" s="148"/>
      <c r="C69" s="143"/>
      <c r="D69" s="36">
        <v>6120</v>
      </c>
      <c r="E69" s="37"/>
      <c r="F69" s="37"/>
      <c r="G69" s="37"/>
      <c r="H69" s="38"/>
    </row>
    <row r="70" spans="1:8" ht="37.5" customHeight="1" outlineLevel="1" x14ac:dyDescent="0.2">
      <c r="A70" s="147" t="s">
        <v>44</v>
      </c>
      <c r="B70" s="148"/>
      <c r="C70" s="143"/>
      <c r="D70" s="36">
        <v>7344</v>
      </c>
      <c r="E70" s="37"/>
      <c r="F70" s="37"/>
      <c r="G70" s="37"/>
      <c r="H70" s="38"/>
    </row>
    <row r="71" spans="1:8" ht="37.5" customHeight="1" outlineLevel="1" x14ac:dyDescent="0.2">
      <c r="A71" s="147" t="s">
        <v>45</v>
      </c>
      <c r="B71" s="148"/>
      <c r="C71" s="143"/>
      <c r="D71" s="36">
        <v>8568</v>
      </c>
      <c r="E71" s="37"/>
      <c r="F71" s="37"/>
      <c r="G71" s="37"/>
      <c r="H71" s="38"/>
    </row>
    <row r="72" spans="1:8" ht="37.5" customHeight="1" outlineLevel="1" x14ac:dyDescent="0.2">
      <c r="A72" s="147" t="s">
        <v>46</v>
      </c>
      <c r="B72" s="148"/>
      <c r="C72" s="143"/>
      <c r="D72" s="36">
        <v>9792</v>
      </c>
      <c r="E72" s="37"/>
      <c r="F72" s="37"/>
      <c r="G72" s="37"/>
      <c r="H72" s="38"/>
    </row>
    <row r="73" spans="1:8" ht="37.5" customHeight="1" outlineLevel="1" x14ac:dyDescent="0.2">
      <c r="A73" s="147" t="s">
        <v>47</v>
      </c>
      <c r="B73" s="148"/>
      <c r="C73" s="143"/>
      <c r="D73" s="36">
        <v>11016</v>
      </c>
      <c r="E73" s="37"/>
      <c r="F73" s="37"/>
      <c r="G73" s="37"/>
      <c r="H73" s="38"/>
    </row>
    <row r="74" spans="1:8" ht="37.5" customHeight="1" outlineLevel="1" x14ac:dyDescent="0.2">
      <c r="A74" s="147" t="s">
        <v>48</v>
      </c>
      <c r="B74" s="148"/>
      <c r="C74" s="143"/>
      <c r="D74" s="36">
        <v>12240</v>
      </c>
      <c r="E74" s="37"/>
      <c r="F74" s="37"/>
      <c r="G74" s="37"/>
      <c r="H74" s="38"/>
    </row>
    <row r="75" spans="1:8" ht="37.5" customHeight="1" outlineLevel="1" x14ac:dyDescent="0.2">
      <c r="A75" s="147" t="s">
        <v>49</v>
      </c>
      <c r="B75" s="148"/>
      <c r="C75" s="143"/>
      <c r="D75" s="36">
        <v>13464</v>
      </c>
      <c r="E75" s="37"/>
      <c r="F75" s="37"/>
      <c r="G75" s="37"/>
      <c r="H75" s="38"/>
    </row>
    <row r="76" spans="1:8" ht="37.5" customHeight="1" outlineLevel="1" x14ac:dyDescent="0.2">
      <c r="A76" s="147" t="s">
        <v>50</v>
      </c>
      <c r="B76" s="148"/>
      <c r="C76" s="143"/>
      <c r="D76" s="36">
        <v>14688</v>
      </c>
      <c r="E76" s="37"/>
      <c r="F76" s="37"/>
      <c r="G76" s="37"/>
      <c r="H76" s="38"/>
    </row>
    <row r="77" spans="1:8" ht="37.5" customHeight="1" outlineLevel="1" x14ac:dyDescent="0.2">
      <c r="A77" s="147" t="s">
        <v>51</v>
      </c>
      <c r="B77" s="148"/>
      <c r="C77" s="143"/>
      <c r="D77" s="36">
        <v>15912</v>
      </c>
      <c r="E77" s="37"/>
      <c r="F77" s="37"/>
      <c r="G77" s="37"/>
      <c r="H77" s="38"/>
    </row>
    <row r="78" spans="1:8" ht="37.5" customHeight="1" outlineLevel="1" x14ac:dyDescent="0.2">
      <c r="A78" s="147" t="s">
        <v>52</v>
      </c>
      <c r="B78" s="148"/>
      <c r="C78" s="143"/>
      <c r="D78" s="36">
        <v>17136</v>
      </c>
      <c r="E78" s="37"/>
      <c r="F78" s="37"/>
      <c r="G78" s="37"/>
      <c r="H78" s="38"/>
    </row>
    <row r="79" spans="1:8" ht="37.5" customHeight="1" outlineLevel="1" x14ac:dyDescent="0.2">
      <c r="A79" s="147" t="s">
        <v>53</v>
      </c>
      <c r="B79" s="148"/>
      <c r="C79" s="143"/>
      <c r="D79" s="36">
        <v>18360</v>
      </c>
      <c r="E79" s="37"/>
      <c r="F79" s="37"/>
      <c r="G79" s="37"/>
      <c r="H79" s="38"/>
    </row>
    <row r="80" spans="1:8" ht="37.5" customHeight="1" outlineLevel="1" x14ac:dyDescent="0.2">
      <c r="A80" s="147" t="s">
        <v>54</v>
      </c>
      <c r="B80" s="148"/>
      <c r="C80" s="143"/>
      <c r="D80" s="36">
        <v>19584</v>
      </c>
      <c r="E80" s="37"/>
      <c r="F80" s="37"/>
      <c r="G80" s="37"/>
      <c r="H80" s="38"/>
    </row>
    <row r="81" spans="1:8" ht="37.5" customHeight="1" outlineLevel="1" x14ac:dyDescent="0.2">
      <c r="A81" s="147" t="s">
        <v>55</v>
      </c>
      <c r="B81" s="148"/>
      <c r="C81" s="143"/>
      <c r="D81" s="36">
        <v>20808</v>
      </c>
      <c r="E81" s="37"/>
      <c r="F81" s="37"/>
      <c r="G81" s="37"/>
      <c r="H81" s="38"/>
    </row>
    <row r="82" spans="1:8" ht="37.5" customHeight="1" outlineLevel="1" x14ac:dyDescent="0.2">
      <c r="A82" s="147" t="s">
        <v>56</v>
      </c>
      <c r="B82" s="148"/>
      <c r="C82" s="143"/>
      <c r="D82" s="36">
        <v>22032</v>
      </c>
      <c r="E82" s="37"/>
      <c r="F82" s="37"/>
      <c r="G82" s="37"/>
      <c r="H82" s="38"/>
    </row>
    <row r="83" spans="1:8" ht="37.5" customHeight="1" outlineLevel="1" x14ac:dyDescent="0.2">
      <c r="A83" s="147" t="s">
        <v>57</v>
      </c>
      <c r="B83" s="148"/>
      <c r="C83" s="143"/>
      <c r="D83" s="36">
        <v>23256</v>
      </c>
      <c r="E83" s="37"/>
      <c r="F83" s="37"/>
      <c r="G83" s="37"/>
      <c r="H83" s="38"/>
    </row>
    <row r="84" spans="1:8" ht="37.5" customHeight="1" outlineLevel="1" thickBot="1" x14ac:dyDescent="0.25">
      <c r="A84" s="147" t="s">
        <v>58</v>
      </c>
      <c r="B84" s="148"/>
      <c r="C84" s="143"/>
      <c r="D84" s="36">
        <v>24480</v>
      </c>
      <c r="E84" s="37"/>
      <c r="F84" s="37"/>
      <c r="G84" s="37"/>
      <c r="H84" s="38"/>
    </row>
    <row r="85" spans="1:8" ht="50.1" customHeight="1" thickBot="1" x14ac:dyDescent="0.25">
      <c r="A85" s="136" t="s">
        <v>59</v>
      </c>
      <c r="B85" s="137"/>
      <c r="C85" s="137"/>
      <c r="D85" s="138" t="str">
        <f>"от "&amp;MIN(D86:D95)&amp;" до "&amp;MAX(D86:D95)</f>
        <v>от 240 до 5604</v>
      </c>
      <c r="E85" s="139"/>
      <c r="F85" s="139"/>
      <c r="G85" s="139"/>
      <c r="H85" s="140"/>
    </row>
    <row r="86" spans="1:8" ht="151.5" x14ac:dyDescent="0.2">
      <c r="A86" s="474" t="s">
        <v>280</v>
      </c>
      <c r="B86" s="150" t="s">
        <v>281</v>
      </c>
      <c r="C86" s="6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152">
        <v>708</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157">
        <v>354</v>
      </c>
      <c r="E87" s="157"/>
      <c r="F87" s="157"/>
      <c r="G87" s="157"/>
      <c r="H87" s="158"/>
    </row>
    <row r="88" spans="1:8" ht="37.5" customHeight="1" x14ac:dyDescent="0.2">
      <c r="A88" s="154" t="s">
        <v>62</v>
      </c>
      <c r="B88" s="155"/>
      <c r="C88" s="159"/>
      <c r="D88" s="157">
        <v>5604</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3360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11916</v>
      </c>
      <c r="E97" s="173"/>
      <c r="F97" s="173"/>
      <c r="G97" s="173"/>
      <c r="H97" s="174"/>
    </row>
    <row r="98" spans="1:8" ht="21.75" thickBot="1" x14ac:dyDescent="0.25">
      <c r="A98" s="175"/>
      <c r="B98" s="176"/>
      <c r="C98" s="130"/>
      <c r="D98" s="177"/>
      <c r="E98" s="177"/>
      <c r="F98" s="177"/>
      <c r="G98" s="177"/>
      <c r="H98" s="178"/>
    </row>
    <row r="99" spans="1:8" ht="75.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182">
        <v>3684</v>
      </c>
      <c r="E99" s="182"/>
      <c r="F99" s="182"/>
      <c r="G99" s="182"/>
      <c r="H99" s="183"/>
    </row>
    <row r="100" spans="1:8" ht="75.75" customHeight="1" thickBot="1" x14ac:dyDescent="0.25">
      <c r="A100" s="184" t="s">
        <v>74</v>
      </c>
      <c r="B100" s="185"/>
      <c r="C100" s="186"/>
      <c r="D100" s="187" t="s">
        <v>75</v>
      </c>
      <c r="E100" s="188"/>
      <c r="F100" s="188"/>
      <c r="G100" s="188"/>
      <c r="H100" s="189"/>
    </row>
    <row r="101" spans="1:8" ht="75.75" customHeight="1" x14ac:dyDescent="0.2">
      <c r="A101" s="190" t="s">
        <v>76</v>
      </c>
      <c r="B101" s="191"/>
      <c r="C101" s="186"/>
      <c r="D101" s="157">
        <f>D99/4</f>
        <v>921</v>
      </c>
      <c r="E101" s="157"/>
      <c r="F101" s="157"/>
      <c r="G101" s="157"/>
      <c r="H101" s="158"/>
    </row>
    <row r="102" spans="1:8" ht="75.75" customHeight="1" x14ac:dyDescent="0.2">
      <c r="A102" s="190" t="s">
        <v>77</v>
      </c>
      <c r="B102" s="191"/>
      <c r="C102" s="186"/>
      <c r="D102" s="157">
        <f>D99/5</f>
        <v>736.8</v>
      </c>
      <c r="E102" s="157"/>
      <c r="F102" s="157"/>
      <c r="G102" s="157"/>
      <c r="H102" s="158"/>
    </row>
    <row r="103" spans="1:8" ht="75.75" customHeight="1" x14ac:dyDescent="0.2">
      <c r="A103" s="190" t="s">
        <v>78</v>
      </c>
      <c r="B103" s="191"/>
      <c r="C103" s="186"/>
      <c r="D103" s="157">
        <f>D99/6</f>
        <v>614</v>
      </c>
      <c r="E103" s="157"/>
      <c r="F103" s="157"/>
      <c r="G103" s="157"/>
      <c r="H103" s="158"/>
    </row>
    <row r="104" spans="1:8" ht="75.75" customHeight="1" x14ac:dyDescent="0.2">
      <c r="A104" s="190" t="s">
        <v>79</v>
      </c>
      <c r="B104" s="191"/>
      <c r="C104" s="186"/>
      <c r="D104" s="157">
        <f>D99/7</f>
        <v>526.28571428571433</v>
      </c>
      <c r="E104" s="157"/>
      <c r="F104" s="157"/>
      <c r="G104" s="157"/>
      <c r="H104" s="158"/>
    </row>
    <row r="105" spans="1:8" ht="75.75" customHeight="1" x14ac:dyDescent="0.2">
      <c r="A105" s="190" t="s">
        <v>80</v>
      </c>
      <c r="B105" s="191"/>
      <c r="C105" s="186"/>
      <c r="D105" s="157">
        <f>D99/8</f>
        <v>460.5</v>
      </c>
      <c r="E105" s="157"/>
      <c r="F105" s="157"/>
      <c r="G105" s="157"/>
      <c r="H105" s="158"/>
    </row>
    <row r="106" spans="1:8" ht="75.75" customHeight="1" x14ac:dyDescent="0.2">
      <c r="A106" s="190" t="s">
        <v>81</v>
      </c>
      <c r="B106" s="191"/>
      <c r="C106" s="186"/>
      <c r="D106" s="157">
        <f>D99/9</f>
        <v>409.33333333333331</v>
      </c>
      <c r="E106" s="157"/>
      <c r="F106" s="157"/>
      <c r="G106" s="157"/>
      <c r="H106" s="158"/>
    </row>
    <row r="107" spans="1:8" ht="75.75" customHeight="1" x14ac:dyDescent="0.2">
      <c r="A107" s="190" t="s">
        <v>82</v>
      </c>
      <c r="B107" s="191"/>
      <c r="C107" s="186"/>
      <c r="D107" s="157">
        <f>D99/10</f>
        <v>368.4</v>
      </c>
      <c r="E107" s="157"/>
      <c r="F107" s="157"/>
      <c r="G107" s="157"/>
      <c r="H107" s="158"/>
    </row>
    <row r="108" spans="1:8" ht="75.75" customHeight="1" thickBot="1" x14ac:dyDescent="0.25">
      <c r="A108" s="179" t="s">
        <v>83</v>
      </c>
      <c r="B108" s="180"/>
      <c r="C108" s="186"/>
      <c r="D108" s="182">
        <v>5520</v>
      </c>
      <c r="E108" s="182"/>
      <c r="F108" s="182"/>
      <c r="G108" s="182"/>
      <c r="H108" s="183"/>
    </row>
    <row r="109" spans="1:8" ht="75.75" customHeight="1" thickBot="1" x14ac:dyDescent="0.25">
      <c r="A109" s="184" t="s">
        <v>74</v>
      </c>
      <c r="B109" s="185"/>
      <c r="C109" s="186"/>
      <c r="D109" s="187" t="s">
        <v>75</v>
      </c>
      <c r="E109" s="188"/>
      <c r="F109" s="188"/>
      <c r="G109" s="188"/>
      <c r="H109" s="189"/>
    </row>
    <row r="110" spans="1:8" ht="75.75" customHeight="1" x14ac:dyDescent="0.2">
      <c r="A110" s="190" t="s">
        <v>76</v>
      </c>
      <c r="B110" s="191"/>
      <c r="C110" s="186"/>
      <c r="D110" s="157">
        <v>1380</v>
      </c>
      <c r="E110" s="157"/>
      <c r="F110" s="157"/>
      <c r="G110" s="157"/>
      <c r="H110" s="158"/>
    </row>
    <row r="111" spans="1:8" ht="75.75" customHeight="1" x14ac:dyDescent="0.2">
      <c r="A111" s="190" t="s">
        <v>77</v>
      </c>
      <c r="B111" s="191"/>
      <c r="C111" s="186"/>
      <c r="D111" s="157">
        <v>1104</v>
      </c>
      <c r="E111" s="157"/>
      <c r="F111" s="157"/>
      <c r="G111" s="157"/>
      <c r="H111" s="158"/>
    </row>
    <row r="112" spans="1:8" ht="75.75" customHeight="1" x14ac:dyDescent="0.2">
      <c r="A112" s="190" t="s">
        <v>78</v>
      </c>
      <c r="B112" s="191"/>
      <c r="C112" s="186"/>
      <c r="D112" s="157">
        <v>919.99999999999989</v>
      </c>
      <c r="E112" s="157"/>
      <c r="F112" s="157"/>
      <c r="G112" s="157"/>
      <c r="H112" s="158"/>
    </row>
    <row r="113" spans="1:8" ht="75.75" customHeight="1" x14ac:dyDescent="0.2">
      <c r="A113" s="190" t="s">
        <v>79</v>
      </c>
      <c r="B113" s="191"/>
      <c r="C113" s="186"/>
      <c r="D113" s="157">
        <v>788.57142857142856</v>
      </c>
      <c r="E113" s="157"/>
      <c r="F113" s="157"/>
      <c r="G113" s="157"/>
      <c r="H113" s="158"/>
    </row>
    <row r="114" spans="1:8" ht="75.75" customHeight="1" x14ac:dyDescent="0.2">
      <c r="A114" s="190" t="s">
        <v>80</v>
      </c>
      <c r="B114" s="191"/>
      <c r="C114" s="186"/>
      <c r="D114" s="157">
        <v>690</v>
      </c>
      <c r="E114" s="157"/>
      <c r="F114" s="157"/>
      <c r="G114" s="157"/>
      <c r="H114" s="158"/>
    </row>
    <row r="115" spans="1:8" ht="75.75" customHeight="1" x14ac:dyDescent="0.2">
      <c r="A115" s="190" t="s">
        <v>81</v>
      </c>
      <c r="B115" s="191"/>
      <c r="C115" s="186"/>
      <c r="D115" s="157">
        <v>613.33333333333326</v>
      </c>
      <c r="E115" s="157"/>
      <c r="F115" s="157"/>
      <c r="G115" s="157"/>
      <c r="H115" s="158"/>
    </row>
    <row r="116" spans="1:8" ht="75.75" customHeight="1" thickBot="1" x14ac:dyDescent="0.25">
      <c r="A116" s="190" t="s">
        <v>82</v>
      </c>
      <c r="B116" s="191"/>
      <c r="C116" s="194"/>
      <c r="D116" s="157">
        <v>552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1">
        <v>1770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121">
        <v>3780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6">
        <v>9912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6">
        <v>3660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6">
        <v>4392</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6">
        <v>5250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6">
        <v>7020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6">
        <v>11916</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"2ГИС.КОМСОМОЛЬСК-НА-АМУРЕ" (версия для ПК)</v>
      </c>
      <c r="D127" s="36">
        <v>4815</v>
      </c>
      <c r="E127" s="37"/>
      <c r="F127" s="37"/>
      <c r="G127" s="37"/>
      <c r="H127" s="38"/>
    </row>
    <row r="128" spans="1:8" ht="50.1" customHeight="1" x14ac:dyDescent="0.2">
      <c r="A128" s="160" t="s">
        <v>94</v>
      </c>
      <c r="B128" s="161"/>
      <c r="C128" s="202" t="s">
        <v>95</v>
      </c>
      <c r="D128" s="36">
        <v>504</v>
      </c>
      <c r="E128" s="37"/>
      <c r="F128" s="37"/>
      <c r="G128" s="37"/>
      <c r="H128" s="38"/>
    </row>
    <row r="129" spans="1:8" ht="77.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6">
        <v>2478</v>
      </c>
      <c r="E129" s="37"/>
      <c r="F129" s="37"/>
      <c r="G129" s="37"/>
      <c r="H129" s="38"/>
    </row>
    <row r="130" spans="1:8" ht="77.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6">
        <v>1980</v>
      </c>
      <c r="E130" s="37"/>
      <c r="F130" s="37"/>
      <c r="G130" s="37"/>
      <c r="H130" s="38"/>
    </row>
    <row r="131" spans="1:8" ht="77.25" customHeight="1" x14ac:dyDescent="0.2">
      <c r="A131" s="160" t="s">
        <v>98</v>
      </c>
      <c r="B131" s="161"/>
      <c r="C131"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6">
        <v>2010</v>
      </c>
      <c r="E131" s="37"/>
      <c r="F131" s="37"/>
      <c r="G131" s="37"/>
      <c r="H131" s="38"/>
    </row>
    <row r="132" spans="1:8" ht="77.25" customHeight="1" x14ac:dyDescent="0.2">
      <c r="A132" s="160" t="s">
        <v>99</v>
      </c>
      <c r="B132" s="161"/>
      <c r="C132"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6">
        <v>990</v>
      </c>
      <c r="E132" s="37"/>
      <c r="F132" s="37"/>
      <c r="G132" s="37"/>
      <c r="H132" s="38"/>
    </row>
    <row r="133" spans="1:8" ht="77.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6">
        <v>11916</v>
      </c>
      <c r="E133" s="37"/>
      <c r="F133" s="37"/>
      <c r="G133" s="37"/>
      <c r="H133" s="38"/>
    </row>
    <row r="134" spans="1:8" ht="77.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6">
        <v>5250</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6">
        <v>708</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8" s="36">
        <v>4515</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0" s="36">
        <v>7104</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6">
        <v>2520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6">
        <v>5400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"2ГИС.КОМСОМОЛЬСК-НА-АМУРЕ" (версия для ПК)</v>
      </c>
      <c r="D143" s="36">
        <v>13920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6">
        <v>5160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6">
        <v>6192</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"2ГИС.КОМСОМОЛЬСК-НА-АМУРЕ" (версия для ПК)</v>
      </c>
      <c r="D146" s="36">
        <v>7440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"2ГИС.КОМСОМОЛЬСК-НА-АМУРЕ" (версия для ПК)</v>
      </c>
      <c r="D147" s="36">
        <v>9840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"2ГИС.КОМСОМОЛЬСК-НА-АМУРЕ" (версия для ПК)</v>
      </c>
      <c r="D148" s="36">
        <v>16800</v>
      </c>
      <c r="E148" s="37"/>
      <c r="F148" s="37"/>
      <c r="G148" s="37"/>
      <c r="H148" s="38"/>
    </row>
    <row r="149" spans="1:8" ht="50.1" customHeight="1" x14ac:dyDescent="0.2">
      <c r="A149" s="160" t="s">
        <v>115</v>
      </c>
      <c r="B149" s="161"/>
      <c r="C149" s="202" t="s">
        <v>95</v>
      </c>
      <c r="D149" s="36">
        <v>720</v>
      </c>
      <c r="E149" s="37"/>
      <c r="F149" s="37"/>
      <c r="G149" s="37"/>
      <c r="H149" s="38"/>
    </row>
    <row r="150" spans="1:8" ht="77.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6">
        <v>16800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"2ГИС.КОМСОМОЛЬСК-НА-АМУРЕ" (версия для ПК)</v>
      </c>
      <c r="D151" s="44">
        <v>7440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6">
        <v>4008</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59" s="212">
        <f>F159*1.2</f>
        <v>3686.3999999999996</v>
      </c>
      <c r="E159" s="213">
        <f>F159*1.1</f>
        <v>3379.2000000000003</v>
      </c>
      <c r="F159" s="213">
        <v>3072</v>
      </c>
      <c r="G159" s="213">
        <f>F159*0.75</f>
        <v>2304</v>
      </c>
      <c r="H159" s="214">
        <f>F159*0.5</f>
        <v>1536</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60" s="36">
        <v>3450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1" s="36">
        <v>3780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62" s="212">
        <f>F162*1.2</f>
        <v>5184</v>
      </c>
      <c r="E162" s="213">
        <f>F162*1.1</f>
        <v>4752</v>
      </c>
      <c r="F162" s="213">
        <v>4320</v>
      </c>
      <c r="G162" s="213">
        <f>F162*0.75</f>
        <v>3240</v>
      </c>
      <c r="H162" s="214">
        <f>F162*0.5</f>
        <v>2160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63" s="36">
        <v>4920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4" s="36">
        <v>5400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"2ГИС.КОМСОМОЛЬСК-НА-АМУРЕ"</v>
      </c>
      <c r="D165" s="36">
        <v>1890</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8" s="31">
        <v>8250</v>
      </c>
      <c r="E168" s="32"/>
      <c r="F168" s="32"/>
      <c r="G168" s="32"/>
      <c r="H168" s="33"/>
    </row>
    <row r="169" spans="1:8" s="16" customFormat="1" ht="83.25" customHeight="1" thickBot="1" x14ac:dyDescent="0.25">
      <c r="A169" s="160" t="s">
        <v>195</v>
      </c>
      <c r="B169" s="161"/>
      <c r="C169" s="209"/>
      <c r="D169" s="36">
        <v>8250</v>
      </c>
      <c r="E169" s="37"/>
      <c r="F169" s="37"/>
      <c r="G169" s="37"/>
      <c r="H169" s="38"/>
    </row>
    <row r="170" spans="1:8" ht="21.75" thickBot="1" x14ac:dyDescent="0.25">
      <c r="A170" s="336"/>
      <c r="B170" s="337"/>
      <c r="C170" s="125"/>
      <c r="D170" s="399"/>
      <c r="E170" s="399"/>
      <c r="F170" s="399"/>
      <c r="G170" s="399"/>
      <c r="H170" s="400"/>
    </row>
    <row r="172" spans="1:8" ht="21" x14ac:dyDescent="0.2">
      <c r="A172" s="220"/>
      <c r="B172" s="221" t="s">
        <v>133</v>
      </c>
      <c r="C172" s="222" t="s">
        <v>522</v>
      </c>
      <c r="D172" s="222"/>
      <c r="E172" s="223"/>
      <c r="F172" s="223"/>
      <c r="G172" s="223"/>
      <c r="H172" s="223"/>
    </row>
    <row r="173" spans="1:8" ht="21" x14ac:dyDescent="0.2">
      <c r="A173" s="220"/>
      <c r="B173" s="223"/>
      <c r="C173" s="224" t="s">
        <v>523</v>
      </c>
      <c r="D173" s="224"/>
      <c r="E173" s="223"/>
      <c r="F173" s="223"/>
      <c r="G173" s="223"/>
      <c r="H173" s="223"/>
    </row>
    <row r="174" spans="1:8" ht="21" x14ac:dyDescent="0.2">
      <c r="A174" s="220"/>
      <c r="B174" s="223"/>
      <c r="C174" s="224" t="s">
        <v>524</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8.5" customHeight="1" thickBot="1" x14ac:dyDescent="0.25">
      <c r="A189" s="375" t="s">
        <v>148</v>
      </c>
      <c r="B189" s="376"/>
      <c r="C189" s="250" t="s">
        <v>149</v>
      </c>
      <c r="D189" s="402" t="s">
        <v>150</v>
      </c>
      <c r="E189" s="403"/>
      <c r="F189" s="252"/>
      <c r="G189" s="252"/>
      <c r="H189" s="252"/>
    </row>
    <row r="190" spans="1:8" ht="111.75" customHeight="1" x14ac:dyDescent="0.2">
      <c r="A190" s="253" t="s">
        <v>151</v>
      </c>
      <c r="B190" s="254"/>
      <c r="C190" s="255" t="s">
        <v>152</v>
      </c>
      <c r="D190" s="256" t="s">
        <v>153</v>
      </c>
      <c r="E190" s="257"/>
      <c r="F190" s="252"/>
      <c r="G190" s="252"/>
      <c r="H190" s="252"/>
    </row>
    <row r="191" spans="1:8" ht="88.5" customHeight="1" x14ac:dyDescent="0.2">
      <c r="A191" s="258" t="s">
        <v>154</v>
      </c>
      <c r="B191" s="259"/>
      <c r="C191" s="260" t="s">
        <v>155</v>
      </c>
      <c r="D191" s="261" t="s">
        <v>156</v>
      </c>
      <c r="E191" s="262"/>
      <c r="F191" s="252"/>
      <c r="G191" s="252"/>
      <c r="H191" s="252"/>
    </row>
    <row r="192" spans="1:8" ht="141" customHeight="1" thickBot="1" x14ac:dyDescent="0.25">
      <c r="A192" s="404" t="s">
        <v>157</v>
      </c>
      <c r="B192" s="405"/>
      <c r="C192" s="406" t="s">
        <v>158</v>
      </c>
      <c r="D192" s="407" t="s">
        <v>156</v>
      </c>
      <c r="E192" s="408"/>
      <c r="F192" s="252"/>
      <c r="G192" s="252"/>
      <c r="H192" s="252"/>
    </row>
    <row r="193" spans="1:8" s="217" customFormat="1" ht="125.25" customHeight="1" x14ac:dyDescent="0.2">
      <c r="A193" s="258" t="s">
        <v>160</v>
      </c>
      <c r="B193" s="259"/>
      <c r="C193" s="409" t="s">
        <v>161</v>
      </c>
      <c r="D193" s="259" t="s">
        <v>156</v>
      </c>
      <c r="E193" s="410"/>
      <c r="F193" s="246"/>
      <c r="G193" s="246"/>
      <c r="H193" s="246"/>
    </row>
    <row r="194" spans="1:8" s="238" customFormat="1" ht="222.75" customHeight="1" thickBot="1" x14ac:dyDescent="0.25">
      <c r="A194" s="411" t="s">
        <v>162</v>
      </c>
      <c r="B194" s="412"/>
      <c r="C194" s="406" t="s">
        <v>163</v>
      </c>
      <c r="D194" s="413" t="s">
        <v>156</v>
      </c>
      <c r="E194" s="414"/>
      <c r="F194" s="236"/>
      <c r="G194" s="237"/>
      <c r="H194" s="237"/>
    </row>
    <row r="195" spans="1:8" ht="24.95" customHeight="1" x14ac:dyDescent="0.2">
      <c r="A195" s="264" t="s">
        <v>164</v>
      </c>
      <c r="B195" s="264"/>
      <c r="C195" s="264"/>
      <c r="D195" s="264"/>
      <c r="E195" s="264"/>
      <c r="F195" s="264"/>
      <c r="G195" s="264"/>
      <c r="H195" s="264"/>
    </row>
    <row r="196" spans="1:8" ht="24.95" customHeight="1" x14ac:dyDescent="0.2">
      <c r="A196" s="264" t="s">
        <v>165</v>
      </c>
      <c r="B196" s="264"/>
      <c r="C196" s="264"/>
      <c r="D196" s="264"/>
      <c r="E196" s="264"/>
      <c r="F196" s="264"/>
      <c r="G196" s="264"/>
      <c r="H196" s="264"/>
    </row>
    <row r="197" spans="1:8" ht="192"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0.5"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8">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6"/>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389">
        <v>138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1">
        <f>F48*1.2</f>
        <v>8856</v>
      </c>
      <c r="E48" s="32">
        <f>F48*1.1</f>
        <v>8118.0000000000009</v>
      </c>
      <c r="F48" s="32">
        <v>7380</v>
      </c>
      <c r="G48" s="32">
        <f>F48*0.75</f>
        <v>5535</v>
      </c>
      <c r="H48" s="33">
        <f>F48*0.5</f>
        <v>3690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54">
        <f>F54*1.2</f>
        <v>10015.199999999999</v>
      </c>
      <c r="E54" s="32">
        <f>F54*1.1</f>
        <v>9180.6</v>
      </c>
      <c r="F54" s="32">
        <v>8346</v>
      </c>
      <c r="G54" s="32">
        <f>F54*0.75</f>
        <v>6259.5</v>
      </c>
      <c r="H54" s="33">
        <f>F54*0.5</f>
        <v>4173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389">
        <v>138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660 до 13200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144">
        <v>660</v>
      </c>
      <c r="E65" s="145"/>
      <c r="F65" s="145"/>
      <c r="G65" s="145"/>
      <c r="H65" s="146"/>
    </row>
    <row r="66" spans="1:8" ht="37.5" customHeight="1" outlineLevel="1" x14ac:dyDescent="0.2">
      <c r="A66" s="147" t="s">
        <v>40</v>
      </c>
      <c r="B66" s="148"/>
      <c r="C66" s="143"/>
      <c r="D66" s="36">
        <v>1320</v>
      </c>
      <c r="E66" s="37"/>
      <c r="F66" s="37"/>
      <c r="G66" s="37"/>
      <c r="H66" s="38"/>
    </row>
    <row r="67" spans="1:8" ht="37.5" customHeight="1" outlineLevel="1" x14ac:dyDescent="0.2">
      <c r="A67" s="147" t="s">
        <v>41</v>
      </c>
      <c r="B67" s="148"/>
      <c r="C67" s="143"/>
      <c r="D67" s="36">
        <v>1980</v>
      </c>
      <c r="E67" s="37"/>
      <c r="F67" s="37"/>
      <c r="G67" s="37"/>
      <c r="H67" s="38"/>
    </row>
    <row r="68" spans="1:8" ht="37.5" customHeight="1" outlineLevel="1" x14ac:dyDescent="0.2">
      <c r="A68" s="147" t="s">
        <v>42</v>
      </c>
      <c r="B68" s="148"/>
      <c r="C68" s="143"/>
      <c r="D68" s="36">
        <v>2640</v>
      </c>
      <c r="E68" s="37"/>
      <c r="F68" s="37"/>
      <c r="G68" s="37"/>
      <c r="H68" s="38"/>
    </row>
    <row r="69" spans="1:8" ht="37.5" customHeight="1" outlineLevel="1" x14ac:dyDescent="0.2">
      <c r="A69" s="147" t="s">
        <v>43</v>
      </c>
      <c r="B69" s="148"/>
      <c r="C69" s="143"/>
      <c r="D69" s="36">
        <v>3300</v>
      </c>
      <c r="E69" s="37"/>
      <c r="F69" s="37"/>
      <c r="G69" s="37"/>
      <c r="H69" s="38"/>
    </row>
    <row r="70" spans="1:8" ht="37.5" customHeight="1" outlineLevel="1" x14ac:dyDescent="0.2">
      <c r="A70" s="147" t="s">
        <v>44</v>
      </c>
      <c r="B70" s="148"/>
      <c r="C70" s="143"/>
      <c r="D70" s="36">
        <v>3960</v>
      </c>
      <c r="E70" s="37"/>
      <c r="F70" s="37"/>
      <c r="G70" s="37"/>
      <c r="H70" s="38"/>
    </row>
    <row r="71" spans="1:8" ht="37.5" customHeight="1" outlineLevel="1" x14ac:dyDescent="0.2">
      <c r="A71" s="147" t="s">
        <v>45</v>
      </c>
      <c r="B71" s="148"/>
      <c r="C71" s="143"/>
      <c r="D71" s="36">
        <v>4620</v>
      </c>
      <c r="E71" s="37"/>
      <c r="F71" s="37"/>
      <c r="G71" s="37"/>
      <c r="H71" s="38"/>
    </row>
    <row r="72" spans="1:8" ht="37.5" customHeight="1" outlineLevel="1" x14ac:dyDescent="0.2">
      <c r="A72" s="147" t="s">
        <v>46</v>
      </c>
      <c r="B72" s="148"/>
      <c r="C72" s="143"/>
      <c r="D72" s="36">
        <v>5280</v>
      </c>
      <c r="E72" s="37"/>
      <c r="F72" s="37"/>
      <c r="G72" s="37"/>
      <c r="H72" s="38"/>
    </row>
    <row r="73" spans="1:8" ht="37.5" customHeight="1" outlineLevel="1" x14ac:dyDescent="0.2">
      <c r="A73" s="147" t="s">
        <v>47</v>
      </c>
      <c r="B73" s="148"/>
      <c r="C73" s="143"/>
      <c r="D73" s="36">
        <v>5940</v>
      </c>
      <c r="E73" s="37"/>
      <c r="F73" s="37"/>
      <c r="G73" s="37"/>
      <c r="H73" s="38"/>
    </row>
    <row r="74" spans="1:8" ht="37.5" customHeight="1" outlineLevel="1" x14ac:dyDescent="0.2">
      <c r="A74" s="147" t="s">
        <v>48</v>
      </c>
      <c r="B74" s="148"/>
      <c r="C74" s="143"/>
      <c r="D74" s="36">
        <v>6600</v>
      </c>
      <c r="E74" s="37"/>
      <c r="F74" s="37"/>
      <c r="G74" s="37"/>
      <c r="H74" s="38"/>
    </row>
    <row r="75" spans="1:8" ht="37.5" customHeight="1" outlineLevel="1" x14ac:dyDescent="0.2">
      <c r="A75" s="147" t="s">
        <v>49</v>
      </c>
      <c r="B75" s="148"/>
      <c r="C75" s="143"/>
      <c r="D75" s="36">
        <v>7260</v>
      </c>
      <c r="E75" s="37"/>
      <c r="F75" s="37"/>
      <c r="G75" s="37"/>
      <c r="H75" s="38"/>
    </row>
    <row r="76" spans="1:8" ht="37.5" customHeight="1" outlineLevel="1" x14ac:dyDescent="0.2">
      <c r="A76" s="147" t="s">
        <v>50</v>
      </c>
      <c r="B76" s="148"/>
      <c r="C76" s="143"/>
      <c r="D76" s="36">
        <v>7920</v>
      </c>
      <c r="E76" s="37"/>
      <c r="F76" s="37"/>
      <c r="G76" s="37"/>
      <c r="H76" s="38"/>
    </row>
    <row r="77" spans="1:8" ht="37.5" customHeight="1" outlineLevel="1" x14ac:dyDescent="0.2">
      <c r="A77" s="147" t="s">
        <v>51</v>
      </c>
      <c r="B77" s="148"/>
      <c r="C77" s="143"/>
      <c r="D77" s="36">
        <v>8580</v>
      </c>
      <c r="E77" s="37"/>
      <c r="F77" s="37"/>
      <c r="G77" s="37"/>
      <c r="H77" s="38"/>
    </row>
    <row r="78" spans="1:8" ht="37.5" customHeight="1" outlineLevel="1" x14ac:dyDescent="0.2">
      <c r="A78" s="147" t="s">
        <v>52</v>
      </c>
      <c r="B78" s="148"/>
      <c r="C78" s="143"/>
      <c r="D78" s="36">
        <v>9240</v>
      </c>
      <c r="E78" s="37"/>
      <c r="F78" s="37"/>
      <c r="G78" s="37"/>
      <c r="H78" s="38"/>
    </row>
    <row r="79" spans="1:8" ht="37.5" customHeight="1" outlineLevel="1" x14ac:dyDescent="0.2">
      <c r="A79" s="147" t="s">
        <v>53</v>
      </c>
      <c r="B79" s="148"/>
      <c r="C79" s="143"/>
      <c r="D79" s="36">
        <v>9900</v>
      </c>
      <c r="E79" s="37"/>
      <c r="F79" s="37"/>
      <c r="G79" s="37"/>
      <c r="H79" s="38"/>
    </row>
    <row r="80" spans="1:8" ht="37.5" customHeight="1" outlineLevel="1" x14ac:dyDescent="0.2">
      <c r="A80" s="147" t="s">
        <v>54</v>
      </c>
      <c r="B80" s="148"/>
      <c r="C80" s="143"/>
      <c r="D80" s="36">
        <v>10560</v>
      </c>
      <c r="E80" s="37"/>
      <c r="F80" s="37"/>
      <c r="G80" s="37"/>
      <c r="H80" s="38"/>
    </row>
    <row r="81" spans="1:8" ht="37.5" customHeight="1" outlineLevel="1" x14ac:dyDescent="0.2">
      <c r="A81" s="147" t="s">
        <v>55</v>
      </c>
      <c r="B81" s="148"/>
      <c r="C81" s="143"/>
      <c r="D81" s="36">
        <v>11220</v>
      </c>
      <c r="E81" s="37"/>
      <c r="F81" s="37"/>
      <c r="G81" s="37"/>
      <c r="H81" s="38"/>
    </row>
    <row r="82" spans="1:8" ht="37.5" customHeight="1" outlineLevel="1" x14ac:dyDescent="0.2">
      <c r="A82" s="147" t="s">
        <v>56</v>
      </c>
      <c r="B82" s="148"/>
      <c r="C82" s="143"/>
      <c r="D82" s="36">
        <v>11880</v>
      </c>
      <c r="E82" s="37"/>
      <c r="F82" s="37"/>
      <c r="G82" s="37"/>
      <c r="H82" s="38"/>
    </row>
    <row r="83" spans="1:8" ht="37.5" customHeight="1" outlineLevel="1" x14ac:dyDescent="0.2">
      <c r="A83" s="147" t="s">
        <v>57</v>
      </c>
      <c r="B83" s="148"/>
      <c r="C83" s="143"/>
      <c r="D83" s="36">
        <v>12540</v>
      </c>
      <c r="E83" s="37"/>
      <c r="F83" s="37"/>
      <c r="G83" s="37"/>
      <c r="H83" s="38"/>
    </row>
    <row r="84" spans="1:8" ht="37.5" customHeight="1" outlineLevel="1" thickBot="1" x14ac:dyDescent="0.25">
      <c r="A84" s="147" t="s">
        <v>58</v>
      </c>
      <c r="B84" s="148"/>
      <c r="C84" s="143"/>
      <c r="D84" s="36">
        <v>13200</v>
      </c>
      <c r="E84" s="37"/>
      <c r="F84" s="37"/>
      <c r="G84" s="37"/>
      <c r="H84" s="38"/>
    </row>
    <row r="85" spans="1:8" ht="50.1" customHeight="1" thickBot="1" x14ac:dyDescent="0.25">
      <c r="A85" s="136" t="s">
        <v>59</v>
      </c>
      <c r="B85" s="137"/>
      <c r="C85" s="137"/>
      <c r="D85" s="138" t="str">
        <f>"от "&amp;MIN(D86:D95)&amp;" до "&amp;MAX(D86:D95)</f>
        <v>от 192 до 5604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152">
        <v>810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157">
        <v>192</v>
      </c>
      <c r="E87" s="157"/>
      <c r="F87" s="157"/>
      <c r="G87" s="157"/>
      <c r="H87" s="158"/>
    </row>
    <row r="88" spans="1:8" ht="37.5" customHeight="1" x14ac:dyDescent="0.2">
      <c r="A88" s="154" t="s">
        <v>62</v>
      </c>
      <c r="B88" s="155"/>
      <c r="C88" s="159"/>
      <c r="D88" s="157">
        <v>5604</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3360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534 до 8848,8</v>
      </c>
      <c r="E97" s="173"/>
      <c r="F97" s="173"/>
      <c r="G97" s="173"/>
      <c r="H97" s="174"/>
    </row>
    <row r="98" spans="1:8" ht="21.75" thickBot="1" x14ac:dyDescent="0.25">
      <c r="A98" s="336"/>
      <c r="B98" s="337"/>
      <c r="C98" s="130"/>
      <c r="D98" s="399"/>
      <c r="E98" s="399"/>
      <c r="F98" s="399"/>
      <c r="G98" s="399"/>
      <c r="H98" s="400"/>
    </row>
    <row r="99" spans="1:8" ht="60"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182">
        <v>5040</v>
      </c>
      <c r="E99" s="182"/>
      <c r="F99" s="182"/>
      <c r="G99" s="182"/>
      <c r="H99" s="183"/>
    </row>
    <row r="100" spans="1:8" ht="60" customHeight="1" thickBot="1" x14ac:dyDescent="0.25">
      <c r="A100" s="184" t="s">
        <v>74</v>
      </c>
      <c r="B100" s="185"/>
      <c r="C100" s="186"/>
      <c r="D100" s="187" t="s">
        <v>75</v>
      </c>
      <c r="E100" s="188"/>
      <c r="F100" s="188"/>
      <c r="G100" s="188"/>
      <c r="H100" s="189"/>
    </row>
    <row r="101" spans="1:8" ht="60" customHeight="1" x14ac:dyDescent="0.2">
      <c r="A101" s="190" t="s">
        <v>76</v>
      </c>
      <c r="B101" s="191"/>
      <c r="C101" s="186"/>
      <c r="D101" s="157">
        <f>D99/4</f>
        <v>1260</v>
      </c>
      <c r="E101" s="157"/>
      <c r="F101" s="157"/>
      <c r="G101" s="157"/>
      <c r="H101" s="158"/>
    </row>
    <row r="102" spans="1:8" ht="60" customHeight="1" x14ac:dyDescent="0.2">
      <c r="A102" s="190" t="s">
        <v>77</v>
      </c>
      <c r="B102" s="191"/>
      <c r="C102" s="186"/>
      <c r="D102" s="157">
        <f>D99/5</f>
        <v>1008</v>
      </c>
      <c r="E102" s="157"/>
      <c r="F102" s="157"/>
      <c r="G102" s="157"/>
      <c r="H102" s="158"/>
    </row>
    <row r="103" spans="1:8" ht="60" customHeight="1" x14ac:dyDescent="0.2">
      <c r="A103" s="190" t="s">
        <v>78</v>
      </c>
      <c r="B103" s="191"/>
      <c r="C103" s="186"/>
      <c r="D103" s="157">
        <f>D99/6</f>
        <v>840</v>
      </c>
      <c r="E103" s="157"/>
      <c r="F103" s="157"/>
      <c r="G103" s="157"/>
      <c r="H103" s="158"/>
    </row>
    <row r="104" spans="1:8" ht="60" customHeight="1" x14ac:dyDescent="0.2">
      <c r="A104" s="190" t="s">
        <v>79</v>
      </c>
      <c r="B104" s="191"/>
      <c r="C104" s="186"/>
      <c r="D104" s="157">
        <f>D99/7</f>
        <v>720</v>
      </c>
      <c r="E104" s="157"/>
      <c r="F104" s="157"/>
      <c r="G104" s="157"/>
      <c r="H104" s="158"/>
    </row>
    <row r="105" spans="1:8" ht="60" customHeight="1" x14ac:dyDescent="0.2">
      <c r="A105" s="190" t="s">
        <v>80</v>
      </c>
      <c r="B105" s="191"/>
      <c r="C105" s="186"/>
      <c r="D105" s="157">
        <f>D99/8</f>
        <v>630</v>
      </c>
      <c r="E105" s="157"/>
      <c r="F105" s="157"/>
      <c r="G105" s="157"/>
      <c r="H105" s="158"/>
    </row>
    <row r="106" spans="1:8" ht="60" customHeight="1" x14ac:dyDescent="0.2">
      <c r="A106" s="190" t="s">
        <v>81</v>
      </c>
      <c r="B106" s="191"/>
      <c r="C106" s="186"/>
      <c r="D106" s="157">
        <f>D99/9</f>
        <v>560</v>
      </c>
      <c r="E106" s="157"/>
      <c r="F106" s="157"/>
      <c r="G106" s="157"/>
      <c r="H106" s="158"/>
    </row>
    <row r="107" spans="1:8" ht="60" customHeight="1" x14ac:dyDescent="0.2">
      <c r="A107" s="190" t="s">
        <v>82</v>
      </c>
      <c r="B107" s="191"/>
      <c r="C107" s="186"/>
      <c r="D107" s="157">
        <f>D99/10</f>
        <v>504</v>
      </c>
      <c r="E107" s="157"/>
      <c r="F107" s="157"/>
      <c r="G107" s="157"/>
      <c r="H107" s="158"/>
    </row>
    <row r="108" spans="1:8" ht="60" customHeight="1" thickBot="1" x14ac:dyDescent="0.25">
      <c r="A108" s="179" t="s">
        <v>83</v>
      </c>
      <c r="B108" s="180"/>
      <c r="C108" s="186"/>
      <c r="D108" s="182">
        <v>7560</v>
      </c>
      <c r="E108" s="182"/>
      <c r="F108" s="182"/>
      <c r="G108" s="182"/>
      <c r="H108" s="183"/>
    </row>
    <row r="109" spans="1:8" ht="60" customHeight="1" thickBot="1" x14ac:dyDescent="0.25">
      <c r="A109" s="184" t="s">
        <v>74</v>
      </c>
      <c r="B109" s="185"/>
      <c r="C109" s="186"/>
      <c r="D109" s="187" t="s">
        <v>75</v>
      </c>
      <c r="E109" s="188"/>
      <c r="F109" s="188"/>
      <c r="G109" s="188"/>
      <c r="H109" s="189"/>
    </row>
    <row r="110" spans="1:8" ht="60" customHeight="1" x14ac:dyDescent="0.2">
      <c r="A110" s="190" t="s">
        <v>76</v>
      </c>
      <c r="B110" s="191"/>
      <c r="C110" s="186"/>
      <c r="D110" s="157">
        <v>1890</v>
      </c>
      <c r="E110" s="157"/>
      <c r="F110" s="157"/>
      <c r="G110" s="157"/>
      <c r="H110" s="158"/>
    </row>
    <row r="111" spans="1:8" ht="60" customHeight="1" x14ac:dyDescent="0.2">
      <c r="A111" s="190" t="s">
        <v>77</v>
      </c>
      <c r="B111" s="191"/>
      <c r="C111" s="186"/>
      <c r="D111" s="157">
        <v>1512</v>
      </c>
      <c r="E111" s="157"/>
      <c r="F111" s="157"/>
      <c r="G111" s="157"/>
      <c r="H111" s="158"/>
    </row>
    <row r="112" spans="1:8" ht="60" customHeight="1" x14ac:dyDescent="0.2">
      <c r="A112" s="190" t="s">
        <v>78</v>
      </c>
      <c r="B112" s="191"/>
      <c r="C112" s="186"/>
      <c r="D112" s="157">
        <v>1260</v>
      </c>
      <c r="E112" s="157"/>
      <c r="F112" s="157"/>
      <c r="G112" s="157"/>
      <c r="H112" s="158"/>
    </row>
    <row r="113" spans="1:8" ht="60" customHeight="1" x14ac:dyDescent="0.2">
      <c r="A113" s="190" t="s">
        <v>79</v>
      </c>
      <c r="B113" s="191"/>
      <c r="C113" s="186"/>
      <c r="D113" s="157">
        <v>1080</v>
      </c>
      <c r="E113" s="157"/>
      <c r="F113" s="157"/>
      <c r="G113" s="157"/>
      <c r="H113" s="158"/>
    </row>
    <row r="114" spans="1:8" ht="60" customHeight="1" x14ac:dyDescent="0.2">
      <c r="A114" s="190" t="s">
        <v>80</v>
      </c>
      <c r="B114" s="191"/>
      <c r="C114" s="186"/>
      <c r="D114" s="157">
        <v>945</v>
      </c>
      <c r="E114" s="157"/>
      <c r="F114" s="157"/>
      <c r="G114" s="157"/>
      <c r="H114" s="158"/>
    </row>
    <row r="115" spans="1:8" ht="60" customHeight="1" x14ac:dyDescent="0.2">
      <c r="A115" s="190" t="s">
        <v>81</v>
      </c>
      <c r="B115" s="191"/>
      <c r="C115" s="186"/>
      <c r="D115" s="157">
        <v>840</v>
      </c>
      <c r="E115" s="157"/>
      <c r="F115" s="157"/>
      <c r="G115" s="157"/>
      <c r="H115" s="158"/>
    </row>
    <row r="116" spans="1:8" ht="60" customHeight="1" thickBot="1" x14ac:dyDescent="0.25">
      <c r="A116" s="190" t="s">
        <v>82</v>
      </c>
      <c r="B116" s="191"/>
      <c r="C116" s="194"/>
      <c r="D116" s="157">
        <v>756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44">
        <v>5400</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"2ГИС.КОСТРОМА"</v>
      </c>
      <c r="D119" s="31">
        <v>4350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121">
        <v>3012</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6">
        <v>2478</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"2ГИС.КОСТРОМА"</v>
      </c>
      <c r="D122" s="36">
        <v>7374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"2ГИС.КОСТРОМА"</v>
      </c>
      <c r="D123" s="36">
        <v>8848.7999999999993</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6">
        <v>2604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6">
        <v>2478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6">
        <v>3480</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"2ГИС.КОСТРОМА" (версия для ПК)</v>
      </c>
      <c r="D127" s="36">
        <v>3408</v>
      </c>
      <c r="E127" s="37"/>
      <c r="F127" s="37"/>
      <c r="G127" s="37"/>
      <c r="H127" s="38"/>
    </row>
    <row r="128" spans="1:8" ht="50.1" customHeight="1" x14ac:dyDescent="0.2">
      <c r="A128" s="160" t="s">
        <v>94</v>
      </c>
      <c r="B128" s="161"/>
      <c r="C128" s="202" t="s">
        <v>95</v>
      </c>
      <c r="D128" s="36">
        <v>534</v>
      </c>
      <c r="E128" s="37"/>
      <c r="F128" s="37"/>
      <c r="G128" s="37"/>
      <c r="H128" s="38"/>
    </row>
    <row r="129" spans="1:8" ht="66"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6">
        <v>1860</v>
      </c>
      <c r="E129" s="37"/>
      <c r="F129" s="37"/>
      <c r="G129" s="37"/>
      <c r="H129" s="38"/>
    </row>
    <row r="130" spans="1:8" ht="66"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6">
        <v>1488</v>
      </c>
      <c r="E130" s="37"/>
      <c r="F130" s="37"/>
      <c r="G130" s="37"/>
      <c r="H130" s="38"/>
    </row>
    <row r="131" spans="1:8" ht="66" customHeight="1" x14ac:dyDescent="0.2">
      <c r="A131" s="160" t="s">
        <v>98</v>
      </c>
      <c r="B131" s="161"/>
      <c r="C131"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6">
        <v>1242</v>
      </c>
      <c r="E131" s="37"/>
      <c r="F131" s="37"/>
      <c r="G131" s="37"/>
      <c r="H131" s="38"/>
    </row>
    <row r="132" spans="1:8" ht="66" customHeight="1" x14ac:dyDescent="0.2">
      <c r="A132" s="160" t="s">
        <v>99</v>
      </c>
      <c r="B132" s="161"/>
      <c r="C132"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6">
        <v>744</v>
      </c>
      <c r="E132" s="37"/>
      <c r="F132" s="37"/>
      <c r="G132" s="37"/>
      <c r="H132" s="38"/>
    </row>
    <row r="133" spans="1:8" ht="66"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6">
        <v>6822</v>
      </c>
      <c r="E133" s="37"/>
      <c r="F133" s="37"/>
      <c r="G133" s="37"/>
      <c r="H133" s="38"/>
    </row>
    <row r="134" spans="1:8" ht="66"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6">
        <v>2166</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6">
        <v>1476</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6">
        <v>810</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8" s="36">
        <v>3990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6">
        <v>3150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0" s="36">
        <v>3240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"2ГИС.КОСТРОМА"</v>
      </c>
      <c r="D141" s="36">
        <v>6120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6">
        <v>4320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"2ГИС.КОСТРОМА" (версия для ПК)</v>
      </c>
      <c r="D143" s="36">
        <v>3480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"2ГИС.КОСТРОМА"</v>
      </c>
      <c r="D144" s="36">
        <v>10440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"2ГИС.КОСТРОМА"</v>
      </c>
      <c r="D145" s="36">
        <v>12528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"2ГИС.КОСТРОМА" (версия для ПК)</v>
      </c>
      <c r="D146" s="36">
        <v>3720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"2ГИС.КОСТРОМА" (версия для ПК)</v>
      </c>
      <c r="D147" s="36">
        <v>3480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"2ГИС.КОСТРОМА" (версия для ПК)</v>
      </c>
      <c r="D148" s="36">
        <v>4920</v>
      </c>
      <c r="E148" s="37"/>
      <c r="F148" s="37"/>
      <c r="G148" s="37"/>
      <c r="H148" s="38"/>
    </row>
    <row r="149" spans="1:8" ht="50.1" customHeight="1" x14ac:dyDescent="0.2">
      <c r="A149" s="160" t="s">
        <v>115</v>
      </c>
      <c r="B149" s="161"/>
      <c r="C149" s="202" t="s">
        <v>95</v>
      </c>
      <c r="D149" s="36">
        <v>840</v>
      </c>
      <c r="E149" s="37"/>
      <c r="F149" s="37"/>
      <c r="G149" s="37"/>
      <c r="H149" s="38"/>
    </row>
    <row r="150" spans="1:8" ht="66"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6">
        <v>9600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"2ГИС.КОСТРОМА" (версия для ПК)</v>
      </c>
      <c r="D151" s="44">
        <v>2160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6">
        <v>1620</v>
      </c>
      <c r="E153" s="37"/>
      <c r="F153" s="37"/>
      <c r="G153" s="37"/>
      <c r="H153" s="38"/>
    </row>
    <row r="154" spans="1:8" s="16" customFormat="1" ht="50.1" customHeight="1" x14ac:dyDescent="0.2">
      <c r="A154" s="160" t="s">
        <v>120</v>
      </c>
      <c r="B154" s="161"/>
      <c r="C154" s="209"/>
      <c r="D154" s="36">
        <v>1620</v>
      </c>
      <c r="E154" s="37"/>
      <c r="F154" s="37"/>
      <c r="G154" s="37"/>
      <c r="H154" s="38"/>
    </row>
    <row r="155" spans="1:8" s="16" customFormat="1" ht="50.1" customHeight="1" x14ac:dyDescent="0.2">
      <c r="A155" s="207" t="s">
        <v>121</v>
      </c>
      <c r="B155" s="208"/>
      <c r="C155" s="209"/>
      <c r="D155" s="359">
        <v>3000</v>
      </c>
      <c r="E155" s="157"/>
      <c r="F155" s="157"/>
      <c r="G155" s="157"/>
      <c r="H155" s="157"/>
    </row>
    <row r="156" spans="1:8" s="16" customFormat="1" ht="50.1" customHeight="1" x14ac:dyDescent="0.2">
      <c r="A156" s="207" t="s">
        <v>122</v>
      </c>
      <c r="B156" s="208"/>
      <c r="C156" s="209"/>
      <c r="D156" s="359">
        <v>300</v>
      </c>
      <c r="E156" s="157"/>
      <c r="F156" s="157"/>
      <c r="G156" s="157"/>
      <c r="H156" s="157"/>
    </row>
    <row r="157" spans="1:8" s="16" customFormat="1" ht="50.1" customHeight="1" thickBot="1" x14ac:dyDescent="0.25">
      <c r="A157" s="207" t="s">
        <v>123</v>
      </c>
      <c r="B157" s="208"/>
      <c r="C157" s="210"/>
      <c r="D157" s="78">
        <v>1050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59" s="212">
        <f>F159*1.2</f>
        <v>2412</v>
      </c>
      <c r="E159" s="213">
        <f>F159*1.1</f>
        <v>2211</v>
      </c>
      <c r="F159" s="213">
        <v>2010</v>
      </c>
      <c r="G159" s="213">
        <f>F159*0.75</f>
        <v>1507.5</v>
      </c>
      <c r="H159" s="214">
        <f>F159*0.5</f>
        <v>1005</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"2ГИС.КОСТРОМА"</v>
      </c>
      <c r="D160" s="36">
        <v>2358</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1" s="36">
        <v>3012</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62" s="212">
        <f>F162*1.2</f>
        <v>3456</v>
      </c>
      <c r="E162" s="213">
        <f>F162*1.1</f>
        <v>3168.0000000000005</v>
      </c>
      <c r="F162" s="213">
        <v>2880</v>
      </c>
      <c r="G162" s="213">
        <f>F162*0.75</f>
        <v>2160</v>
      </c>
      <c r="H162" s="214">
        <f>F162*0.5</f>
        <v>1440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"2ГИС.КОСТРОМА"</v>
      </c>
      <c r="D163" s="36">
        <v>3360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4" s="36">
        <v>4320</v>
      </c>
      <c r="E164" s="37"/>
      <c r="F164" s="37"/>
      <c r="G164" s="37"/>
      <c r="H164" s="38"/>
    </row>
    <row r="165" spans="1:8" s="16" customFormat="1" ht="126" customHeight="1" x14ac:dyDescent="0.2">
      <c r="A165" s="160" t="s">
        <v>131</v>
      </c>
      <c r="B165" s="161"/>
      <c r="C165" s="215" t="str">
        <f>C160</f>
        <v>Интернет-площадка 2gis.ru на основе Cправочника организаций "2ГИС.КОСТРОМА"</v>
      </c>
      <c r="D165" s="212">
        <f>F165*1.2</f>
        <v>2412</v>
      </c>
      <c r="E165" s="213">
        <f>F165*1.1</f>
        <v>2211</v>
      </c>
      <c r="F165" s="213">
        <v>2010</v>
      </c>
      <c r="G165" s="213">
        <f>F165*0.75</f>
        <v>1507.5</v>
      </c>
      <c r="H165" s="214">
        <f>F165*0.5</f>
        <v>1005</v>
      </c>
    </row>
    <row r="166" spans="1:8" s="16" customFormat="1" ht="126"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6" s="36">
        <v>2562</v>
      </c>
      <c r="E166" s="37"/>
      <c r="F166" s="37"/>
      <c r="G166" s="37"/>
      <c r="H166" s="38"/>
    </row>
    <row r="167" spans="1:8" ht="50.1" customHeight="1" thickBot="1" x14ac:dyDescent="0.25">
      <c r="A167" s="336"/>
      <c r="B167" s="337"/>
      <c r="C167" s="125"/>
      <c r="D167" s="399"/>
      <c r="E167" s="399"/>
      <c r="F167" s="399"/>
      <c r="G167" s="399"/>
      <c r="H167" s="400"/>
    </row>
    <row r="168" spans="1:8" s="23" customFormat="1" ht="26.25" x14ac:dyDescent="0.2">
      <c r="A168" s="216"/>
      <c r="B168" s="217"/>
      <c r="C168" s="218"/>
      <c r="D168" s="217"/>
      <c r="E168" s="217"/>
      <c r="F168" s="217"/>
      <c r="G168" s="217"/>
      <c r="H168" s="219"/>
    </row>
    <row r="169" spans="1:8" s="16" customFormat="1" ht="21" x14ac:dyDescent="0.2">
      <c r="A169" s="220"/>
      <c r="B169" s="221" t="s">
        <v>133</v>
      </c>
      <c r="C169" s="222" t="s">
        <v>189</v>
      </c>
      <c r="D169" s="222"/>
      <c r="E169" s="223"/>
      <c r="F169" s="223"/>
      <c r="G169" s="223"/>
      <c r="H169" s="223"/>
    </row>
    <row r="170" spans="1:8" s="16" customFormat="1" ht="21" x14ac:dyDescent="0.2">
      <c r="A170" s="220"/>
      <c r="B170" s="223"/>
      <c r="C170" s="224" t="s">
        <v>190</v>
      </c>
      <c r="D170" s="224"/>
      <c r="E170" s="223"/>
      <c r="F170" s="223"/>
      <c r="G170" s="223"/>
      <c r="H170" s="223"/>
    </row>
    <row r="171" spans="1:8" s="16" customFormat="1" ht="21" x14ac:dyDescent="0.2">
      <c r="A171" s="220"/>
      <c r="B171" s="223"/>
      <c r="C171" s="222" t="s">
        <v>191</v>
      </c>
      <c r="D171" s="224"/>
      <c r="E171" s="223"/>
      <c r="F171" s="223"/>
      <c r="G171" s="223"/>
      <c r="H171" s="223"/>
    </row>
    <row r="172" spans="1:8" s="16" customFormat="1" ht="21" x14ac:dyDescent="0.2">
      <c r="A172" s="216"/>
      <c r="B172" s="217"/>
      <c r="C172" s="224"/>
      <c r="D172" s="224"/>
      <c r="E172" s="223"/>
      <c r="F172" s="223"/>
      <c r="G172" s="223"/>
      <c r="H172" s="217"/>
    </row>
    <row r="173" spans="1:8" s="16" customFormat="1" ht="26.25" x14ac:dyDescent="0.2">
      <c r="A173" s="227" t="str">
        <f>Абакан_юр!A174</f>
        <v>По соглашению сторон в качестве валюты платежа могут выступать украинские гривны, в этом случае курс следующий: 1 руб. = 0,4273 гривен</v>
      </c>
      <c r="B173" s="227"/>
      <c r="C173" s="227"/>
      <c r="D173" s="228"/>
      <c r="E173" s="228"/>
      <c r="F173" s="229"/>
      <c r="G173" s="230"/>
      <c r="H173" s="230"/>
    </row>
    <row r="174" spans="1:8" ht="26.25" x14ac:dyDescent="0.2">
      <c r="A174" s="227" t="str">
        <f>Абакан_юр!A175</f>
        <v>По соглашению сторон в качестве валюты платежа могут выступать дирхамы ОАЭ, в этом случае курс следующий: 1 руб. = 0,0413 дирхам</v>
      </c>
      <c r="B174" s="227"/>
      <c r="C174" s="227"/>
      <c r="D174" s="228"/>
      <c r="E174" s="228"/>
      <c r="F174" s="229"/>
      <c r="G174" s="232"/>
      <c r="H174" s="232"/>
    </row>
    <row r="175" spans="1:8" ht="26.25" x14ac:dyDescent="0.2">
      <c r="A175" s="227" t="str">
        <f>Абакан_юр!A176</f>
        <v>По соглашению сторон в качестве валюты платежа могут выступать доллары США, в этом случае курс следующий: 1 руб. = 0,0113 доллара</v>
      </c>
      <c r="B175" s="227"/>
      <c r="C175" s="227"/>
      <c r="D175" s="228"/>
      <c r="E175" s="228"/>
      <c r="F175" s="229"/>
      <c r="G175" s="232"/>
      <c r="H175" s="232"/>
    </row>
    <row r="176" spans="1:8" ht="26.25" x14ac:dyDescent="0.2">
      <c r="A176" s="227" t="str">
        <f>Абакан_юр!A177</f>
        <v>По соглашению сторон в качестве валюты платежа могут выступать евро, в этом случае курс следующий: 1 руб. = 0,0105 евро</v>
      </c>
      <c r="B176" s="227"/>
      <c r="C176" s="227"/>
      <c r="D176" s="228"/>
      <c r="E176" s="229"/>
      <c r="F176" s="229"/>
      <c r="G176" s="232"/>
      <c r="H176" s="232"/>
    </row>
    <row r="177" spans="1:8" ht="26.25" x14ac:dyDescent="0.2">
      <c r="A177" s="227" t="str">
        <f>Абакан_юр!A178</f>
        <v>По соглашению сторон в качестве валюты платежа могут выступать чешские кроны, в этом случае курс следующий: 1 руб. = 0,2661 крона</v>
      </c>
      <c r="B177" s="227"/>
      <c r="C177" s="227"/>
      <c r="D177" s="228"/>
      <c r="E177" s="229"/>
      <c r="F177" s="229"/>
      <c r="G177" s="232"/>
      <c r="H177" s="232"/>
    </row>
    <row r="178" spans="1:8" ht="26.25" x14ac:dyDescent="0.2">
      <c r="A178" s="227" t="str">
        <f>Абакан_юр!A179</f>
        <v>По соглашению сторон в качестве валюты платежа могут выступать киргизские сомы, в этом случае курс следующий: 1 руб. = 1,0065 сом</v>
      </c>
      <c r="B178" s="227"/>
      <c r="C178" s="227"/>
      <c r="D178" s="228"/>
      <c r="E178" s="228"/>
      <c r="F178" s="229"/>
      <c r="G178" s="232"/>
      <c r="H178" s="232"/>
    </row>
    <row r="179" spans="1:8" ht="26.25" x14ac:dyDescent="0.2">
      <c r="A17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79" s="227"/>
      <c r="C179" s="227"/>
      <c r="D179" s="228"/>
      <c r="E179" s="228"/>
      <c r="F179" s="229"/>
      <c r="G179" s="232"/>
      <c r="H179" s="232"/>
    </row>
    <row r="180" spans="1:8" ht="26.25" customHeight="1" x14ac:dyDescent="0.2">
      <c r="A180" s="233"/>
      <c r="B180" s="233"/>
      <c r="C180" s="234"/>
      <c r="D180" s="235"/>
      <c r="E180" s="235"/>
      <c r="F180" s="236"/>
      <c r="G180" s="237"/>
      <c r="H180" s="237"/>
    </row>
    <row r="181" spans="1:8" ht="26.25" customHeight="1" x14ac:dyDescent="0.2">
      <c r="A181" s="239" t="s">
        <v>144</v>
      </c>
      <c r="B181" s="239"/>
      <c r="C181" s="239"/>
      <c r="D181" s="239"/>
      <c r="E181" s="239"/>
      <c r="F181" s="239"/>
      <c r="G181" s="239"/>
      <c r="H181" s="239"/>
    </row>
    <row r="182" spans="1:8" ht="26.25" customHeight="1" x14ac:dyDescent="0.2">
      <c r="A182" s="239" t="s">
        <v>145</v>
      </c>
      <c r="B182" s="239"/>
      <c r="C182" s="239"/>
      <c r="D182" s="239"/>
      <c r="E182" s="239"/>
      <c r="F182" s="239"/>
      <c r="G182" s="239"/>
      <c r="H182" s="239"/>
    </row>
    <row r="183" spans="1:8" ht="26.25" customHeight="1" x14ac:dyDescent="0.2">
      <c r="A183" s="233"/>
      <c r="B183" s="233"/>
      <c r="C183" s="234"/>
      <c r="D183" s="235"/>
      <c r="E183" s="235"/>
      <c r="F183" s="236"/>
      <c r="G183" s="237"/>
      <c r="H183" s="237"/>
    </row>
    <row r="184" spans="1:8" ht="26.25" customHeight="1" thickBot="1" x14ac:dyDescent="0.25">
      <c r="A184" s="240" t="s">
        <v>146</v>
      </c>
      <c r="B184" s="240"/>
      <c r="C184" s="240"/>
      <c r="D184" s="240"/>
      <c r="E184" s="240"/>
      <c r="F184" s="241"/>
      <c r="G184" s="231"/>
      <c r="H184" s="242"/>
    </row>
    <row r="185" spans="1:8" ht="26.25" customHeight="1" thickBot="1" x14ac:dyDescent="0.25">
      <c r="A185" s="243" t="s">
        <v>147</v>
      </c>
      <c r="B185" s="244"/>
      <c r="C185" s="244"/>
      <c r="D185" s="244"/>
      <c r="E185" s="245"/>
      <c r="F185" s="246"/>
      <c r="H185" s="247"/>
    </row>
    <row r="186" spans="1:8" ht="26.25" customHeight="1" thickBot="1" x14ac:dyDescent="0.25">
      <c r="A186" s="375" t="s">
        <v>148</v>
      </c>
      <c r="B186" s="376"/>
      <c r="C186" s="250" t="s">
        <v>149</v>
      </c>
      <c r="D186" s="402" t="s">
        <v>150</v>
      </c>
      <c r="E186" s="403"/>
      <c r="F186" s="252"/>
      <c r="G186" s="252"/>
      <c r="H186" s="252"/>
    </row>
    <row r="187" spans="1:8" ht="84" x14ac:dyDescent="0.2">
      <c r="A187" s="253" t="s">
        <v>151</v>
      </c>
      <c r="B187" s="254"/>
      <c r="C187" s="255" t="s">
        <v>152</v>
      </c>
      <c r="D187" s="256" t="s">
        <v>153</v>
      </c>
      <c r="E187" s="257"/>
      <c r="F187" s="252"/>
      <c r="G187" s="252"/>
      <c r="H187" s="252"/>
    </row>
    <row r="188" spans="1:8" ht="21" x14ac:dyDescent="0.2">
      <c r="A188" s="258" t="s">
        <v>154</v>
      </c>
      <c r="B188" s="259"/>
      <c r="C188" s="260" t="s">
        <v>155</v>
      </c>
      <c r="D188" s="261" t="s">
        <v>156</v>
      </c>
      <c r="E188" s="262"/>
      <c r="F188" s="252"/>
      <c r="G188" s="252"/>
      <c r="H188" s="252"/>
    </row>
    <row r="189" spans="1:8" ht="63.75" thickBot="1" x14ac:dyDescent="0.25">
      <c r="A189" s="404" t="s">
        <v>157</v>
      </c>
      <c r="B189" s="405"/>
      <c r="C189" s="406" t="s">
        <v>158</v>
      </c>
      <c r="D189" s="407" t="s">
        <v>156</v>
      </c>
      <c r="E189" s="408"/>
      <c r="F189" s="252"/>
      <c r="G189" s="252"/>
      <c r="H189" s="252"/>
    </row>
    <row r="190" spans="1:8" ht="42" x14ac:dyDescent="0.2">
      <c r="A190" s="258" t="s">
        <v>160</v>
      </c>
      <c r="B190" s="259"/>
      <c r="C190" s="409" t="s">
        <v>161</v>
      </c>
      <c r="D190" s="259" t="s">
        <v>156</v>
      </c>
      <c r="E190" s="410"/>
      <c r="F190" s="246"/>
      <c r="G190" s="246"/>
      <c r="H190" s="246"/>
    </row>
    <row r="191" spans="1:8" ht="50.1" customHeight="1" thickBot="1" x14ac:dyDescent="0.25">
      <c r="A191" s="411" t="s">
        <v>162</v>
      </c>
      <c r="B191" s="412"/>
      <c r="C191" s="406" t="s">
        <v>163</v>
      </c>
      <c r="D191" s="413" t="s">
        <v>156</v>
      </c>
      <c r="E191" s="414"/>
      <c r="F191" s="236"/>
      <c r="G191" s="237"/>
      <c r="H191" s="237"/>
    </row>
    <row r="192" spans="1:8" ht="50.1" customHeight="1" x14ac:dyDescent="0.2">
      <c r="A192" s="264" t="s">
        <v>164</v>
      </c>
      <c r="B192" s="264"/>
      <c r="C192" s="264"/>
      <c r="D192" s="264"/>
      <c r="E192" s="264"/>
      <c r="F192" s="264"/>
      <c r="G192" s="264"/>
      <c r="H192" s="264"/>
    </row>
    <row r="193" spans="1:8" ht="91.5" customHeight="1" x14ac:dyDescent="0.2">
      <c r="A193" s="264" t="s">
        <v>165</v>
      </c>
      <c r="B193" s="264"/>
      <c r="C193" s="264"/>
      <c r="D193" s="264"/>
      <c r="E193" s="264"/>
      <c r="F193" s="264"/>
      <c r="G193" s="264"/>
      <c r="H193" s="264"/>
    </row>
    <row r="194" spans="1:8" ht="171.75" customHeight="1" x14ac:dyDescent="0.2">
      <c r="A19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239"/>
      <c r="C194" s="239"/>
      <c r="D194" s="239"/>
      <c r="E194" s="239"/>
      <c r="F194" s="239"/>
      <c r="G194" s="239"/>
      <c r="H194" s="239"/>
    </row>
    <row r="195" spans="1:8" ht="89.25" customHeight="1" x14ac:dyDescent="0.2">
      <c r="A195" s="239" t="s">
        <v>167</v>
      </c>
      <c r="B195" s="239"/>
      <c r="C195" s="239"/>
      <c r="D195" s="239"/>
      <c r="E195" s="239"/>
      <c r="F195" s="239"/>
      <c r="G195" s="239"/>
      <c r="H195" s="239"/>
    </row>
    <row r="196" spans="1:8" ht="66.75" customHeight="1" x14ac:dyDescent="0.2">
      <c r="A196" s="264" t="s">
        <v>168</v>
      </c>
      <c r="B196" s="264"/>
      <c r="C196" s="264"/>
      <c r="D196" s="264"/>
      <c r="E196" s="264"/>
      <c r="F196" s="264"/>
      <c r="G196" s="264"/>
      <c r="H196" s="264"/>
    </row>
    <row r="197" spans="1:8" s="217" customFormat="1" ht="15.75" customHeight="1" x14ac:dyDescent="0.2">
      <c r="A197" s="216"/>
      <c r="C197" s="218"/>
      <c r="H197" s="219"/>
    </row>
    <row r="198" spans="1:8" s="238" customFormat="1" ht="7.5" customHeight="1" x14ac:dyDescent="0.2">
      <c r="A198" s="216"/>
      <c r="B198" s="217"/>
      <c r="C198" s="218"/>
      <c r="D198" s="217"/>
      <c r="E198" s="217"/>
      <c r="F198" s="217"/>
      <c r="G198" s="217"/>
      <c r="H198" s="219"/>
    </row>
    <row r="199" spans="1:8" ht="109.5" customHeight="1" x14ac:dyDescent="0.2">
      <c r="A199" s="239" t="s">
        <v>169</v>
      </c>
      <c r="B199" s="239"/>
      <c r="C199" s="239"/>
      <c r="D199" s="239"/>
      <c r="E199" s="239"/>
      <c r="F199" s="239"/>
      <c r="G199" s="239"/>
      <c r="H199" s="239"/>
    </row>
    <row r="200" spans="1:8" ht="24.95" customHeight="1" x14ac:dyDescent="0.2"/>
    <row r="201" spans="1:8" ht="183" customHeight="1" x14ac:dyDescent="0.2"/>
    <row r="202" spans="1:8" ht="76.5" customHeight="1" x14ac:dyDescent="0.2"/>
    <row r="206" spans="1:8" s="266" customFormat="1" ht="114.75" customHeight="1" x14ac:dyDescent="0.2">
      <c r="A206" s="216"/>
      <c r="B206" s="217"/>
      <c r="C206" s="218"/>
      <c r="D206" s="217"/>
      <c r="E206" s="217"/>
      <c r="F206" s="217"/>
      <c r="G206" s="217"/>
      <c r="H206" s="219"/>
    </row>
  </sheetData>
  <sheetProtection selectLockedCells="1" selectUnlockedCells="1"/>
  <mergeCells count="320">
    <mergeCell ref="A192:H192"/>
    <mergeCell ref="A193:H193"/>
    <mergeCell ref="A194:H194"/>
    <mergeCell ref="A195:H195"/>
    <mergeCell ref="A196:H196"/>
    <mergeCell ref="A199:E199"/>
    <mergeCell ref="F199:H199"/>
    <mergeCell ref="A189:B189"/>
    <mergeCell ref="D189:E189"/>
    <mergeCell ref="A190:B190"/>
    <mergeCell ref="D190:E190"/>
    <mergeCell ref="A191:B191"/>
    <mergeCell ref="D191:E191"/>
    <mergeCell ref="A186:B186"/>
    <mergeCell ref="D186:E186"/>
    <mergeCell ref="A187:B187"/>
    <mergeCell ref="D187:E187"/>
    <mergeCell ref="A188:B188"/>
    <mergeCell ref="D188:E188"/>
    <mergeCell ref="A178:C178"/>
    <mergeCell ref="A179:C179"/>
    <mergeCell ref="A181:H181"/>
    <mergeCell ref="A182:H182"/>
    <mergeCell ref="A184:E184"/>
    <mergeCell ref="A185:E185"/>
    <mergeCell ref="A173:C173"/>
    <mergeCell ref="G173:H173"/>
    <mergeCell ref="A174:C174"/>
    <mergeCell ref="A175:C175"/>
    <mergeCell ref="A176:C176"/>
    <mergeCell ref="A177:C177"/>
    <mergeCell ref="A167:B167"/>
    <mergeCell ref="D167:H167"/>
    <mergeCell ref="C169:D169"/>
    <mergeCell ref="C170:D170"/>
    <mergeCell ref="C171:D171"/>
    <mergeCell ref="C172:D172"/>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50"/>
  <sheetViews>
    <sheetView view="pageBreakPreview" zoomScale="40" zoomScaleNormal="60" zoomScaleSheetLayoutView="40" workbookViewId="0">
      <pane ySplit="4" topLeftCell="A65"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389">
        <v>360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300">
        <f>F48*1.2</f>
        <v>360</v>
      </c>
      <c r="E48" s="300">
        <f>F48*1.1</f>
        <v>330</v>
      </c>
      <c r="F48" s="300">
        <v>300</v>
      </c>
      <c r="G48" s="300">
        <f>F48*0.75</f>
        <v>225</v>
      </c>
      <c r="H48" s="300">
        <f>F48*0.5</f>
        <v>150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1">
        <f>F55*1.2</f>
        <v>7344</v>
      </c>
      <c r="E55" s="32">
        <f>F55*1.1</f>
        <v>6732.0000000000009</v>
      </c>
      <c r="F55" s="32">
        <v>6120</v>
      </c>
      <c r="G55" s="32">
        <f>F55*0.75</f>
        <v>4590</v>
      </c>
      <c r="H55" s="33">
        <f>F55*0.5</f>
        <v>3060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54">
        <f>F61*1.2</f>
        <v>12787.199999999999</v>
      </c>
      <c r="E61" s="32">
        <f>F61*1.1</f>
        <v>11721.6</v>
      </c>
      <c r="F61" s="32">
        <v>10656</v>
      </c>
      <c r="G61" s="32">
        <f>F61*0.75</f>
        <v>7992</v>
      </c>
      <c r="H61" s="33">
        <f>F61*0.5</f>
        <v>5328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389">
        <v>360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"&amp;MIN(D72:D121)&amp;" до "&amp;MAX(D72:D121)</f>
        <v>от 1200 до 60000</v>
      </c>
      <c r="E71" s="139"/>
      <c r="F71" s="139"/>
      <c r="G71" s="139"/>
      <c r="H71" s="140"/>
    </row>
    <row r="72" spans="1:8" s="16" customFormat="1" ht="37.5" customHeight="1" outlineLevel="1" x14ac:dyDescent="0.2">
      <c r="A72" s="141" t="s">
        <v>39</v>
      </c>
      <c r="B72" s="142"/>
      <c r="C72" s="43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205</v>
      </c>
      <c r="B92" s="148"/>
      <c r="C92" s="143"/>
      <c r="D92" s="36">
        <v>25200</v>
      </c>
      <c r="E92" s="37"/>
      <c r="F92" s="37"/>
      <c r="G92" s="37"/>
      <c r="H92" s="38"/>
    </row>
    <row r="93" spans="1:8" s="16" customFormat="1" ht="37.5" customHeight="1" outlineLevel="1" x14ac:dyDescent="0.2">
      <c r="A93" s="147" t="s">
        <v>206</v>
      </c>
      <c r="B93" s="148"/>
      <c r="C93" s="143"/>
      <c r="D93" s="36">
        <v>26400</v>
      </c>
      <c r="E93" s="37"/>
      <c r="F93" s="37"/>
      <c r="G93" s="37"/>
      <c r="H93" s="38"/>
    </row>
    <row r="94" spans="1:8" s="16" customFormat="1" ht="37.5" customHeight="1" outlineLevel="1" x14ac:dyDescent="0.2">
      <c r="A94" s="147" t="s">
        <v>207</v>
      </c>
      <c r="B94" s="148"/>
      <c r="C94" s="143"/>
      <c r="D94" s="36">
        <v>27600</v>
      </c>
      <c r="E94" s="37"/>
      <c r="F94" s="37"/>
      <c r="G94" s="37"/>
      <c r="H94" s="38"/>
    </row>
    <row r="95" spans="1:8" s="16" customFormat="1" ht="37.5" customHeight="1" outlineLevel="1" x14ac:dyDescent="0.2">
      <c r="A95" s="147" t="s">
        <v>208</v>
      </c>
      <c r="B95" s="148"/>
      <c r="C95" s="143"/>
      <c r="D95" s="36">
        <v>28800</v>
      </c>
      <c r="E95" s="37"/>
      <c r="F95" s="37"/>
      <c r="G95" s="37"/>
      <c r="H95" s="38"/>
    </row>
    <row r="96" spans="1:8" s="16" customFormat="1" ht="37.5" customHeight="1" outlineLevel="1" x14ac:dyDescent="0.2">
      <c r="A96" s="147" t="s">
        <v>209</v>
      </c>
      <c r="B96" s="148"/>
      <c r="C96" s="143"/>
      <c r="D96" s="36">
        <v>30000</v>
      </c>
      <c r="E96" s="37"/>
      <c r="F96" s="37"/>
      <c r="G96" s="37"/>
      <c r="H96" s="38"/>
    </row>
    <row r="97" spans="1:8" s="16" customFormat="1" ht="37.5" customHeight="1" outlineLevel="1" x14ac:dyDescent="0.2">
      <c r="A97" s="147" t="s">
        <v>210</v>
      </c>
      <c r="B97" s="148"/>
      <c r="C97" s="143"/>
      <c r="D97" s="36">
        <v>31200</v>
      </c>
      <c r="E97" s="37"/>
      <c r="F97" s="37"/>
      <c r="G97" s="37"/>
      <c r="H97" s="38"/>
    </row>
    <row r="98" spans="1:8" s="16" customFormat="1" ht="37.5" customHeight="1" outlineLevel="1" x14ac:dyDescent="0.2">
      <c r="A98" s="147" t="s">
        <v>211</v>
      </c>
      <c r="B98" s="148"/>
      <c r="C98" s="143"/>
      <c r="D98" s="36">
        <v>32400</v>
      </c>
      <c r="E98" s="37"/>
      <c r="F98" s="37"/>
      <c r="G98" s="37"/>
      <c r="H98" s="38"/>
    </row>
    <row r="99" spans="1:8" s="16" customFormat="1" ht="37.5" customHeight="1" outlineLevel="1" x14ac:dyDescent="0.2">
      <c r="A99" s="147" t="s">
        <v>212</v>
      </c>
      <c r="B99" s="148"/>
      <c r="C99" s="143"/>
      <c r="D99" s="36">
        <v>33600</v>
      </c>
      <c r="E99" s="37"/>
      <c r="F99" s="37"/>
      <c r="G99" s="37"/>
      <c r="H99" s="38"/>
    </row>
    <row r="100" spans="1:8" s="16" customFormat="1" ht="37.5" customHeight="1" outlineLevel="1" x14ac:dyDescent="0.2">
      <c r="A100" s="147" t="s">
        <v>213</v>
      </c>
      <c r="B100" s="148"/>
      <c r="C100" s="143"/>
      <c r="D100" s="36">
        <v>34800</v>
      </c>
      <c r="E100" s="37"/>
      <c r="F100" s="37"/>
      <c r="G100" s="37"/>
      <c r="H100" s="38"/>
    </row>
    <row r="101" spans="1:8" s="16" customFormat="1" ht="37.5" customHeight="1" outlineLevel="1" x14ac:dyDescent="0.2">
      <c r="A101" s="147" t="s">
        <v>214</v>
      </c>
      <c r="B101" s="148"/>
      <c r="C101" s="143"/>
      <c r="D101" s="36">
        <v>36000</v>
      </c>
      <c r="E101" s="37"/>
      <c r="F101" s="37"/>
      <c r="G101" s="37"/>
      <c r="H101" s="38"/>
    </row>
    <row r="102" spans="1:8" s="16" customFormat="1" ht="37.5" customHeight="1" outlineLevel="1" x14ac:dyDescent="0.2">
      <c r="A102" s="147" t="s">
        <v>224</v>
      </c>
      <c r="B102" s="148"/>
      <c r="C102" s="143"/>
      <c r="D102" s="36">
        <v>37200</v>
      </c>
      <c r="E102" s="37"/>
      <c r="F102" s="37"/>
      <c r="G102" s="37"/>
      <c r="H102" s="38"/>
    </row>
    <row r="103" spans="1:8" s="16" customFormat="1" ht="37.5" customHeight="1" outlineLevel="1" x14ac:dyDescent="0.2">
      <c r="A103" s="147" t="s">
        <v>225</v>
      </c>
      <c r="B103" s="148"/>
      <c r="C103" s="143"/>
      <c r="D103" s="36">
        <v>38400</v>
      </c>
      <c r="E103" s="37"/>
      <c r="F103" s="37"/>
      <c r="G103" s="37"/>
      <c r="H103" s="38"/>
    </row>
    <row r="104" spans="1:8" s="16" customFormat="1" ht="37.5" customHeight="1" outlineLevel="1" x14ac:dyDescent="0.2">
      <c r="A104" s="147" t="s">
        <v>226</v>
      </c>
      <c r="B104" s="148"/>
      <c r="C104" s="143"/>
      <c r="D104" s="36">
        <v>39600</v>
      </c>
      <c r="E104" s="37"/>
      <c r="F104" s="37"/>
      <c r="G104" s="37"/>
      <c r="H104" s="38"/>
    </row>
    <row r="105" spans="1:8" s="16" customFormat="1" ht="37.5" customHeight="1" outlineLevel="1" x14ac:dyDescent="0.2">
      <c r="A105" s="147" t="s">
        <v>227</v>
      </c>
      <c r="B105" s="148"/>
      <c r="C105" s="143"/>
      <c r="D105" s="36">
        <v>40800</v>
      </c>
      <c r="E105" s="37"/>
      <c r="F105" s="37"/>
      <c r="G105" s="37"/>
      <c r="H105" s="38"/>
    </row>
    <row r="106" spans="1:8" s="16" customFormat="1" ht="37.5" customHeight="1" outlineLevel="1" x14ac:dyDescent="0.2">
      <c r="A106" s="147" t="s">
        <v>228</v>
      </c>
      <c r="B106" s="148"/>
      <c r="C106" s="143"/>
      <c r="D106" s="36">
        <v>42000</v>
      </c>
      <c r="E106" s="37"/>
      <c r="F106" s="37"/>
      <c r="G106" s="37"/>
      <c r="H106" s="38"/>
    </row>
    <row r="107" spans="1:8" s="16" customFormat="1" ht="37.5" customHeight="1" outlineLevel="1" x14ac:dyDescent="0.2">
      <c r="A107" s="147" t="s">
        <v>229</v>
      </c>
      <c r="B107" s="148"/>
      <c r="C107" s="143"/>
      <c r="D107" s="36">
        <v>43200</v>
      </c>
      <c r="E107" s="37"/>
      <c r="F107" s="37"/>
      <c r="G107" s="37"/>
      <c r="H107" s="38"/>
    </row>
    <row r="108" spans="1:8" s="16" customFormat="1" ht="37.5" customHeight="1" outlineLevel="1" x14ac:dyDescent="0.2">
      <c r="A108" s="147" t="s">
        <v>230</v>
      </c>
      <c r="B108" s="148"/>
      <c r="C108" s="143"/>
      <c r="D108" s="36">
        <v>44400</v>
      </c>
      <c r="E108" s="37"/>
      <c r="F108" s="37"/>
      <c r="G108" s="37"/>
      <c r="H108" s="38"/>
    </row>
    <row r="109" spans="1:8" s="16" customFormat="1" ht="37.5" customHeight="1" outlineLevel="1" x14ac:dyDescent="0.2">
      <c r="A109" s="147" t="s">
        <v>231</v>
      </c>
      <c r="B109" s="148"/>
      <c r="C109" s="143"/>
      <c r="D109" s="36">
        <v>45600</v>
      </c>
      <c r="E109" s="37"/>
      <c r="F109" s="37"/>
      <c r="G109" s="37"/>
      <c r="H109" s="38"/>
    </row>
    <row r="110" spans="1:8" s="16" customFormat="1" ht="37.5" customHeight="1" outlineLevel="1" x14ac:dyDescent="0.2">
      <c r="A110" s="147" t="s">
        <v>232</v>
      </c>
      <c r="B110" s="148"/>
      <c r="C110" s="143"/>
      <c r="D110" s="36">
        <v>46800</v>
      </c>
      <c r="E110" s="37"/>
      <c r="F110" s="37"/>
      <c r="G110" s="37"/>
      <c r="H110" s="38"/>
    </row>
    <row r="111" spans="1:8" s="16" customFormat="1" ht="37.5" customHeight="1" outlineLevel="1" x14ac:dyDescent="0.2">
      <c r="A111" s="147" t="s">
        <v>233</v>
      </c>
      <c r="B111" s="148"/>
      <c r="C111" s="143"/>
      <c r="D111" s="36">
        <v>48000</v>
      </c>
      <c r="E111" s="37"/>
      <c r="F111" s="37"/>
      <c r="G111" s="37"/>
      <c r="H111" s="38"/>
    </row>
    <row r="112" spans="1:8" s="16" customFormat="1" ht="37.5" customHeight="1" outlineLevel="1" x14ac:dyDescent="0.2">
      <c r="A112" s="147" t="s">
        <v>300</v>
      </c>
      <c r="B112" s="148"/>
      <c r="C112" s="143"/>
      <c r="D112" s="36">
        <v>49200</v>
      </c>
      <c r="E112" s="37"/>
      <c r="F112" s="37"/>
      <c r="G112" s="37"/>
      <c r="H112" s="38"/>
    </row>
    <row r="113" spans="1:8" s="16" customFormat="1" ht="37.5" customHeight="1" outlineLevel="1" x14ac:dyDescent="0.2">
      <c r="A113" s="147" t="s">
        <v>301</v>
      </c>
      <c r="B113" s="148"/>
      <c r="C113" s="143"/>
      <c r="D113" s="36">
        <v>50400</v>
      </c>
      <c r="E113" s="37"/>
      <c r="F113" s="37"/>
      <c r="G113" s="37"/>
      <c r="H113" s="38"/>
    </row>
    <row r="114" spans="1:8" s="16" customFormat="1" ht="37.5" customHeight="1" outlineLevel="1" x14ac:dyDescent="0.2">
      <c r="A114" s="147" t="s">
        <v>302</v>
      </c>
      <c r="B114" s="148"/>
      <c r="C114" s="143"/>
      <c r="D114" s="36">
        <v>51600</v>
      </c>
      <c r="E114" s="37"/>
      <c r="F114" s="37"/>
      <c r="G114" s="37"/>
      <c r="H114" s="38"/>
    </row>
    <row r="115" spans="1:8" s="16" customFormat="1" ht="37.5" customHeight="1" outlineLevel="1" x14ac:dyDescent="0.2">
      <c r="A115" s="147" t="s">
        <v>303</v>
      </c>
      <c r="B115" s="148"/>
      <c r="C115" s="143"/>
      <c r="D115" s="36">
        <v>52800</v>
      </c>
      <c r="E115" s="37"/>
      <c r="F115" s="37"/>
      <c r="G115" s="37"/>
      <c r="H115" s="38"/>
    </row>
    <row r="116" spans="1:8" s="16" customFormat="1" ht="37.5" customHeight="1" outlineLevel="1" x14ac:dyDescent="0.2">
      <c r="A116" s="147" t="s">
        <v>304</v>
      </c>
      <c r="B116" s="148"/>
      <c r="C116" s="143"/>
      <c r="D116" s="36">
        <v>54000</v>
      </c>
      <c r="E116" s="37"/>
      <c r="F116" s="37"/>
      <c r="G116" s="37"/>
      <c r="H116" s="38"/>
    </row>
    <row r="117" spans="1:8" s="16" customFormat="1" ht="37.5" customHeight="1" outlineLevel="1" x14ac:dyDescent="0.2">
      <c r="A117" s="147" t="s">
        <v>305</v>
      </c>
      <c r="B117" s="148"/>
      <c r="C117" s="143"/>
      <c r="D117" s="36">
        <v>55200</v>
      </c>
      <c r="E117" s="37"/>
      <c r="F117" s="37"/>
      <c r="G117" s="37"/>
      <c r="H117" s="38"/>
    </row>
    <row r="118" spans="1:8" s="16" customFormat="1" ht="37.5" customHeight="1" outlineLevel="1" x14ac:dyDescent="0.2">
      <c r="A118" s="147" t="s">
        <v>306</v>
      </c>
      <c r="B118" s="148"/>
      <c r="C118" s="143"/>
      <c r="D118" s="36">
        <v>56400</v>
      </c>
      <c r="E118" s="37"/>
      <c r="F118" s="37"/>
      <c r="G118" s="37"/>
      <c r="H118" s="38"/>
    </row>
    <row r="119" spans="1:8" s="16" customFormat="1" ht="37.5" customHeight="1" outlineLevel="1" x14ac:dyDescent="0.2">
      <c r="A119" s="147" t="s">
        <v>307</v>
      </c>
      <c r="B119" s="148"/>
      <c r="C119" s="143"/>
      <c r="D119" s="36">
        <v>57600</v>
      </c>
      <c r="E119" s="37"/>
      <c r="F119" s="37"/>
      <c r="G119" s="37"/>
      <c r="H119" s="38"/>
    </row>
    <row r="120" spans="1:8" s="16" customFormat="1" ht="37.5" customHeight="1" outlineLevel="1" x14ac:dyDescent="0.2">
      <c r="A120" s="147" t="s">
        <v>308</v>
      </c>
      <c r="B120" s="148"/>
      <c r="C120" s="143"/>
      <c r="D120" s="36">
        <v>58800</v>
      </c>
      <c r="E120" s="37"/>
      <c r="F120" s="37"/>
      <c r="G120" s="37"/>
      <c r="H120" s="38"/>
    </row>
    <row r="121" spans="1:8" s="16" customFormat="1" ht="37.5" customHeight="1" outlineLevel="1" thickBot="1" x14ac:dyDescent="0.25">
      <c r="A121" s="147" t="s">
        <v>309</v>
      </c>
      <c r="B121" s="148"/>
      <c r="C121" s="143"/>
      <c r="D121" s="36">
        <v>60000</v>
      </c>
      <c r="E121" s="37"/>
      <c r="F121" s="37"/>
      <c r="G121" s="37"/>
      <c r="H121" s="38"/>
    </row>
    <row r="122" spans="1:8" s="16" customFormat="1" ht="50.1" customHeight="1" thickBot="1" x14ac:dyDescent="0.25">
      <c r="A122" s="136" t="s">
        <v>59</v>
      </c>
      <c r="B122" s="137"/>
      <c r="C122" s="137"/>
      <c r="D122" s="138" t="str">
        <f>"от "&amp;MIN(D123:D132)&amp;" до "&amp;MAX(D123:D132)</f>
        <v>от 90 до 7920</v>
      </c>
      <c r="E122" s="139"/>
      <c r="F122" s="139"/>
      <c r="G122" s="139"/>
      <c r="H122" s="140"/>
    </row>
    <row r="123" spans="1:8" s="16" customFormat="1" ht="149.25" customHeight="1" x14ac:dyDescent="0.2">
      <c r="A123" s="149" t="s">
        <v>60</v>
      </c>
      <c r="B123" s="150" t="s">
        <v>13</v>
      </c>
      <c r="C123" s="294"/>
      <c r="D123" s="144">
        <v>780</v>
      </c>
      <c r="E123" s="145"/>
      <c r="F123" s="145"/>
      <c r="G123" s="145"/>
      <c r="H123" s="146"/>
    </row>
    <row r="124" spans="1:8" s="16" customFormat="1" ht="37.5" customHeight="1" x14ac:dyDescent="0.2">
      <c r="A124" s="160" t="s">
        <v>61</v>
      </c>
      <c r="B124" s="504"/>
      <c r="C124" s="159"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6">
        <v>180</v>
      </c>
      <c r="E124" s="37"/>
      <c r="F124" s="37"/>
      <c r="G124" s="37"/>
      <c r="H124" s="38"/>
    </row>
    <row r="125" spans="1:8" s="16" customFormat="1" ht="37.5" customHeight="1" x14ac:dyDescent="0.2">
      <c r="A125" s="160" t="s">
        <v>62</v>
      </c>
      <c r="B125" s="504"/>
      <c r="C125" s="159"/>
      <c r="D125" s="36">
        <v>7920</v>
      </c>
      <c r="E125" s="37"/>
      <c r="F125" s="37"/>
      <c r="G125" s="37"/>
      <c r="H125" s="38"/>
    </row>
    <row r="126" spans="1:8" s="16" customFormat="1" ht="37.5" customHeight="1" thickBot="1" x14ac:dyDescent="0.25">
      <c r="A126" s="160" t="s">
        <v>63</v>
      </c>
      <c r="B126" s="504"/>
      <c r="C126" s="159"/>
      <c r="D126" s="36">
        <v>1560</v>
      </c>
      <c r="E126" s="37"/>
      <c r="F126" s="37"/>
      <c r="G126" s="37"/>
      <c r="H126" s="38"/>
    </row>
    <row r="127" spans="1:8" ht="62.25" customHeight="1" thickBot="1" x14ac:dyDescent="0.25">
      <c r="A127" s="604" t="s">
        <v>64</v>
      </c>
      <c r="B127" s="605"/>
      <c r="C127" s="159"/>
      <c r="D127" s="606"/>
      <c r="E127" s="607"/>
      <c r="F127" s="607"/>
      <c r="G127" s="607"/>
      <c r="H127" s="608"/>
    </row>
    <row r="128" spans="1:8" ht="62.45" customHeight="1" thickBot="1" x14ac:dyDescent="0.25">
      <c r="A128" s="609" t="s">
        <v>527</v>
      </c>
      <c r="B128" s="610"/>
      <c r="C128" s="159"/>
      <c r="D128" s="611">
        <v>90</v>
      </c>
      <c r="E128" s="612"/>
      <c r="F128" s="612"/>
      <c r="G128" s="612"/>
      <c r="H128" s="613"/>
    </row>
    <row r="129" spans="1:8" s="16" customFormat="1" ht="37.5" customHeight="1" x14ac:dyDescent="0.2">
      <c r="A129" s="160" t="s">
        <v>66</v>
      </c>
      <c r="B129" s="504"/>
      <c r="C129" s="159"/>
      <c r="D129" s="36">
        <v>300</v>
      </c>
      <c r="E129" s="37"/>
      <c r="F129" s="37"/>
      <c r="G129" s="37"/>
      <c r="H129" s="38"/>
    </row>
    <row r="130" spans="1:8" s="16" customFormat="1" ht="37.5" customHeight="1" x14ac:dyDescent="0.2">
      <c r="A130" s="160" t="s">
        <v>67</v>
      </c>
      <c r="B130" s="504"/>
      <c r="C130" s="159"/>
      <c r="D130" s="36">
        <v>600</v>
      </c>
      <c r="E130" s="37"/>
      <c r="F130" s="37"/>
      <c r="G130" s="37"/>
      <c r="H130" s="38"/>
    </row>
    <row r="131" spans="1:8" s="16" customFormat="1" ht="37.5" customHeight="1" x14ac:dyDescent="0.2">
      <c r="A131" s="160" t="s">
        <v>68</v>
      </c>
      <c r="B131" s="504"/>
      <c r="C131" s="159"/>
      <c r="D131" s="36">
        <v>900</v>
      </c>
      <c r="E131" s="37"/>
      <c r="F131" s="37"/>
      <c r="G131" s="37"/>
      <c r="H131" s="38"/>
    </row>
    <row r="132" spans="1:8" s="16" customFormat="1" ht="37.5" customHeight="1" thickBot="1" x14ac:dyDescent="0.25">
      <c r="A132" s="207" t="s">
        <v>69</v>
      </c>
      <c r="B132" s="505"/>
      <c r="C132" s="164"/>
      <c r="D132" s="121">
        <v>4440</v>
      </c>
      <c r="E132" s="122"/>
      <c r="F132" s="122"/>
      <c r="G132" s="122"/>
      <c r="H132" s="123"/>
    </row>
    <row r="133" spans="1:8" s="16" customFormat="1" ht="117.75" customHeight="1" thickBot="1" x14ac:dyDescent="0.25">
      <c r="A133" s="356" t="s">
        <v>71</v>
      </c>
      <c r="B133" s="397"/>
      <c r="C13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45">
        <v>180</v>
      </c>
      <c r="E133" s="45"/>
      <c r="F133" s="45"/>
      <c r="G133" s="45"/>
      <c r="H133" s="46"/>
    </row>
    <row r="134" spans="1:8" s="28" customFormat="1" ht="50.1" customHeight="1" thickBot="1" x14ac:dyDescent="0.25">
      <c r="A134" s="24" t="s">
        <v>72</v>
      </c>
      <c r="B134" s="25"/>
      <c r="C134" s="26"/>
      <c r="D134" s="173" t="str">
        <f>"от "&amp;MIN(D136,D156:H157,F196,D158:H172)&amp;" до "&amp;MAX(D136,D156:H157,F196,D158:H172)</f>
        <v>от 540 до 25800</v>
      </c>
      <c r="E134" s="173"/>
      <c r="F134" s="173"/>
      <c r="G134" s="173"/>
      <c r="H134" s="174"/>
    </row>
    <row r="135" spans="1:8" s="16" customFormat="1" ht="24.95" customHeight="1" thickBot="1" x14ac:dyDescent="0.25">
      <c r="A135" s="336"/>
      <c r="B135" s="337"/>
      <c r="C135" s="130"/>
      <c r="D135" s="399"/>
      <c r="E135" s="399"/>
      <c r="F135" s="399"/>
      <c r="G135" s="399"/>
      <c r="H135" s="400"/>
    </row>
    <row r="136" spans="1:8" s="16" customFormat="1" ht="74.25"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182">
        <v>7920</v>
      </c>
      <c r="E136" s="182"/>
      <c r="F136" s="182"/>
      <c r="G136" s="182"/>
      <c r="H136" s="183"/>
    </row>
    <row r="137" spans="1:8" s="16" customFormat="1" ht="74.25" customHeight="1" thickBot="1" x14ac:dyDescent="0.25">
      <c r="A137" s="184" t="s">
        <v>74</v>
      </c>
      <c r="B137" s="185"/>
      <c r="C137" s="186"/>
      <c r="D137" s="187" t="s">
        <v>75</v>
      </c>
      <c r="E137" s="188"/>
      <c r="F137" s="188"/>
      <c r="G137" s="188"/>
      <c r="H137" s="189"/>
    </row>
    <row r="138" spans="1:8" s="16" customFormat="1" ht="74.25" customHeight="1" x14ac:dyDescent="0.2">
      <c r="A138" s="190" t="s">
        <v>76</v>
      </c>
      <c r="B138" s="191"/>
      <c r="C138" s="186"/>
      <c r="D138" s="157">
        <f>D136/4</f>
        <v>1980</v>
      </c>
      <c r="E138" s="157"/>
      <c r="F138" s="157"/>
      <c r="G138" s="157"/>
      <c r="H138" s="158"/>
    </row>
    <row r="139" spans="1:8" s="16" customFormat="1" ht="74.25" customHeight="1" x14ac:dyDescent="0.2">
      <c r="A139" s="190" t="s">
        <v>77</v>
      </c>
      <c r="B139" s="191"/>
      <c r="C139" s="186"/>
      <c r="D139" s="157">
        <f>D136/5</f>
        <v>1584</v>
      </c>
      <c r="E139" s="157"/>
      <c r="F139" s="157"/>
      <c r="G139" s="157"/>
      <c r="H139" s="158"/>
    </row>
    <row r="140" spans="1:8" s="16" customFormat="1" ht="74.25" customHeight="1" x14ac:dyDescent="0.2">
      <c r="A140" s="190" t="s">
        <v>78</v>
      </c>
      <c r="B140" s="191"/>
      <c r="C140" s="186"/>
      <c r="D140" s="157">
        <f>D136/6</f>
        <v>1320</v>
      </c>
      <c r="E140" s="157"/>
      <c r="F140" s="157"/>
      <c r="G140" s="157"/>
      <c r="H140" s="158"/>
    </row>
    <row r="141" spans="1:8" s="16" customFormat="1" ht="74.25" customHeight="1" x14ac:dyDescent="0.2">
      <c r="A141" s="190" t="s">
        <v>79</v>
      </c>
      <c r="B141" s="191"/>
      <c r="C141" s="186"/>
      <c r="D141" s="157">
        <f>D136/7</f>
        <v>1131.4285714285713</v>
      </c>
      <c r="E141" s="157"/>
      <c r="F141" s="157"/>
      <c r="G141" s="157"/>
      <c r="H141" s="158"/>
    </row>
    <row r="142" spans="1:8" s="16" customFormat="1" ht="74.25" customHeight="1" x14ac:dyDescent="0.2">
      <c r="A142" s="190" t="s">
        <v>80</v>
      </c>
      <c r="B142" s="191"/>
      <c r="C142" s="186"/>
      <c r="D142" s="157">
        <f>D136/8</f>
        <v>990</v>
      </c>
      <c r="E142" s="157"/>
      <c r="F142" s="157"/>
      <c r="G142" s="157"/>
      <c r="H142" s="158"/>
    </row>
    <row r="143" spans="1:8" s="16" customFormat="1" ht="74.25" customHeight="1" x14ac:dyDescent="0.2">
      <c r="A143" s="190" t="s">
        <v>81</v>
      </c>
      <c r="B143" s="191"/>
      <c r="C143" s="186"/>
      <c r="D143" s="157">
        <f>D136/9</f>
        <v>880</v>
      </c>
      <c r="E143" s="157"/>
      <c r="F143" s="157"/>
      <c r="G143" s="157"/>
      <c r="H143" s="158"/>
    </row>
    <row r="144" spans="1:8" s="16" customFormat="1" ht="74.25" customHeight="1" x14ac:dyDescent="0.2">
      <c r="A144" s="190" t="s">
        <v>82</v>
      </c>
      <c r="B144" s="191"/>
      <c r="C144" s="186"/>
      <c r="D144" s="157">
        <f>D136/10</f>
        <v>792</v>
      </c>
      <c r="E144" s="157"/>
      <c r="F144" s="157"/>
      <c r="G144" s="157"/>
      <c r="H144" s="158"/>
    </row>
    <row r="145" spans="1:8" s="16" customFormat="1" ht="74.25" customHeight="1" thickBot="1" x14ac:dyDescent="0.25">
      <c r="A145" s="179" t="s">
        <v>83</v>
      </c>
      <c r="B145" s="180"/>
      <c r="C145" s="186"/>
      <c r="D145" s="182">
        <v>11880</v>
      </c>
      <c r="E145" s="182"/>
      <c r="F145" s="182"/>
      <c r="G145" s="182"/>
      <c r="H145" s="183"/>
    </row>
    <row r="146" spans="1:8" s="16" customFormat="1" ht="74.25" customHeight="1" thickBot="1" x14ac:dyDescent="0.25">
      <c r="A146" s="184" t="s">
        <v>74</v>
      </c>
      <c r="B146" s="185"/>
      <c r="C146" s="186"/>
      <c r="D146" s="187" t="s">
        <v>75</v>
      </c>
      <c r="E146" s="188"/>
      <c r="F146" s="188"/>
      <c r="G146" s="188"/>
      <c r="H146" s="189"/>
    </row>
    <row r="147" spans="1:8" s="16" customFormat="1" ht="74.25" customHeight="1" x14ac:dyDescent="0.2">
      <c r="A147" s="190" t="s">
        <v>76</v>
      </c>
      <c r="B147" s="191"/>
      <c r="C147" s="186"/>
      <c r="D147" s="157">
        <v>2970</v>
      </c>
      <c r="E147" s="157"/>
      <c r="F147" s="157"/>
      <c r="G147" s="157"/>
      <c r="H147" s="158"/>
    </row>
    <row r="148" spans="1:8" s="16" customFormat="1" ht="74.25" customHeight="1" x14ac:dyDescent="0.2">
      <c r="A148" s="190" t="s">
        <v>77</v>
      </c>
      <c r="B148" s="191"/>
      <c r="C148" s="186"/>
      <c r="D148" s="157">
        <v>2376</v>
      </c>
      <c r="E148" s="157"/>
      <c r="F148" s="157"/>
      <c r="G148" s="157"/>
      <c r="H148" s="158"/>
    </row>
    <row r="149" spans="1:8" s="16" customFormat="1" ht="74.25" customHeight="1" x14ac:dyDescent="0.2">
      <c r="A149" s="190" t="s">
        <v>78</v>
      </c>
      <c r="B149" s="191"/>
      <c r="C149" s="186"/>
      <c r="D149" s="157">
        <v>1980</v>
      </c>
      <c r="E149" s="157"/>
      <c r="F149" s="157"/>
      <c r="G149" s="157"/>
      <c r="H149" s="158"/>
    </row>
    <row r="150" spans="1:8" s="16" customFormat="1" ht="74.25" customHeight="1" x14ac:dyDescent="0.2">
      <c r="A150" s="190" t="s">
        <v>79</v>
      </c>
      <c r="B150" s="191"/>
      <c r="C150" s="186"/>
      <c r="D150" s="157">
        <v>1697.1428571428571</v>
      </c>
      <c r="E150" s="157"/>
      <c r="F150" s="157"/>
      <c r="G150" s="157"/>
      <c r="H150" s="158"/>
    </row>
    <row r="151" spans="1:8" s="16" customFormat="1" ht="74.25" customHeight="1" x14ac:dyDescent="0.2">
      <c r="A151" s="190" t="s">
        <v>80</v>
      </c>
      <c r="B151" s="191"/>
      <c r="C151" s="186"/>
      <c r="D151" s="157">
        <v>1485</v>
      </c>
      <c r="E151" s="157"/>
      <c r="F151" s="157"/>
      <c r="G151" s="157"/>
      <c r="H151" s="158"/>
    </row>
    <row r="152" spans="1:8" s="16" customFormat="1" ht="74.25" customHeight="1" x14ac:dyDescent="0.2">
      <c r="A152" s="190" t="s">
        <v>81</v>
      </c>
      <c r="B152" s="191"/>
      <c r="C152" s="186"/>
      <c r="D152" s="157">
        <v>1320</v>
      </c>
      <c r="E152" s="157"/>
      <c r="F152" s="157"/>
      <c r="G152" s="157"/>
      <c r="H152" s="158"/>
    </row>
    <row r="153" spans="1:8" s="16" customFormat="1" ht="74.25" customHeight="1" thickBot="1" x14ac:dyDescent="0.25">
      <c r="A153" s="190" t="s">
        <v>82</v>
      </c>
      <c r="B153" s="191"/>
      <c r="C153" s="194"/>
      <c r="D153" s="157">
        <v>1188</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44">
        <v>10008</v>
      </c>
      <c r="E154" s="45"/>
      <c r="F154" s="45"/>
      <c r="G154" s="45"/>
      <c r="H154" s="46"/>
    </row>
    <row r="155" spans="1:8" s="16" customFormat="1" ht="24.95" customHeight="1" thickBot="1" x14ac:dyDescent="0.25">
      <c r="A155" s="336"/>
      <c r="B155" s="337"/>
      <c r="C155" s="125"/>
      <c r="D155" s="399"/>
      <c r="E155" s="399"/>
      <c r="F155" s="399"/>
      <c r="G155" s="399"/>
      <c r="H155" s="400"/>
    </row>
    <row r="156" spans="1:8" s="16" customFormat="1" ht="50.1" customHeight="1" x14ac:dyDescent="0.2">
      <c r="A156" s="160" t="s">
        <v>85</v>
      </c>
      <c r="B156" s="161"/>
      <c r="C156" s="439" t="str">
        <f>"Интернет-площадка 2gis.ru на основе Cправочника организаций "&amp;$C$2&amp;""</f>
        <v>Интернет-площадка 2gis.ru на основе Cправочника организаций "2ГИС.КРАСНОДАР"</v>
      </c>
      <c r="D156" s="56">
        <v>7920</v>
      </c>
      <c r="E156" s="37"/>
      <c r="F156" s="37"/>
      <c r="G156" s="37"/>
      <c r="H156" s="38"/>
    </row>
    <row r="157" spans="1:8" s="16" customFormat="1" ht="50.1" customHeight="1" x14ac:dyDescent="0.2">
      <c r="A157" s="160" t="s">
        <v>86</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56">
        <v>11880</v>
      </c>
      <c r="E157" s="37"/>
      <c r="F157" s="37"/>
      <c r="G157" s="37"/>
      <c r="H157" s="38"/>
    </row>
    <row r="158" spans="1:8" s="16" customFormat="1" ht="50.1" customHeight="1" x14ac:dyDescent="0.2">
      <c r="A158" s="160" t="s">
        <v>87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56">
        <v>15840</v>
      </c>
      <c r="E158" s="37"/>
      <c r="F158" s="37"/>
      <c r="G158" s="37"/>
      <c r="H158" s="38"/>
    </row>
    <row r="159" spans="1:8" s="16" customFormat="1"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"2ГИС.КРАСНОДАР"</v>
      </c>
      <c r="D159" s="56">
        <v>7920</v>
      </c>
      <c r="E159" s="37"/>
      <c r="F159" s="37"/>
      <c r="G159" s="37"/>
      <c r="H159" s="38"/>
    </row>
    <row r="160" spans="1:8" s="16" customFormat="1"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"2ГИС.КРАСНОДАР"</v>
      </c>
      <c r="D160" s="56">
        <v>9504</v>
      </c>
      <c r="E160" s="37"/>
      <c r="F160" s="37"/>
      <c r="G160" s="37"/>
      <c r="H160" s="38"/>
    </row>
    <row r="161" spans="1:8" s="16" customFormat="1" ht="50.1" customHeight="1" x14ac:dyDescent="0.2">
      <c r="A161" s="160" t="s">
        <v>90</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56">
        <v>3570</v>
      </c>
      <c r="E161" s="37"/>
      <c r="F161" s="37"/>
      <c r="G161" s="37"/>
      <c r="H161" s="38"/>
    </row>
    <row r="162" spans="1:8" s="16" customFormat="1" ht="50.1" customHeight="1" x14ac:dyDescent="0.2">
      <c r="A162" s="160" t="s">
        <v>91</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56">
        <v>5550</v>
      </c>
      <c r="E162" s="37"/>
      <c r="F162" s="37"/>
      <c r="G162" s="37"/>
      <c r="H162" s="38"/>
    </row>
    <row r="163" spans="1:8" s="16" customFormat="1" ht="50.1" customHeight="1" x14ac:dyDescent="0.2">
      <c r="A163" s="160" t="s">
        <v>92</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56">
        <v>7950</v>
      </c>
      <c r="E163" s="37"/>
      <c r="F163" s="37"/>
      <c r="G163" s="37"/>
      <c r="H163" s="38"/>
    </row>
    <row r="164" spans="1:8" s="16" customFormat="1" ht="50.1" customHeight="1" x14ac:dyDescent="0.2">
      <c r="A164" s="160" t="s">
        <v>93</v>
      </c>
      <c r="B164" s="161"/>
      <c r="C164" s="203" t="str">
        <f>C196</f>
        <v>электронный справочник на основе Справочника организаций "2ГИС.КРАСНОДАР" (мобильная версия 2ГИС 4.0 и выше)</v>
      </c>
      <c r="D164" s="56">
        <v>17280</v>
      </c>
      <c r="E164" s="37"/>
      <c r="F164" s="37"/>
      <c r="G164" s="37"/>
      <c r="H164" s="38"/>
    </row>
    <row r="165" spans="1:8" s="16" customFormat="1" ht="50.1" customHeight="1" x14ac:dyDescent="0.2">
      <c r="A165" s="160" t="s">
        <v>94</v>
      </c>
      <c r="B165" s="161"/>
      <c r="C165" s="203" t="s">
        <v>95</v>
      </c>
      <c r="D165" s="56">
        <v>540</v>
      </c>
      <c r="E165" s="37"/>
      <c r="F165" s="37"/>
      <c r="G165" s="37"/>
      <c r="H165" s="38"/>
    </row>
    <row r="166" spans="1:8" s="16" customFormat="1" ht="70.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56">
        <v>5280</v>
      </c>
      <c r="E166" s="37"/>
      <c r="F166" s="37"/>
      <c r="G166" s="37"/>
      <c r="H166" s="38"/>
    </row>
    <row r="167" spans="1:8" s="16" customFormat="1" ht="70.5" customHeight="1" x14ac:dyDescent="0.2">
      <c r="A167" s="160" t="s">
        <v>97</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56">
        <v>4224</v>
      </c>
      <c r="E167" s="37"/>
      <c r="F167" s="37"/>
      <c r="G167" s="37"/>
      <c r="H167" s="38"/>
    </row>
    <row r="168" spans="1:8" s="16" customFormat="1" ht="70.5" customHeight="1" x14ac:dyDescent="0.2">
      <c r="A168" s="160" t="s">
        <v>98</v>
      </c>
      <c r="B168" s="161"/>
      <c r="C168"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56">
        <v>4440</v>
      </c>
      <c r="E168" s="37"/>
      <c r="F168" s="37"/>
      <c r="G168" s="37"/>
      <c r="H168" s="38"/>
    </row>
    <row r="169" spans="1:8" s="16" customFormat="1" ht="70.5" customHeight="1" x14ac:dyDescent="0.2">
      <c r="A169" s="160" t="s">
        <v>99</v>
      </c>
      <c r="B169" s="161"/>
      <c r="C169"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56">
        <v>2112</v>
      </c>
      <c r="E169" s="37"/>
      <c r="F169" s="37"/>
      <c r="G169" s="37"/>
      <c r="H169" s="38"/>
    </row>
    <row r="170" spans="1:8" s="16" customFormat="1" ht="70.5" customHeight="1" x14ac:dyDescent="0.2">
      <c r="A170" s="160" t="s">
        <v>100</v>
      </c>
      <c r="B170" s="161" t="s">
        <v>100</v>
      </c>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56">
        <v>25800</v>
      </c>
      <c r="E170" s="37"/>
      <c r="F170" s="37"/>
      <c r="G170" s="37"/>
      <c r="H170" s="38"/>
    </row>
    <row r="171" spans="1:8" s="16" customFormat="1" ht="70.5" customHeight="1" x14ac:dyDescent="0.2">
      <c r="A171" s="160" t="s">
        <v>101</v>
      </c>
      <c r="B171" s="161" t="s">
        <v>101</v>
      </c>
      <c r="C17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56">
        <v>10008</v>
      </c>
      <c r="E171" s="37"/>
      <c r="F171" s="37"/>
      <c r="G171" s="37"/>
      <c r="H171" s="38"/>
    </row>
    <row r="172" spans="1:8" s="16" customFormat="1" ht="50.1" customHeight="1" thickBot="1" x14ac:dyDescent="0.25">
      <c r="A172" s="160" t="s">
        <v>102</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56">
        <v>8760</v>
      </c>
      <c r="E172" s="37"/>
      <c r="F172" s="37"/>
      <c r="G172" s="37"/>
      <c r="H172" s="38"/>
    </row>
    <row r="173" spans="1:8" s="16" customFormat="1" ht="102" customHeight="1" thickBot="1" x14ac:dyDescent="0.25">
      <c r="A173" s="160" t="s">
        <v>16</v>
      </c>
      <c r="B173" s="161"/>
      <c r="C17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56">
        <v>510</v>
      </c>
      <c r="E173" s="37"/>
      <c r="F173" s="37"/>
      <c r="G173" s="37"/>
      <c r="H173" s="38"/>
    </row>
    <row r="174" spans="1:8" s="16" customFormat="1" ht="102" customHeight="1" thickBot="1" x14ac:dyDescent="0.25">
      <c r="A174" s="160" t="s">
        <v>103</v>
      </c>
      <c r="B174" s="161"/>
      <c r="C17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4" s="56">
        <v>100002</v>
      </c>
      <c r="E174" s="37"/>
      <c r="F174" s="37"/>
      <c r="G174" s="37"/>
      <c r="H174" s="38"/>
    </row>
    <row r="175" spans="1:8" s="16" customFormat="1" ht="126" customHeight="1" x14ac:dyDescent="0.2">
      <c r="A175" s="160" t="s">
        <v>104</v>
      </c>
      <c r="B175" s="161"/>
      <c r="C17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5" s="56">
        <v>12000</v>
      </c>
      <c r="E175" s="37"/>
      <c r="F175" s="37"/>
      <c r="G175" s="37"/>
      <c r="H175" s="38"/>
    </row>
    <row r="176" spans="1:8" s="16" customFormat="1" ht="96" customHeight="1" x14ac:dyDescent="0.2">
      <c r="A176" s="154" t="s">
        <v>105</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56">
        <v>10005</v>
      </c>
      <c r="E176" s="37"/>
      <c r="F176" s="37"/>
      <c r="G176" s="37"/>
      <c r="H176" s="38"/>
    </row>
    <row r="177" spans="1:8" s="16" customFormat="1" ht="96" customHeight="1" x14ac:dyDescent="0.2">
      <c r="A177" s="154" t="s">
        <v>106</v>
      </c>
      <c r="B177" s="204"/>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7" s="56">
        <v>11004</v>
      </c>
      <c r="E177" s="37"/>
      <c r="F177" s="37"/>
      <c r="G177" s="37"/>
      <c r="H177" s="38"/>
    </row>
    <row r="178" spans="1:8" s="16" customFormat="1"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"2ГИС.КРАСНОДАР"</v>
      </c>
      <c r="D178" s="56">
        <v>14280</v>
      </c>
      <c r="E178" s="37"/>
      <c r="F178" s="37"/>
      <c r="G178" s="37"/>
      <c r="H178" s="38"/>
    </row>
    <row r="179" spans="1:8" s="16" customFormat="1" ht="50.1" customHeight="1" x14ac:dyDescent="0.2">
      <c r="A179" s="160" t="s">
        <v>108</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56">
        <v>21480</v>
      </c>
      <c r="E179" s="37"/>
      <c r="F179" s="37"/>
      <c r="G179" s="37"/>
      <c r="H179" s="38"/>
    </row>
    <row r="180" spans="1:8" s="16" customFormat="1" ht="50.1" customHeight="1" x14ac:dyDescent="0.2">
      <c r="A180" s="160" t="s">
        <v>109</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56">
        <v>28560</v>
      </c>
      <c r="E180" s="37"/>
      <c r="F180" s="37"/>
      <c r="G180" s="37"/>
      <c r="H180" s="38"/>
    </row>
    <row r="181" spans="1:8" s="16" customFormat="1"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"2ГИС.КРАСНОДАР"</v>
      </c>
      <c r="D181" s="56">
        <v>14280</v>
      </c>
      <c r="E181" s="37"/>
      <c r="F181" s="37"/>
      <c r="G181" s="37"/>
      <c r="H181" s="38"/>
    </row>
    <row r="182" spans="1:8" s="16" customFormat="1"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"2ГИС.КРАСНОДАР"</v>
      </c>
      <c r="D182" s="56">
        <v>17136</v>
      </c>
      <c r="E182" s="37"/>
      <c r="F182" s="37"/>
      <c r="G182" s="37"/>
      <c r="H182" s="38"/>
    </row>
    <row r="183" spans="1:8" s="16" customFormat="1" ht="50.1" customHeight="1" x14ac:dyDescent="0.2">
      <c r="A183" s="160" t="s">
        <v>112</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56">
        <v>6480</v>
      </c>
      <c r="E183" s="37"/>
      <c r="F183" s="37"/>
      <c r="G183" s="37"/>
      <c r="H183" s="38"/>
    </row>
    <row r="184" spans="1:8" s="16" customFormat="1" ht="50.1" customHeight="1" x14ac:dyDescent="0.2">
      <c r="A184" s="160" t="s">
        <v>113</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56">
        <v>10080</v>
      </c>
      <c r="E184" s="37"/>
      <c r="F184" s="37"/>
      <c r="G184" s="37"/>
      <c r="H184" s="38"/>
    </row>
    <row r="185" spans="1:8" s="16" customFormat="1"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56">
        <v>14400</v>
      </c>
      <c r="E185" s="37"/>
      <c r="F185" s="37"/>
      <c r="G185" s="37"/>
      <c r="H185" s="38"/>
    </row>
    <row r="186" spans="1:8" s="16" customFormat="1" ht="50.1" customHeight="1" x14ac:dyDescent="0.2">
      <c r="A186" s="160" t="s">
        <v>115</v>
      </c>
      <c r="B186" s="161"/>
      <c r="C186" s="203" t="s">
        <v>95</v>
      </c>
      <c r="D186" s="56">
        <v>1080</v>
      </c>
      <c r="E186" s="37"/>
      <c r="F186" s="37"/>
      <c r="G186" s="37"/>
      <c r="H186" s="38"/>
    </row>
    <row r="187" spans="1:8" s="16" customFormat="1" ht="7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56">
        <v>46440</v>
      </c>
      <c r="E187" s="37"/>
      <c r="F187" s="37"/>
      <c r="G187" s="37"/>
      <c r="H187" s="38"/>
    </row>
    <row r="188" spans="1:8" s="16" customFormat="1" ht="50.1" customHeight="1" thickBot="1" x14ac:dyDescent="0.25">
      <c r="A188" s="160" t="s">
        <v>117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56">
        <v>15840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6">
        <v>10008</v>
      </c>
      <c r="E190" s="37"/>
      <c r="F190" s="37"/>
      <c r="G190" s="37"/>
      <c r="H190" s="38"/>
    </row>
    <row r="191" spans="1:8" s="16" customFormat="1" ht="50.1" customHeight="1" x14ac:dyDescent="0.2">
      <c r="A191" s="160" t="s">
        <v>120</v>
      </c>
      <c r="B191" s="161"/>
      <c r="C191" s="209"/>
      <c r="D191" s="36">
        <v>10008</v>
      </c>
      <c r="E191" s="37"/>
      <c r="F191" s="37"/>
      <c r="G191" s="37"/>
      <c r="H191" s="38"/>
    </row>
    <row r="192" spans="1:8" s="16" customFormat="1" ht="50.1" customHeight="1" x14ac:dyDescent="0.2">
      <c r="A192" s="207" t="s">
        <v>121</v>
      </c>
      <c r="B192" s="208"/>
      <c r="C192" s="209"/>
      <c r="D192" s="359">
        <v>3000</v>
      </c>
      <c r="E192" s="157"/>
      <c r="F192" s="157"/>
      <c r="G192" s="157"/>
      <c r="H192" s="157"/>
    </row>
    <row r="193" spans="1:8" s="16" customFormat="1" ht="50.1" customHeight="1" x14ac:dyDescent="0.2">
      <c r="A193" s="207" t="s">
        <v>122</v>
      </c>
      <c r="B193" s="208"/>
      <c r="C193" s="209"/>
      <c r="D193" s="359">
        <v>300</v>
      </c>
      <c r="E193" s="157"/>
      <c r="F193" s="157"/>
      <c r="G193" s="157"/>
      <c r="H193" s="157"/>
    </row>
    <row r="194" spans="1:8" s="16" customFormat="1" ht="50.1" customHeight="1" thickBot="1" x14ac:dyDescent="0.25">
      <c r="A194" s="207" t="s">
        <v>123</v>
      </c>
      <c r="B194" s="208"/>
      <c r="C194" s="210"/>
      <c r="D194" s="78">
        <v>1050</v>
      </c>
      <c r="E194" s="79"/>
      <c r="F194" s="79"/>
      <c r="G194" s="79"/>
      <c r="H194" s="79"/>
    </row>
    <row r="195" spans="1:8" s="16" customFormat="1" ht="50.1" customHeight="1" thickBot="1" x14ac:dyDescent="0.25">
      <c r="A195" s="24" t="s">
        <v>124</v>
      </c>
      <c r="B195" s="25"/>
      <c r="C195" s="26"/>
      <c r="D195" s="173"/>
      <c r="E195" s="173"/>
      <c r="F195" s="173"/>
      <c r="G195" s="173"/>
      <c r="H195" s="174"/>
    </row>
    <row r="196" spans="1:8" s="16" customFormat="1" ht="50.1" customHeight="1" x14ac:dyDescent="0.2">
      <c r="A196" s="160" t="s">
        <v>125</v>
      </c>
      <c r="B196" s="161"/>
      <c r="C19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96" s="212">
        <f>F196*1.2</f>
        <v>3600</v>
      </c>
      <c r="E196" s="213">
        <f>F196*1.1</f>
        <v>3300.0000000000005</v>
      </c>
      <c r="F196" s="213">
        <v>3000</v>
      </c>
      <c r="G196" s="213">
        <f>F196*0.75</f>
        <v>2250</v>
      </c>
      <c r="H196" s="214">
        <f>F196*0.5</f>
        <v>1500</v>
      </c>
    </row>
    <row r="197" spans="1:8" s="16" customFormat="1" ht="50.1" customHeight="1" x14ac:dyDescent="0.2">
      <c r="A197" s="160" t="s">
        <v>126</v>
      </c>
      <c r="B197" s="161"/>
      <c r="C197" s="203" t="str">
        <f>"Интернет-площадка 2gis.ru на основе Cправочника организаций "&amp;$C$2&amp;""</f>
        <v>Интернет-площадка 2gis.ru на основе Cправочника организаций "2ГИС.КРАСНОДАР"</v>
      </c>
      <c r="D197" s="36">
        <v>2550</v>
      </c>
      <c r="E197" s="37"/>
      <c r="F197" s="37"/>
      <c r="G197" s="37"/>
      <c r="H197" s="38"/>
    </row>
    <row r="198" spans="1:8" s="16" customFormat="1" ht="50.1" customHeight="1" x14ac:dyDescent="0.2">
      <c r="A198" s="160" t="s">
        <v>127</v>
      </c>
      <c r="B198" s="161"/>
      <c r="C19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8" s="56">
        <v>2550</v>
      </c>
      <c r="E198" s="37"/>
      <c r="F198" s="37"/>
      <c r="G198" s="37"/>
      <c r="H198" s="38"/>
    </row>
    <row r="199" spans="1:8" s="16" customFormat="1" ht="50.1" customHeight="1" x14ac:dyDescent="0.2">
      <c r="A199" s="160" t="s">
        <v>295</v>
      </c>
      <c r="B199" s="161"/>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99" s="212">
        <f>F199*1.2</f>
        <v>6480</v>
      </c>
      <c r="E199" s="213">
        <f>F199*1.1</f>
        <v>5940.0000000000009</v>
      </c>
      <c r="F199" s="213">
        <v>5400</v>
      </c>
      <c r="G199" s="213">
        <f>F199*0.75</f>
        <v>4050</v>
      </c>
      <c r="H199" s="214">
        <f>F199*0.5</f>
        <v>2700</v>
      </c>
    </row>
    <row r="200" spans="1:8" s="16" customFormat="1" ht="50.1" customHeight="1" x14ac:dyDescent="0.2">
      <c r="A200" s="160" t="s">
        <v>179</v>
      </c>
      <c r="B200" s="161"/>
      <c r="C200" s="203" t="str">
        <f>"Интернет-площадка 2gis.ru на основе Cправочника организаций "&amp;$C$2&amp;""</f>
        <v>Интернет-площадка 2gis.ru на основе Cправочника организаций "2ГИС.КРАСНОДАР"</v>
      </c>
      <c r="D200" s="36">
        <v>4680</v>
      </c>
      <c r="E200" s="37"/>
      <c r="F200" s="37"/>
      <c r="G200" s="37"/>
      <c r="H200" s="38"/>
    </row>
    <row r="201" spans="1:8" s="16" customFormat="1" ht="50.1" customHeight="1" x14ac:dyDescent="0.2">
      <c r="A201" s="160" t="s">
        <v>130</v>
      </c>
      <c r="B201" s="161"/>
      <c r="C201"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201" s="36">
        <v>4680</v>
      </c>
      <c r="E201" s="37"/>
      <c r="F201" s="37"/>
      <c r="G201" s="37"/>
      <c r="H201" s="38"/>
    </row>
    <row r="202" spans="1:8" s="16" customFormat="1" ht="126" customHeight="1" x14ac:dyDescent="0.2">
      <c r="A202" s="160" t="s">
        <v>131</v>
      </c>
      <c r="B202" s="161"/>
      <c r="C202" s="435" t="str">
        <f>C197</f>
        <v>Интернет-площадка 2gis.ru на основе Cправочника организаций "2ГИС.КРАСНОДАР"</v>
      </c>
      <c r="D202" s="56">
        <v>3000</v>
      </c>
      <c r="E202" s="37"/>
      <c r="F202" s="37"/>
      <c r="G202" s="37"/>
      <c r="H202" s="38"/>
    </row>
    <row r="203" spans="1:8" s="16" customFormat="1" ht="126" customHeight="1" thickBot="1" x14ac:dyDescent="0.25">
      <c r="A203" s="160" t="s">
        <v>132</v>
      </c>
      <c r="B203" s="161"/>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56">
        <v>5004</v>
      </c>
      <c r="E203" s="37"/>
      <c r="F203" s="37"/>
      <c r="G203" s="37"/>
      <c r="H203" s="38"/>
    </row>
    <row r="204" spans="1:8" ht="50.1" customHeight="1" thickBot="1" x14ac:dyDescent="0.25">
      <c r="A204" s="24" t="s">
        <v>193</v>
      </c>
      <c r="B204" s="25"/>
      <c r="C204" s="26"/>
      <c r="D204" s="173"/>
      <c r="E204" s="173"/>
      <c r="F204" s="173"/>
      <c r="G204" s="173"/>
      <c r="H204" s="174"/>
    </row>
    <row r="205" spans="1:8" s="23" customFormat="1" ht="30" customHeight="1" thickBot="1" x14ac:dyDescent="0.25">
      <c r="A205" s="429"/>
      <c r="B205" s="429"/>
      <c r="C205" s="430"/>
      <c r="D205" s="429"/>
      <c r="E205" s="429"/>
      <c r="F205" s="429"/>
      <c r="G205" s="429"/>
      <c r="H205" s="431"/>
    </row>
    <row r="206" spans="1:8" s="16" customFormat="1" ht="83.25" customHeight="1" x14ac:dyDescent="0.2">
      <c r="A206" s="160" t="s">
        <v>194</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6" s="36">
        <v>13500</v>
      </c>
      <c r="E206" s="37"/>
      <c r="F206" s="37"/>
      <c r="G206" s="37"/>
      <c r="H206" s="38"/>
    </row>
    <row r="207" spans="1:8" s="16" customFormat="1" ht="83.25" customHeight="1" thickBot="1" x14ac:dyDescent="0.25">
      <c r="A207" s="160" t="s">
        <v>195</v>
      </c>
      <c r="B207" s="161"/>
      <c r="C207" s="209"/>
      <c r="D207" s="36">
        <v>13500</v>
      </c>
      <c r="E207" s="37"/>
      <c r="F207" s="37"/>
      <c r="G207" s="37"/>
      <c r="H207" s="38"/>
    </row>
    <row r="208" spans="1:8" s="28" customFormat="1" ht="50.1" customHeight="1" thickBot="1" x14ac:dyDescent="0.25">
      <c r="A208" s="336"/>
      <c r="B208" s="337"/>
      <c r="C208" s="125"/>
      <c r="D208" s="399"/>
      <c r="E208" s="399"/>
      <c r="F208" s="399"/>
      <c r="G208" s="399"/>
      <c r="H208" s="400"/>
    </row>
    <row r="209" spans="1:8" s="23" customFormat="1" ht="26.25" x14ac:dyDescent="0.2">
      <c r="A209" s="216"/>
      <c r="B209" s="217"/>
      <c r="C209" s="218"/>
      <c r="D209" s="217"/>
      <c r="E209" s="217"/>
      <c r="F209" s="217"/>
      <c r="G209" s="217"/>
      <c r="H209" s="219"/>
    </row>
    <row r="210" spans="1:8" s="16" customFormat="1" ht="21" x14ac:dyDescent="0.2">
      <c r="A210" s="220"/>
      <c r="B210" s="221" t="s">
        <v>133</v>
      </c>
      <c r="C210" s="222" t="s">
        <v>216</v>
      </c>
      <c r="D210" s="222"/>
      <c r="E210" s="223"/>
      <c r="F210" s="223"/>
      <c r="G210" s="223"/>
      <c r="H210" s="223"/>
    </row>
    <row r="211" spans="1:8" s="16" customFormat="1" ht="21" x14ac:dyDescent="0.2">
      <c r="A211" s="220"/>
      <c r="B211" s="223"/>
      <c r="C211" s="224" t="s">
        <v>217</v>
      </c>
      <c r="D211" s="224"/>
      <c r="E211" s="223"/>
      <c r="F211" s="223"/>
      <c r="G211" s="223"/>
      <c r="H211" s="223"/>
    </row>
    <row r="212" spans="1:8" s="16" customFormat="1" ht="21" x14ac:dyDescent="0.2">
      <c r="A212" s="220"/>
      <c r="B212" s="223"/>
      <c r="C212" s="224" t="s">
        <v>218</v>
      </c>
      <c r="D212" s="224"/>
      <c r="E212" s="223"/>
      <c r="F212" s="223"/>
      <c r="G212" s="223"/>
      <c r="H212" s="223"/>
    </row>
    <row r="213" spans="1:8" s="16" customFormat="1" ht="21" x14ac:dyDescent="0.2">
      <c r="A213" s="220"/>
      <c r="B213" s="223"/>
      <c r="C213" s="457"/>
      <c r="D213" s="457"/>
      <c r="E213" s="223"/>
      <c r="F213" s="223"/>
      <c r="G213" s="223"/>
      <c r="H213" s="223"/>
    </row>
    <row r="214" spans="1:8" s="16" customFormat="1" ht="21" x14ac:dyDescent="0.2">
      <c r="A214" s="225" t="s">
        <v>528</v>
      </c>
      <c r="B214" s="225"/>
      <c r="C214" s="225"/>
      <c r="D214" s="225"/>
      <c r="E214" s="225"/>
      <c r="F214" s="225"/>
      <c r="G214" s="225"/>
      <c r="H214" s="225"/>
    </row>
    <row r="215" spans="1:8" s="16" customFormat="1" ht="26.25" x14ac:dyDescent="0.2">
      <c r="A215" s="227" t="str">
        <f>Абакан_юр!A174</f>
        <v>По соглашению сторон в качестве валюты платежа могут выступать украинские гривны, в этом случае курс следующий: 1 руб. = 0,4273 гривен</v>
      </c>
      <c r="B215" s="227"/>
      <c r="C215" s="227"/>
      <c r="D215" s="228"/>
      <c r="E215" s="228"/>
      <c r="F215" s="229"/>
      <c r="G215" s="230"/>
      <c r="H215" s="230"/>
    </row>
    <row r="216" spans="1:8" ht="12.6" customHeight="1" x14ac:dyDescent="0.2">
      <c r="A216" s="227" t="str">
        <f>Абакан_юр!A175</f>
        <v>По соглашению сторон в качестве валюты платежа могут выступать дирхамы ОАЭ, в этом случае курс следующий: 1 руб. = 0,0413 дирхам</v>
      </c>
      <c r="B216" s="227"/>
      <c r="C216" s="227"/>
      <c r="D216" s="228"/>
      <c r="E216" s="228"/>
      <c r="F216" s="229"/>
      <c r="G216" s="232"/>
      <c r="H216" s="232"/>
    </row>
    <row r="217" spans="1:8" s="223" customFormat="1" ht="24.95" customHeight="1" x14ac:dyDescent="0.2">
      <c r="A217" s="227" t="str">
        <f>Абакан_юр!A176</f>
        <v>По соглашению сторон в качестве валюты платежа могут выступать доллары США, в этом случае курс следующий: 1 руб. = 0,0113 доллара</v>
      </c>
      <c r="B217" s="227"/>
      <c r="C217" s="227"/>
      <c r="D217" s="228"/>
      <c r="E217" s="228"/>
      <c r="F217" s="229"/>
      <c r="G217" s="232"/>
      <c r="H217" s="232"/>
    </row>
    <row r="218" spans="1:8" s="223" customFormat="1" ht="24.95" customHeight="1" x14ac:dyDescent="0.2">
      <c r="A218" s="227" t="str">
        <f>Абакан_юр!A177</f>
        <v>По соглашению сторон в качестве валюты платежа могут выступать евро, в этом случае курс следующий: 1 руб. = 0,0105 евро</v>
      </c>
      <c r="B218" s="227"/>
      <c r="C218" s="227"/>
      <c r="D218" s="228"/>
      <c r="E218" s="229"/>
      <c r="F218" s="229"/>
      <c r="G218" s="232"/>
      <c r="H218" s="232"/>
    </row>
    <row r="219" spans="1:8" s="223" customFormat="1" ht="24.95" customHeight="1" x14ac:dyDescent="0.2">
      <c r="A219" s="227" t="str">
        <f>Абакан_юр!A178</f>
        <v>По соглашению сторон в качестве валюты платежа могут выступать чешские кроны, в этом случае курс следующий: 1 руб. = 0,2661 крона</v>
      </c>
      <c r="B219" s="227"/>
      <c r="C219" s="227"/>
      <c r="D219" s="228"/>
      <c r="E219" s="229"/>
      <c r="F219" s="229"/>
      <c r="G219" s="232"/>
      <c r="H219" s="232"/>
    </row>
    <row r="220" spans="1:8" s="223" customFormat="1" ht="24.95" customHeight="1" x14ac:dyDescent="0.2">
      <c r="A220" s="227" t="str">
        <f>Абакан_юр!A179</f>
        <v>По соглашению сторон в качестве валюты платежа могут выступать киргизские сомы, в этом случае курс следующий: 1 руб. = 1,0065 сом</v>
      </c>
      <c r="B220" s="227"/>
      <c r="C220" s="227"/>
      <c r="D220" s="228"/>
      <c r="E220" s="228"/>
      <c r="F220" s="229"/>
      <c r="G220" s="232"/>
      <c r="H220" s="232"/>
    </row>
    <row r="221" spans="1:8" s="226" customFormat="1" ht="94.5" customHeight="1" x14ac:dyDescent="0.2">
      <c r="A221" s="227" t="str">
        <f>Абакан_юр!A180</f>
        <v>По соглашению сторон в качестве валюты платежа могут выступать казахстанские тенге, в этом случае курс следующий: 1 руб. = 5,0495 тенге</v>
      </c>
      <c r="B221" s="227"/>
      <c r="C221" s="227"/>
      <c r="D221" s="228"/>
      <c r="E221" s="228"/>
      <c r="F221" s="229"/>
      <c r="G221" s="232"/>
      <c r="H221" s="232"/>
    </row>
    <row r="222" spans="1:8" s="231" customFormat="1" ht="24.95" customHeight="1" x14ac:dyDescent="0.2">
      <c r="A222" s="233"/>
      <c r="B222" s="233"/>
      <c r="C222" s="234"/>
      <c r="D222" s="235"/>
      <c r="E222" s="235"/>
      <c r="F222" s="236"/>
      <c r="G222" s="237"/>
      <c r="H222" s="237"/>
    </row>
    <row r="223" spans="1:8" s="231" customFormat="1" ht="24.95" customHeight="1" x14ac:dyDescent="0.2">
      <c r="A223" s="239" t="s">
        <v>144</v>
      </c>
      <c r="B223" s="239"/>
      <c r="C223" s="239"/>
      <c r="D223" s="239"/>
      <c r="E223" s="239"/>
      <c r="F223" s="239"/>
      <c r="G223" s="239"/>
      <c r="H223" s="239"/>
    </row>
    <row r="224" spans="1:8" s="231" customFormat="1" ht="24.95" customHeight="1" x14ac:dyDescent="0.2">
      <c r="A224" s="239" t="s">
        <v>145</v>
      </c>
      <c r="B224" s="239"/>
      <c r="C224" s="239"/>
      <c r="D224" s="239"/>
      <c r="E224" s="239"/>
      <c r="F224" s="239"/>
      <c r="G224" s="239"/>
      <c r="H224" s="239"/>
    </row>
    <row r="225" spans="1:8" s="231" customFormat="1" ht="24.95" customHeight="1" x14ac:dyDescent="0.2">
      <c r="A225" s="233"/>
      <c r="B225" s="233"/>
      <c r="C225" s="234"/>
      <c r="D225" s="235"/>
      <c r="E225" s="235"/>
      <c r="F225" s="236"/>
      <c r="G225" s="237"/>
      <c r="H225" s="237"/>
    </row>
    <row r="226" spans="1:8" s="231" customFormat="1" ht="24.95" customHeight="1" thickBot="1" x14ac:dyDescent="0.25">
      <c r="A226" s="240" t="s">
        <v>146</v>
      </c>
      <c r="B226" s="240"/>
      <c r="C226" s="240"/>
      <c r="D226" s="240"/>
      <c r="E226" s="240"/>
      <c r="F226" s="241"/>
      <c r="H226" s="242"/>
    </row>
    <row r="227" spans="1:8" s="231" customFormat="1" ht="24.95" customHeight="1" thickBot="1" x14ac:dyDescent="0.25">
      <c r="A227" s="243" t="s">
        <v>147</v>
      </c>
      <c r="B227" s="244"/>
      <c r="C227" s="244"/>
      <c r="D227" s="244"/>
      <c r="E227" s="245"/>
      <c r="F227" s="246"/>
      <c r="G227" s="217"/>
      <c r="H227" s="247"/>
    </row>
    <row r="228" spans="1:8" s="231" customFormat="1" ht="24.95" customHeight="1" thickBot="1" x14ac:dyDescent="0.25">
      <c r="A228" s="375" t="s">
        <v>148</v>
      </c>
      <c r="B228" s="376"/>
      <c r="C228" s="250" t="s">
        <v>149</v>
      </c>
      <c r="D228" s="402" t="s">
        <v>150</v>
      </c>
      <c r="E228" s="403"/>
      <c r="F228" s="252"/>
      <c r="G228" s="252"/>
      <c r="H228" s="252"/>
    </row>
    <row r="229" spans="1:8" s="238" customFormat="1" ht="12" customHeight="1" x14ac:dyDescent="0.2">
      <c r="A229" s="253" t="s">
        <v>183</v>
      </c>
      <c r="B229" s="254"/>
      <c r="C229" s="256" t="s">
        <v>184</v>
      </c>
      <c r="D229" s="436">
        <v>2190</v>
      </c>
      <c r="E229" s="257"/>
      <c r="F229" s="252"/>
      <c r="G229" s="252"/>
      <c r="H229" s="252"/>
    </row>
    <row r="230" spans="1:8" ht="24.95" customHeight="1" x14ac:dyDescent="0.2">
      <c r="A230" s="258" t="s">
        <v>185</v>
      </c>
      <c r="B230" s="259"/>
      <c r="C230" s="261"/>
      <c r="D230" s="437">
        <v>1590</v>
      </c>
      <c r="E230" s="262"/>
      <c r="F230" s="252"/>
      <c r="G230" s="252"/>
      <c r="H230" s="252"/>
    </row>
    <row r="231" spans="1:8" ht="24.95" customHeight="1" x14ac:dyDescent="0.2">
      <c r="A231" s="258" t="s">
        <v>186</v>
      </c>
      <c r="B231" s="259"/>
      <c r="C231" s="261"/>
      <c r="D231" s="437">
        <v>1440</v>
      </c>
      <c r="E231" s="262"/>
      <c r="F231" s="252"/>
      <c r="G231" s="252"/>
      <c r="H231" s="252"/>
    </row>
    <row r="232" spans="1:8" s="238" customFormat="1" ht="12" customHeight="1" thickBot="1" x14ac:dyDescent="0.25">
      <c r="A232" s="258" t="s">
        <v>187</v>
      </c>
      <c r="B232" s="259"/>
      <c r="C232" s="261"/>
      <c r="D232" s="437">
        <v>1290</v>
      </c>
      <c r="E232" s="262"/>
      <c r="F232" s="252"/>
      <c r="G232" s="252"/>
      <c r="H232" s="252"/>
    </row>
    <row r="233" spans="1:8" s="242" customFormat="1" ht="50.1" customHeight="1" x14ac:dyDescent="0.2">
      <c r="A233" s="253" t="s">
        <v>151</v>
      </c>
      <c r="B233" s="254"/>
      <c r="C233" s="255" t="s">
        <v>152</v>
      </c>
      <c r="D233" s="256" t="s">
        <v>153</v>
      </c>
      <c r="E233" s="257"/>
      <c r="F233" s="252"/>
      <c r="G233" s="252"/>
      <c r="H233" s="252"/>
    </row>
    <row r="234" spans="1:8" s="247" customFormat="1" ht="50.1" customHeight="1" x14ac:dyDescent="0.2">
      <c r="A234" s="258" t="s">
        <v>154</v>
      </c>
      <c r="B234" s="259"/>
      <c r="C234" s="260" t="s">
        <v>155</v>
      </c>
      <c r="D234" s="261" t="s">
        <v>156</v>
      </c>
      <c r="E234" s="262"/>
      <c r="F234" s="252"/>
      <c r="G234" s="252"/>
      <c r="H234" s="252"/>
    </row>
    <row r="235" spans="1:8" ht="100.5" customHeight="1" thickBot="1" x14ac:dyDescent="0.25">
      <c r="A235" s="404" t="s">
        <v>157</v>
      </c>
      <c r="B235" s="405"/>
      <c r="C235" s="406" t="s">
        <v>158</v>
      </c>
      <c r="D235" s="407" t="s">
        <v>156</v>
      </c>
      <c r="E235" s="408"/>
      <c r="F235" s="252"/>
      <c r="G235" s="252"/>
      <c r="H235" s="252"/>
    </row>
    <row r="236" spans="1:8" ht="50.1" customHeight="1" x14ac:dyDescent="0.2">
      <c r="A236" s="258" t="s">
        <v>160</v>
      </c>
      <c r="B236" s="259"/>
      <c r="C236" s="409" t="s">
        <v>161</v>
      </c>
      <c r="D236" s="259" t="s">
        <v>156</v>
      </c>
      <c r="E236" s="410"/>
      <c r="F236" s="246"/>
      <c r="G236" s="246"/>
      <c r="H236" s="246"/>
    </row>
    <row r="237" spans="1:8" ht="50.1" customHeight="1" thickBot="1" x14ac:dyDescent="0.25">
      <c r="A237" s="411" t="s">
        <v>162</v>
      </c>
      <c r="B237" s="412"/>
      <c r="C237" s="406" t="s">
        <v>163</v>
      </c>
      <c r="D237" s="413" t="s">
        <v>156</v>
      </c>
      <c r="E237" s="414"/>
      <c r="F237" s="236"/>
      <c r="G237" s="237"/>
      <c r="H237" s="237"/>
    </row>
    <row r="238" spans="1:8" ht="50.1" customHeight="1" x14ac:dyDescent="0.2">
      <c r="A238" s="264" t="s">
        <v>164</v>
      </c>
      <c r="B238" s="264"/>
      <c r="C238" s="264"/>
      <c r="D238" s="264"/>
      <c r="E238" s="264"/>
      <c r="F238" s="264"/>
      <c r="G238" s="264"/>
      <c r="H238" s="264"/>
    </row>
    <row r="239" spans="1:8" ht="50.1" customHeight="1" x14ac:dyDescent="0.2">
      <c r="A239" s="264" t="s">
        <v>165</v>
      </c>
      <c r="B239" s="264"/>
      <c r="C239" s="264"/>
      <c r="D239" s="264"/>
      <c r="E239" s="264"/>
      <c r="F239" s="264"/>
      <c r="G239" s="264"/>
      <c r="H239" s="264"/>
    </row>
    <row r="240" spans="1:8" ht="175.5" customHeight="1" x14ac:dyDescent="0.2">
      <c r="A240"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0" s="384"/>
      <c r="C240" s="384"/>
      <c r="D240" s="384"/>
      <c r="E240" s="384"/>
      <c r="F240" s="384"/>
      <c r="G240" s="384"/>
      <c r="H240" s="384"/>
    </row>
    <row r="241" spans="1:8" ht="75" customHeight="1" x14ac:dyDescent="0.2">
      <c r="A241" s="239" t="s">
        <v>167</v>
      </c>
      <c r="B241" s="239"/>
      <c r="C241" s="239"/>
      <c r="D241" s="239"/>
      <c r="E241" s="239"/>
      <c r="F241" s="239"/>
      <c r="G241" s="239"/>
      <c r="H241" s="239"/>
    </row>
    <row r="242" spans="1:8" ht="174.75" customHeight="1" x14ac:dyDescent="0.2">
      <c r="A242" s="264" t="s">
        <v>168</v>
      </c>
      <c r="B242" s="264"/>
      <c r="C242" s="264"/>
      <c r="D242" s="264"/>
      <c r="E242" s="264"/>
      <c r="F242" s="264"/>
      <c r="G242" s="264"/>
      <c r="H242" s="264"/>
    </row>
    <row r="243" spans="1:8" s="217" customFormat="1" ht="125.25" customHeight="1" x14ac:dyDescent="0.2">
      <c r="A243" s="239" t="s">
        <v>169</v>
      </c>
      <c r="B243" s="239"/>
      <c r="C243" s="239"/>
      <c r="D243" s="239"/>
      <c r="E243" s="239"/>
      <c r="F243" s="239"/>
      <c r="G243" s="239"/>
      <c r="H243" s="239"/>
    </row>
    <row r="244" spans="1:8" s="238" customFormat="1" ht="222.75" customHeight="1" x14ac:dyDescent="0.2">
      <c r="A244" s="216"/>
      <c r="B244" s="217"/>
      <c r="C244" s="218"/>
      <c r="D244" s="217"/>
      <c r="E244" s="217"/>
      <c r="F244" s="217"/>
      <c r="G244" s="217"/>
      <c r="H244" s="219"/>
    </row>
    <row r="245" spans="1:8" ht="24.95" customHeight="1" x14ac:dyDescent="0.2"/>
    <row r="246" spans="1:8" ht="24.95" customHeight="1" x14ac:dyDescent="0.2"/>
    <row r="247" spans="1:8" ht="180.75" customHeight="1" x14ac:dyDescent="0.2"/>
    <row r="248" spans="1:8" s="16" customFormat="1" ht="67.5" customHeight="1" x14ac:dyDescent="0.2">
      <c r="A248" s="216"/>
      <c r="B248" s="217"/>
      <c r="C248" s="218"/>
      <c r="D248" s="217"/>
      <c r="E248" s="217"/>
      <c r="F248" s="217"/>
      <c r="G248" s="217"/>
      <c r="H248" s="219"/>
    </row>
    <row r="249" spans="1:8" ht="24.95" customHeight="1" x14ac:dyDescent="0.2"/>
    <row r="250" spans="1:8" s="266" customFormat="1" ht="114.75" customHeight="1" x14ac:dyDescent="0.2">
      <c r="A250" s="216"/>
      <c r="B250" s="217"/>
      <c r="C250" s="218"/>
      <c r="D250" s="217"/>
      <c r="E250" s="217"/>
      <c r="F250" s="217"/>
      <c r="G250" s="217"/>
      <c r="H250" s="219"/>
    </row>
  </sheetData>
  <sheetProtection selectLockedCells="1" selectUnlockedCells="1"/>
  <mergeCells count="409">
    <mergeCell ref="A240:H240"/>
    <mergeCell ref="A241:H241"/>
    <mergeCell ref="A242:H242"/>
    <mergeCell ref="A243:E243"/>
    <mergeCell ref="F243:H243"/>
    <mergeCell ref="A236:B236"/>
    <mergeCell ref="D236:E236"/>
    <mergeCell ref="A237:B237"/>
    <mergeCell ref="D237:E237"/>
    <mergeCell ref="A238:H238"/>
    <mergeCell ref="A239:H239"/>
    <mergeCell ref="D232:E232"/>
    <mergeCell ref="A233:B233"/>
    <mergeCell ref="D233:E233"/>
    <mergeCell ref="A234:B234"/>
    <mergeCell ref="D234:E234"/>
    <mergeCell ref="A235:B235"/>
    <mergeCell ref="D235:E235"/>
    <mergeCell ref="A228:B228"/>
    <mergeCell ref="D228:E228"/>
    <mergeCell ref="A229:B229"/>
    <mergeCell ref="C229:C232"/>
    <mergeCell ref="D229:E229"/>
    <mergeCell ref="A230:B230"/>
    <mergeCell ref="D230:E230"/>
    <mergeCell ref="A231:B231"/>
    <mergeCell ref="D231:E231"/>
    <mergeCell ref="A232:B232"/>
    <mergeCell ref="A220:C220"/>
    <mergeCell ref="A221:C221"/>
    <mergeCell ref="A223:H223"/>
    <mergeCell ref="A224:H224"/>
    <mergeCell ref="A226:E226"/>
    <mergeCell ref="A227:E227"/>
    <mergeCell ref="A215:C215"/>
    <mergeCell ref="G215:H215"/>
    <mergeCell ref="A216:C216"/>
    <mergeCell ref="A217:C217"/>
    <mergeCell ref="A218:C218"/>
    <mergeCell ref="A219:C219"/>
    <mergeCell ref="A208:B208"/>
    <mergeCell ref="D208:H208"/>
    <mergeCell ref="C210:D210"/>
    <mergeCell ref="C211:D211"/>
    <mergeCell ref="C212:D212"/>
    <mergeCell ref="A214:H214"/>
    <mergeCell ref="A205:C205"/>
    <mergeCell ref="D205:H205"/>
    <mergeCell ref="A206:B206"/>
    <mergeCell ref="C206:C207"/>
    <mergeCell ref="D206:H206"/>
    <mergeCell ref="A207:B207"/>
    <mergeCell ref="D207:H207"/>
    <mergeCell ref="A202:B202"/>
    <mergeCell ref="D202:H202"/>
    <mergeCell ref="A203:B203"/>
    <mergeCell ref="D203:H203"/>
    <mergeCell ref="A204:B204"/>
    <mergeCell ref="D204:H204"/>
    <mergeCell ref="A198:B198"/>
    <mergeCell ref="D198:H198"/>
    <mergeCell ref="A199:B199"/>
    <mergeCell ref="A200:B200"/>
    <mergeCell ref="D200:H200"/>
    <mergeCell ref="A201:B201"/>
    <mergeCell ref="D201:H201"/>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8"/>
  <sheetViews>
    <sheetView view="pageBreakPreview" zoomScale="40" zoomScaleNormal="60" zoomScaleSheetLayoutView="40" workbookViewId="0">
      <pane ySplit="3"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529</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389">
        <v>219</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1">
        <f>F49*1.2</f>
        <v>13888.8</v>
      </c>
      <c r="E49" s="32">
        <f>F49*1.1</f>
        <v>12731.400000000001</v>
      </c>
      <c r="F49" s="32">
        <v>11574</v>
      </c>
      <c r="G49" s="32">
        <f>F49*0.75</f>
        <v>8680.5</v>
      </c>
      <c r="H49" s="33">
        <f>F49*0.5</f>
        <v>5787</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54">
        <f>F55*1.2</f>
        <v>15955.199999999999</v>
      </c>
      <c r="E55" s="32">
        <f>F55*1.1</f>
        <v>14625.6</v>
      </c>
      <c r="F55" s="32">
        <v>13296</v>
      </c>
      <c r="G55" s="32">
        <f>F55*0.75</f>
        <v>9972</v>
      </c>
      <c r="H55" s="33">
        <f>F55*0.5</f>
        <v>6648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389">
        <v>219</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38</v>
      </c>
      <c r="B65" s="137"/>
      <c r="C65" s="137"/>
      <c r="D65" s="138" t="str">
        <f>"от "&amp;MIN(D66:D110)&amp;" до "&amp;MAX(D66:D110)</f>
        <v>от 2076 до 93420</v>
      </c>
      <c r="E65" s="139"/>
      <c r="F65" s="139"/>
      <c r="G65" s="139"/>
      <c r="H65" s="140"/>
    </row>
    <row r="66" spans="1:8" s="16" customFormat="1" ht="37.5" customHeight="1" outlineLevel="1" x14ac:dyDescent="0.2">
      <c r="A66" s="141" t="s">
        <v>39</v>
      </c>
      <c r="B66" s="142"/>
      <c r="C66" s="501"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144">
        <v>2076</v>
      </c>
      <c r="E66" s="145"/>
      <c r="F66" s="145"/>
      <c r="G66" s="145"/>
      <c r="H66" s="146"/>
    </row>
    <row r="67" spans="1:8" s="16" customFormat="1" ht="37.5" customHeight="1" outlineLevel="1" x14ac:dyDescent="0.2">
      <c r="A67" s="147" t="s">
        <v>40</v>
      </c>
      <c r="B67" s="148"/>
      <c r="C67" s="502"/>
      <c r="D67" s="36">
        <v>4152</v>
      </c>
      <c r="E67" s="37"/>
      <c r="F67" s="37"/>
      <c r="G67" s="37"/>
      <c r="H67" s="38"/>
    </row>
    <row r="68" spans="1:8" s="16" customFormat="1" ht="37.5" customHeight="1" outlineLevel="1" x14ac:dyDescent="0.2">
      <c r="A68" s="147" t="s">
        <v>41</v>
      </c>
      <c r="B68" s="148"/>
      <c r="C68" s="502"/>
      <c r="D68" s="36">
        <v>6228</v>
      </c>
      <c r="E68" s="37"/>
      <c r="F68" s="37"/>
      <c r="G68" s="37"/>
      <c r="H68" s="38"/>
    </row>
    <row r="69" spans="1:8" s="16" customFormat="1" ht="37.5" customHeight="1" outlineLevel="1" x14ac:dyDescent="0.2">
      <c r="A69" s="147" t="s">
        <v>42</v>
      </c>
      <c r="B69" s="148"/>
      <c r="C69" s="502"/>
      <c r="D69" s="36">
        <v>8304</v>
      </c>
      <c r="E69" s="37"/>
      <c r="F69" s="37"/>
      <c r="G69" s="37"/>
      <c r="H69" s="38"/>
    </row>
    <row r="70" spans="1:8" s="16" customFormat="1" ht="37.5" customHeight="1" outlineLevel="1" x14ac:dyDescent="0.2">
      <c r="A70" s="147" t="s">
        <v>43</v>
      </c>
      <c r="B70" s="148"/>
      <c r="C70" s="502"/>
      <c r="D70" s="36">
        <v>10380</v>
      </c>
      <c r="E70" s="37"/>
      <c r="F70" s="37"/>
      <c r="G70" s="37"/>
      <c r="H70" s="38"/>
    </row>
    <row r="71" spans="1:8" s="16" customFormat="1" ht="37.5" customHeight="1" outlineLevel="1" x14ac:dyDescent="0.2">
      <c r="A71" s="147" t="s">
        <v>44</v>
      </c>
      <c r="B71" s="148"/>
      <c r="C71" s="502"/>
      <c r="D71" s="36">
        <v>12456</v>
      </c>
      <c r="E71" s="37"/>
      <c r="F71" s="37"/>
      <c r="G71" s="37"/>
      <c r="H71" s="38"/>
    </row>
    <row r="72" spans="1:8" s="16" customFormat="1" ht="37.5" customHeight="1" outlineLevel="1" x14ac:dyDescent="0.2">
      <c r="A72" s="147" t="s">
        <v>45</v>
      </c>
      <c r="B72" s="148"/>
      <c r="C72" s="502"/>
      <c r="D72" s="36">
        <v>14532</v>
      </c>
      <c r="E72" s="37"/>
      <c r="F72" s="37"/>
      <c r="G72" s="37"/>
      <c r="H72" s="38"/>
    </row>
    <row r="73" spans="1:8" s="16" customFormat="1" ht="37.5" customHeight="1" outlineLevel="1" x14ac:dyDescent="0.2">
      <c r="A73" s="147" t="s">
        <v>46</v>
      </c>
      <c r="B73" s="148"/>
      <c r="C73" s="502"/>
      <c r="D73" s="36">
        <v>16608</v>
      </c>
      <c r="E73" s="37"/>
      <c r="F73" s="37"/>
      <c r="G73" s="37"/>
      <c r="H73" s="38"/>
    </row>
    <row r="74" spans="1:8" s="16" customFormat="1" ht="37.5" customHeight="1" outlineLevel="1" x14ac:dyDescent="0.2">
      <c r="A74" s="147" t="s">
        <v>47</v>
      </c>
      <c r="B74" s="148"/>
      <c r="C74" s="502"/>
      <c r="D74" s="36">
        <v>18684</v>
      </c>
      <c r="E74" s="37"/>
      <c r="F74" s="37"/>
      <c r="G74" s="37"/>
      <c r="H74" s="38"/>
    </row>
    <row r="75" spans="1:8" s="16" customFormat="1" ht="37.5" customHeight="1" outlineLevel="1" x14ac:dyDescent="0.2">
      <c r="A75" s="147" t="s">
        <v>48</v>
      </c>
      <c r="B75" s="148"/>
      <c r="C75" s="502"/>
      <c r="D75" s="36">
        <v>20760</v>
      </c>
      <c r="E75" s="37"/>
      <c r="F75" s="37"/>
      <c r="G75" s="37"/>
      <c r="H75" s="38"/>
    </row>
    <row r="76" spans="1:8" s="16" customFormat="1" ht="37.5" customHeight="1" outlineLevel="1" x14ac:dyDescent="0.2">
      <c r="A76" s="147" t="s">
        <v>49</v>
      </c>
      <c r="B76" s="148"/>
      <c r="C76" s="502"/>
      <c r="D76" s="36">
        <v>22836</v>
      </c>
      <c r="E76" s="37"/>
      <c r="F76" s="37"/>
      <c r="G76" s="37"/>
      <c r="H76" s="38"/>
    </row>
    <row r="77" spans="1:8" s="16" customFormat="1" ht="37.5" customHeight="1" outlineLevel="1" x14ac:dyDescent="0.2">
      <c r="A77" s="147" t="s">
        <v>50</v>
      </c>
      <c r="B77" s="148"/>
      <c r="C77" s="502"/>
      <c r="D77" s="36">
        <v>24912</v>
      </c>
      <c r="E77" s="37"/>
      <c r="F77" s="37"/>
      <c r="G77" s="37"/>
      <c r="H77" s="38"/>
    </row>
    <row r="78" spans="1:8" s="16" customFormat="1" ht="37.5" customHeight="1" outlineLevel="1" x14ac:dyDescent="0.2">
      <c r="A78" s="147" t="s">
        <v>51</v>
      </c>
      <c r="B78" s="148"/>
      <c r="C78" s="502"/>
      <c r="D78" s="36">
        <v>26988</v>
      </c>
      <c r="E78" s="37"/>
      <c r="F78" s="37"/>
      <c r="G78" s="37"/>
      <c r="H78" s="38"/>
    </row>
    <row r="79" spans="1:8" s="16" customFormat="1" ht="37.5" customHeight="1" outlineLevel="1" x14ac:dyDescent="0.2">
      <c r="A79" s="147" t="s">
        <v>52</v>
      </c>
      <c r="B79" s="148"/>
      <c r="C79" s="502"/>
      <c r="D79" s="36">
        <v>29064</v>
      </c>
      <c r="E79" s="37"/>
      <c r="F79" s="37"/>
      <c r="G79" s="37"/>
      <c r="H79" s="38"/>
    </row>
    <row r="80" spans="1:8" s="16" customFormat="1" ht="37.5" customHeight="1" outlineLevel="1" x14ac:dyDescent="0.2">
      <c r="A80" s="147" t="s">
        <v>53</v>
      </c>
      <c r="B80" s="148"/>
      <c r="C80" s="502"/>
      <c r="D80" s="36">
        <v>31140</v>
      </c>
      <c r="E80" s="37"/>
      <c r="F80" s="37"/>
      <c r="G80" s="37"/>
      <c r="H80" s="38"/>
    </row>
    <row r="81" spans="1:8" s="16" customFormat="1" ht="37.5" customHeight="1" outlineLevel="1" x14ac:dyDescent="0.2">
      <c r="A81" s="147" t="s">
        <v>54</v>
      </c>
      <c r="B81" s="148"/>
      <c r="C81" s="502"/>
      <c r="D81" s="36">
        <v>33216</v>
      </c>
      <c r="E81" s="37"/>
      <c r="F81" s="37"/>
      <c r="G81" s="37"/>
      <c r="H81" s="38"/>
    </row>
    <row r="82" spans="1:8" s="16" customFormat="1" ht="37.5" customHeight="1" outlineLevel="1" x14ac:dyDescent="0.2">
      <c r="A82" s="147" t="s">
        <v>55</v>
      </c>
      <c r="B82" s="148"/>
      <c r="C82" s="502"/>
      <c r="D82" s="36">
        <v>35292</v>
      </c>
      <c r="E82" s="37"/>
      <c r="F82" s="37"/>
      <c r="G82" s="37"/>
      <c r="H82" s="38"/>
    </row>
    <row r="83" spans="1:8" s="16" customFormat="1" ht="37.5" customHeight="1" outlineLevel="1" x14ac:dyDescent="0.2">
      <c r="A83" s="147" t="s">
        <v>56</v>
      </c>
      <c r="B83" s="148"/>
      <c r="C83" s="502"/>
      <c r="D83" s="36">
        <v>37368</v>
      </c>
      <c r="E83" s="37"/>
      <c r="F83" s="37"/>
      <c r="G83" s="37"/>
      <c r="H83" s="38"/>
    </row>
    <row r="84" spans="1:8" s="16" customFormat="1" ht="37.5" customHeight="1" outlineLevel="1" x14ac:dyDescent="0.2">
      <c r="A84" s="147" t="s">
        <v>57</v>
      </c>
      <c r="B84" s="148"/>
      <c r="C84" s="502"/>
      <c r="D84" s="36">
        <v>39444</v>
      </c>
      <c r="E84" s="37"/>
      <c r="F84" s="37"/>
      <c r="G84" s="37"/>
      <c r="H84" s="38"/>
    </row>
    <row r="85" spans="1:8" s="16" customFormat="1" ht="37.5" customHeight="1" outlineLevel="1" x14ac:dyDescent="0.2">
      <c r="A85" s="147" t="s">
        <v>58</v>
      </c>
      <c r="B85" s="148"/>
      <c r="C85" s="502"/>
      <c r="D85" s="36">
        <v>41520</v>
      </c>
      <c r="E85" s="37"/>
      <c r="F85" s="37"/>
      <c r="G85" s="37"/>
      <c r="H85" s="38"/>
    </row>
    <row r="86" spans="1:8" s="16" customFormat="1" ht="37.5" customHeight="1" outlineLevel="1" x14ac:dyDescent="0.2">
      <c r="A86" s="147" t="s">
        <v>205</v>
      </c>
      <c r="B86" s="148"/>
      <c r="C86" s="502"/>
      <c r="D86" s="36">
        <v>43596</v>
      </c>
      <c r="E86" s="37"/>
      <c r="F86" s="37"/>
      <c r="G86" s="37"/>
      <c r="H86" s="38"/>
    </row>
    <row r="87" spans="1:8" s="16" customFormat="1" ht="37.5" customHeight="1" outlineLevel="1" x14ac:dyDescent="0.2">
      <c r="A87" s="147" t="s">
        <v>206</v>
      </c>
      <c r="B87" s="148"/>
      <c r="C87" s="502"/>
      <c r="D87" s="36">
        <v>45672</v>
      </c>
      <c r="E87" s="37"/>
      <c r="F87" s="37"/>
      <c r="G87" s="37"/>
      <c r="H87" s="38"/>
    </row>
    <row r="88" spans="1:8" s="16" customFormat="1" ht="37.5" customHeight="1" outlineLevel="1" x14ac:dyDescent="0.2">
      <c r="A88" s="147" t="s">
        <v>207</v>
      </c>
      <c r="B88" s="148"/>
      <c r="C88" s="502"/>
      <c r="D88" s="36">
        <v>47748</v>
      </c>
      <c r="E88" s="37"/>
      <c r="F88" s="37"/>
      <c r="G88" s="37"/>
      <c r="H88" s="38"/>
    </row>
    <row r="89" spans="1:8" s="16" customFormat="1" ht="37.5" customHeight="1" outlineLevel="1" x14ac:dyDescent="0.2">
      <c r="A89" s="147" t="s">
        <v>208</v>
      </c>
      <c r="B89" s="148"/>
      <c r="C89" s="502"/>
      <c r="D89" s="36">
        <v>49824</v>
      </c>
      <c r="E89" s="37"/>
      <c r="F89" s="37"/>
      <c r="G89" s="37"/>
      <c r="H89" s="38"/>
    </row>
    <row r="90" spans="1:8" s="16" customFormat="1" ht="37.5" customHeight="1" outlineLevel="1" x14ac:dyDescent="0.2">
      <c r="A90" s="147" t="s">
        <v>209</v>
      </c>
      <c r="B90" s="148"/>
      <c r="C90" s="502"/>
      <c r="D90" s="36">
        <v>51900</v>
      </c>
      <c r="E90" s="37"/>
      <c r="F90" s="37"/>
      <c r="G90" s="37"/>
      <c r="H90" s="38"/>
    </row>
    <row r="91" spans="1:8" s="16" customFormat="1" ht="37.5" customHeight="1" outlineLevel="1" x14ac:dyDescent="0.2">
      <c r="A91" s="147" t="s">
        <v>210</v>
      </c>
      <c r="B91" s="148"/>
      <c r="C91" s="502"/>
      <c r="D91" s="36">
        <v>53976</v>
      </c>
      <c r="E91" s="37"/>
      <c r="F91" s="37"/>
      <c r="G91" s="37"/>
      <c r="H91" s="38"/>
    </row>
    <row r="92" spans="1:8" s="16" customFormat="1" ht="37.5" customHeight="1" outlineLevel="1" x14ac:dyDescent="0.2">
      <c r="A92" s="147" t="s">
        <v>211</v>
      </c>
      <c r="B92" s="148"/>
      <c r="C92" s="502"/>
      <c r="D92" s="36">
        <v>56052</v>
      </c>
      <c r="E92" s="37"/>
      <c r="F92" s="37"/>
      <c r="G92" s="37"/>
      <c r="H92" s="38"/>
    </row>
    <row r="93" spans="1:8" s="16" customFormat="1" ht="37.5" customHeight="1" outlineLevel="1" x14ac:dyDescent="0.2">
      <c r="A93" s="147" t="s">
        <v>212</v>
      </c>
      <c r="B93" s="148"/>
      <c r="C93" s="502"/>
      <c r="D93" s="36">
        <v>58128</v>
      </c>
      <c r="E93" s="37"/>
      <c r="F93" s="37"/>
      <c r="G93" s="37"/>
      <c r="H93" s="38"/>
    </row>
    <row r="94" spans="1:8" s="16" customFormat="1" ht="37.5" customHeight="1" outlineLevel="1" x14ac:dyDescent="0.2">
      <c r="A94" s="147" t="s">
        <v>213</v>
      </c>
      <c r="B94" s="148"/>
      <c r="C94" s="502"/>
      <c r="D94" s="36">
        <v>60204</v>
      </c>
      <c r="E94" s="37"/>
      <c r="F94" s="37"/>
      <c r="G94" s="37"/>
      <c r="H94" s="38"/>
    </row>
    <row r="95" spans="1:8" s="16" customFormat="1" ht="37.5" customHeight="1" outlineLevel="1" x14ac:dyDescent="0.2">
      <c r="A95" s="147" t="s">
        <v>214</v>
      </c>
      <c r="B95" s="148"/>
      <c r="C95" s="502"/>
      <c r="D95" s="36">
        <v>62280</v>
      </c>
      <c r="E95" s="37"/>
      <c r="F95" s="37"/>
      <c r="G95" s="37"/>
      <c r="H95" s="38"/>
    </row>
    <row r="96" spans="1:8" s="16" customFormat="1" ht="37.5" customHeight="1" outlineLevel="1" x14ac:dyDescent="0.2">
      <c r="A96" s="147" t="s">
        <v>224</v>
      </c>
      <c r="B96" s="148"/>
      <c r="C96" s="502"/>
      <c r="D96" s="36">
        <v>64356</v>
      </c>
      <c r="E96" s="37"/>
      <c r="F96" s="37"/>
      <c r="G96" s="37"/>
      <c r="H96" s="38"/>
    </row>
    <row r="97" spans="1:8" s="16" customFormat="1" ht="37.5" customHeight="1" outlineLevel="1" x14ac:dyDescent="0.2">
      <c r="A97" s="147" t="s">
        <v>225</v>
      </c>
      <c r="B97" s="148"/>
      <c r="C97" s="502"/>
      <c r="D97" s="36">
        <v>66432</v>
      </c>
      <c r="E97" s="37"/>
      <c r="F97" s="37"/>
      <c r="G97" s="37"/>
      <c r="H97" s="38"/>
    </row>
    <row r="98" spans="1:8" s="16" customFormat="1" ht="37.5" customHeight="1" outlineLevel="1" x14ac:dyDescent="0.2">
      <c r="A98" s="147" t="s">
        <v>226</v>
      </c>
      <c r="B98" s="148"/>
      <c r="C98" s="502"/>
      <c r="D98" s="36">
        <v>68508</v>
      </c>
      <c r="E98" s="37"/>
      <c r="F98" s="37"/>
      <c r="G98" s="37"/>
      <c r="H98" s="38"/>
    </row>
    <row r="99" spans="1:8" s="16" customFormat="1" ht="37.5" customHeight="1" outlineLevel="1" x14ac:dyDescent="0.2">
      <c r="A99" s="147" t="s">
        <v>227</v>
      </c>
      <c r="B99" s="148"/>
      <c r="C99" s="502"/>
      <c r="D99" s="36">
        <v>70584</v>
      </c>
      <c r="E99" s="37"/>
      <c r="F99" s="37"/>
      <c r="G99" s="37"/>
      <c r="H99" s="38"/>
    </row>
    <row r="100" spans="1:8" s="16" customFormat="1" ht="37.5" customHeight="1" outlineLevel="1" x14ac:dyDescent="0.2">
      <c r="A100" s="147" t="s">
        <v>228</v>
      </c>
      <c r="B100" s="148"/>
      <c r="C100" s="502"/>
      <c r="D100" s="36">
        <v>72660</v>
      </c>
      <c r="E100" s="37"/>
      <c r="F100" s="37"/>
      <c r="G100" s="37"/>
      <c r="H100" s="38"/>
    </row>
    <row r="101" spans="1:8" s="16" customFormat="1" ht="37.5" customHeight="1" outlineLevel="1" x14ac:dyDescent="0.2">
      <c r="A101" s="147" t="s">
        <v>229</v>
      </c>
      <c r="B101" s="148"/>
      <c r="C101" s="502"/>
      <c r="D101" s="36">
        <v>74736</v>
      </c>
      <c r="E101" s="37"/>
      <c r="F101" s="37"/>
      <c r="G101" s="37"/>
      <c r="H101" s="38"/>
    </row>
    <row r="102" spans="1:8" s="16" customFormat="1" ht="37.5" customHeight="1" outlineLevel="1" x14ac:dyDescent="0.2">
      <c r="A102" s="147" t="s">
        <v>230</v>
      </c>
      <c r="B102" s="148"/>
      <c r="C102" s="502"/>
      <c r="D102" s="36">
        <v>76812</v>
      </c>
      <c r="E102" s="37"/>
      <c r="F102" s="37"/>
      <c r="G102" s="37"/>
      <c r="H102" s="38"/>
    </row>
    <row r="103" spans="1:8" s="16" customFormat="1" ht="37.5" customHeight="1" outlineLevel="1" x14ac:dyDescent="0.2">
      <c r="A103" s="147" t="s">
        <v>231</v>
      </c>
      <c r="B103" s="148"/>
      <c r="C103" s="502"/>
      <c r="D103" s="36">
        <v>78888</v>
      </c>
      <c r="E103" s="37"/>
      <c r="F103" s="37"/>
      <c r="G103" s="37"/>
      <c r="H103" s="38"/>
    </row>
    <row r="104" spans="1:8" s="16" customFormat="1" ht="37.5" customHeight="1" outlineLevel="1" x14ac:dyDescent="0.2">
      <c r="A104" s="147" t="s">
        <v>232</v>
      </c>
      <c r="B104" s="148"/>
      <c r="C104" s="502"/>
      <c r="D104" s="36">
        <v>80964</v>
      </c>
      <c r="E104" s="37"/>
      <c r="F104" s="37"/>
      <c r="G104" s="37"/>
      <c r="H104" s="38"/>
    </row>
    <row r="105" spans="1:8" s="16" customFormat="1" ht="37.5" customHeight="1" outlineLevel="1" x14ac:dyDescent="0.2">
      <c r="A105" s="147" t="s">
        <v>233</v>
      </c>
      <c r="B105" s="148"/>
      <c r="C105" s="502"/>
      <c r="D105" s="36">
        <v>83040</v>
      </c>
      <c r="E105" s="37"/>
      <c r="F105" s="37"/>
      <c r="G105" s="37"/>
      <c r="H105" s="38"/>
    </row>
    <row r="106" spans="1:8" s="16" customFormat="1" ht="37.5" customHeight="1" outlineLevel="1" x14ac:dyDescent="0.2">
      <c r="A106" s="147" t="s">
        <v>300</v>
      </c>
      <c r="B106" s="148"/>
      <c r="C106" s="502"/>
      <c r="D106" s="36">
        <v>85116</v>
      </c>
      <c r="E106" s="37"/>
      <c r="F106" s="37"/>
      <c r="G106" s="37"/>
      <c r="H106" s="38"/>
    </row>
    <row r="107" spans="1:8" s="16" customFormat="1" ht="37.5" customHeight="1" outlineLevel="1" x14ac:dyDescent="0.2">
      <c r="A107" s="147" t="s">
        <v>301</v>
      </c>
      <c r="B107" s="148"/>
      <c r="C107" s="502"/>
      <c r="D107" s="36">
        <v>87192</v>
      </c>
      <c r="E107" s="37"/>
      <c r="F107" s="37"/>
      <c r="G107" s="37"/>
      <c r="H107" s="38"/>
    </row>
    <row r="108" spans="1:8" s="16" customFormat="1" ht="37.5" customHeight="1" outlineLevel="1" x14ac:dyDescent="0.2">
      <c r="A108" s="147" t="s">
        <v>302</v>
      </c>
      <c r="B108" s="148"/>
      <c r="C108" s="502"/>
      <c r="D108" s="36">
        <v>89268</v>
      </c>
      <c r="E108" s="37"/>
      <c r="F108" s="37"/>
      <c r="G108" s="37"/>
      <c r="H108" s="38"/>
    </row>
    <row r="109" spans="1:8" s="16" customFormat="1" ht="37.5" customHeight="1" outlineLevel="1" x14ac:dyDescent="0.2">
      <c r="A109" s="147" t="s">
        <v>303</v>
      </c>
      <c r="B109" s="148"/>
      <c r="C109" s="502"/>
      <c r="D109" s="36">
        <v>91344</v>
      </c>
      <c r="E109" s="37"/>
      <c r="F109" s="37"/>
      <c r="G109" s="37"/>
      <c r="H109" s="38"/>
    </row>
    <row r="110" spans="1:8" s="16" customFormat="1" ht="37.5" customHeight="1" outlineLevel="1" x14ac:dyDescent="0.2">
      <c r="A110" s="147" t="s">
        <v>304</v>
      </c>
      <c r="B110" s="148"/>
      <c r="C110" s="502"/>
      <c r="D110" s="36">
        <v>93420</v>
      </c>
      <c r="E110" s="37"/>
      <c r="F110" s="37"/>
      <c r="G110" s="37"/>
      <c r="H110" s="38"/>
    </row>
    <row r="111" spans="1:8" s="16" customFormat="1" ht="37.5" customHeight="1" outlineLevel="1" x14ac:dyDescent="0.2">
      <c r="A111" s="147" t="s">
        <v>305</v>
      </c>
      <c r="B111" s="148"/>
      <c r="C111" s="502"/>
      <c r="D111" s="36">
        <v>95496</v>
      </c>
      <c r="E111" s="37"/>
      <c r="F111" s="37"/>
      <c r="G111" s="37"/>
      <c r="H111" s="38"/>
    </row>
    <row r="112" spans="1:8" s="16" customFormat="1" ht="37.5" customHeight="1" outlineLevel="1" x14ac:dyDescent="0.2">
      <c r="A112" s="147" t="s">
        <v>306</v>
      </c>
      <c r="B112" s="148"/>
      <c r="C112" s="502"/>
      <c r="D112" s="36">
        <v>97572</v>
      </c>
      <c r="E112" s="37"/>
      <c r="F112" s="37"/>
      <c r="G112" s="37"/>
      <c r="H112" s="38"/>
    </row>
    <row r="113" spans="1:8" s="16" customFormat="1" ht="37.5" customHeight="1" outlineLevel="1" x14ac:dyDescent="0.2">
      <c r="A113" s="147" t="s">
        <v>307</v>
      </c>
      <c r="B113" s="148"/>
      <c r="C113" s="502"/>
      <c r="D113" s="36">
        <v>99648</v>
      </c>
      <c r="E113" s="37"/>
      <c r="F113" s="37"/>
      <c r="G113" s="37"/>
      <c r="H113" s="38"/>
    </row>
    <row r="114" spans="1:8" s="16" customFormat="1" ht="37.5" customHeight="1" outlineLevel="1" x14ac:dyDescent="0.2">
      <c r="A114" s="147" t="s">
        <v>308</v>
      </c>
      <c r="B114" s="148"/>
      <c r="C114" s="502"/>
      <c r="D114" s="36">
        <v>101724</v>
      </c>
      <c r="E114" s="37"/>
      <c r="F114" s="37"/>
      <c r="G114" s="37"/>
      <c r="H114" s="38"/>
    </row>
    <row r="115" spans="1:8" s="16" customFormat="1" ht="37.5" customHeight="1" outlineLevel="1" x14ac:dyDescent="0.2">
      <c r="A115" s="147" t="s">
        <v>309</v>
      </c>
      <c r="B115" s="148"/>
      <c r="C115" s="502"/>
      <c r="D115" s="36">
        <v>103800</v>
      </c>
      <c r="E115" s="37"/>
      <c r="F115" s="37"/>
      <c r="G115" s="37"/>
      <c r="H115" s="38"/>
    </row>
    <row r="116" spans="1:8" s="16" customFormat="1" ht="37.5" customHeight="1" outlineLevel="1" x14ac:dyDescent="0.2">
      <c r="A116" s="147" t="s">
        <v>310</v>
      </c>
      <c r="B116" s="148"/>
      <c r="C116" s="502"/>
      <c r="D116" s="36">
        <v>105876</v>
      </c>
      <c r="E116" s="37"/>
      <c r="F116" s="37"/>
      <c r="G116" s="37"/>
      <c r="H116" s="38"/>
    </row>
    <row r="117" spans="1:8" s="16" customFormat="1" ht="37.5" customHeight="1" outlineLevel="1" x14ac:dyDescent="0.2">
      <c r="A117" s="147" t="s">
        <v>311</v>
      </c>
      <c r="B117" s="148"/>
      <c r="C117" s="502"/>
      <c r="D117" s="36">
        <v>107952</v>
      </c>
      <c r="E117" s="37"/>
      <c r="F117" s="37"/>
      <c r="G117" s="37"/>
      <c r="H117" s="38"/>
    </row>
    <row r="118" spans="1:8" s="16" customFormat="1" ht="37.5" customHeight="1" outlineLevel="1" x14ac:dyDescent="0.2">
      <c r="A118" s="147" t="s">
        <v>312</v>
      </c>
      <c r="B118" s="148"/>
      <c r="C118" s="502"/>
      <c r="D118" s="36">
        <v>110028</v>
      </c>
      <c r="E118" s="37"/>
      <c r="F118" s="37"/>
      <c r="G118" s="37"/>
      <c r="H118" s="38"/>
    </row>
    <row r="119" spans="1:8" s="16" customFormat="1" ht="37.5" customHeight="1" outlineLevel="1" x14ac:dyDescent="0.2">
      <c r="A119" s="147" t="s">
        <v>313</v>
      </c>
      <c r="B119" s="148"/>
      <c r="C119" s="502"/>
      <c r="D119" s="36">
        <v>112104</v>
      </c>
      <c r="E119" s="37"/>
      <c r="F119" s="37"/>
      <c r="G119" s="37"/>
      <c r="H119" s="38"/>
    </row>
    <row r="120" spans="1:8" s="16" customFormat="1" ht="37.5" customHeight="1" outlineLevel="1" x14ac:dyDescent="0.2">
      <c r="A120" s="147" t="s">
        <v>314</v>
      </c>
      <c r="B120" s="148"/>
      <c r="C120" s="502"/>
      <c r="D120" s="36">
        <v>114180</v>
      </c>
      <c r="E120" s="37"/>
      <c r="F120" s="37"/>
      <c r="G120" s="37"/>
      <c r="H120" s="38"/>
    </row>
    <row r="121" spans="1:8" s="16" customFormat="1" ht="37.5" customHeight="1" outlineLevel="1" x14ac:dyDescent="0.2">
      <c r="A121" s="147" t="s">
        <v>315</v>
      </c>
      <c r="B121" s="148"/>
      <c r="C121" s="502"/>
      <c r="D121" s="36">
        <v>116256</v>
      </c>
      <c r="E121" s="37"/>
      <c r="F121" s="37"/>
      <c r="G121" s="37"/>
      <c r="H121" s="38"/>
    </row>
    <row r="122" spans="1:8" s="16" customFormat="1" ht="37.5" customHeight="1" outlineLevel="1" x14ac:dyDescent="0.2">
      <c r="A122" s="147" t="s">
        <v>316</v>
      </c>
      <c r="B122" s="148"/>
      <c r="C122" s="502"/>
      <c r="D122" s="36">
        <v>118332</v>
      </c>
      <c r="E122" s="37"/>
      <c r="F122" s="37"/>
      <c r="G122" s="37"/>
      <c r="H122" s="38"/>
    </row>
    <row r="123" spans="1:8" s="16" customFormat="1" ht="37.5" customHeight="1" outlineLevel="1" x14ac:dyDescent="0.2">
      <c r="A123" s="147" t="s">
        <v>317</v>
      </c>
      <c r="B123" s="148"/>
      <c r="C123" s="502"/>
      <c r="D123" s="36">
        <v>120408</v>
      </c>
      <c r="E123" s="37"/>
      <c r="F123" s="37"/>
      <c r="G123" s="37"/>
      <c r="H123" s="38"/>
    </row>
    <row r="124" spans="1:8" s="16" customFormat="1" ht="37.5" customHeight="1" outlineLevel="1" x14ac:dyDescent="0.2">
      <c r="A124" s="147" t="s">
        <v>318</v>
      </c>
      <c r="B124" s="148"/>
      <c r="C124" s="502"/>
      <c r="D124" s="36">
        <v>122484</v>
      </c>
      <c r="E124" s="37"/>
      <c r="F124" s="37"/>
      <c r="G124" s="37"/>
      <c r="H124" s="38"/>
    </row>
    <row r="125" spans="1:8" s="16" customFormat="1" ht="37.5" customHeight="1" outlineLevel="1" x14ac:dyDescent="0.2">
      <c r="A125" s="147" t="s">
        <v>319</v>
      </c>
      <c r="B125" s="148"/>
      <c r="C125" s="502"/>
      <c r="D125" s="36">
        <v>124560</v>
      </c>
      <c r="E125" s="37"/>
      <c r="F125" s="37"/>
      <c r="G125" s="37"/>
      <c r="H125" s="38"/>
    </row>
    <row r="126" spans="1:8" s="16" customFormat="1" ht="37.5" customHeight="1" outlineLevel="1" x14ac:dyDescent="0.2">
      <c r="A126" s="147" t="s">
        <v>320</v>
      </c>
      <c r="B126" s="148"/>
      <c r="C126" s="502"/>
      <c r="D126" s="36">
        <v>126636</v>
      </c>
      <c r="E126" s="37"/>
      <c r="F126" s="37"/>
      <c r="G126" s="37"/>
      <c r="H126" s="38"/>
    </row>
    <row r="127" spans="1:8" s="16" customFormat="1" ht="37.5" customHeight="1" outlineLevel="1" x14ac:dyDescent="0.2">
      <c r="A127" s="147" t="s">
        <v>321</v>
      </c>
      <c r="B127" s="148"/>
      <c r="C127" s="502"/>
      <c r="D127" s="36">
        <v>128712</v>
      </c>
      <c r="E127" s="37"/>
      <c r="F127" s="37"/>
      <c r="G127" s="37"/>
      <c r="H127" s="38"/>
    </row>
    <row r="128" spans="1:8" s="16" customFormat="1" ht="37.5" customHeight="1" outlineLevel="1" x14ac:dyDescent="0.2">
      <c r="A128" s="147" t="s">
        <v>322</v>
      </c>
      <c r="B128" s="148"/>
      <c r="C128" s="502"/>
      <c r="D128" s="36">
        <v>130788</v>
      </c>
      <c r="E128" s="37"/>
      <c r="F128" s="37"/>
      <c r="G128" s="37"/>
      <c r="H128" s="38"/>
    </row>
    <row r="129" spans="1:8" s="16" customFormat="1" ht="37.5" customHeight="1" outlineLevel="1" x14ac:dyDescent="0.2">
      <c r="A129" s="147" t="s">
        <v>323</v>
      </c>
      <c r="B129" s="148"/>
      <c r="C129" s="502"/>
      <c r="D129" s="36">
        <v>132864</v>
      </c>
      <c r="E129" s="37"/>
      <c r="F129" s="37"/>
      <c r="G129" s="37"/>
      <c r="H129" s="38"/>
    </row>
    <row r="130" spans="1:8" s="16" customFormat="1" ht="37.5" customHeight="1" outlineLevel="1" x14ac:dyDescent="0.2">
      <c r="A130" s="147" t="s">
        <v>324</v>
      </c>
      <c r="B130" s="148"/>
      <c r="C130" s="502"/>
      <c r="D130" s="36">
        <v>134940</v>
      </c>
      <c r="E130" s="37"/>
      <c r="F130" s="37"/>
      <c r="G130" s="37"/>
      <c r="H130" s="38"/>
    </row>
    <row r="131" spans="1:8" s="16" customFormat="1" ht="37.5" customHeight="1" outlineLevel="1" x14ac:dyDescent="0.2">
      <c r="A131" s="147" t="s">
        <v>325</v>
      </c>
      <c r="B131" s="148"/>
      <c r="C131" s="502"/>
      <c r="D131" s="36">
        <v>137016</v>
      </c>
      <c r="E131" s="37"/>
      <c r="F131" s="37"/>
      <c r="G131" s="37"/>
      <c r="H131" s="38"/>
    </row>
    <row r="132" spans="1:8" s="16" customFormat="1" ht="37.5" customHeight="1" outlineLevel="1" x14ac:dyDescent="0.2">
      <c r="A132" s="147" t="s">
        <v>326</v>
      </c>
      <c r="B132" s="148"/>
      <c r="C132" s="502"/>
      <c r="D132" s="36">
        <v>139092</v>
      </c>
      <c r="E132" s="37"/>
      <c r="F132" s="37"/>
      <c r="G132" s="37"/>
      <c r="H132" s="38"/>
    </row>
    <row r="133" spans="1:8" s="16" customFormat="1" ht="37.5" customHeight="1" outlineLevel="1" x14ac:dyDescent="0.2">
      <c r="A133" s="147" t="s">
        <v>327</v>
      </c>
      <c r="B133" s="148"/>
      <c r="C133" s="502"/>
      <c r="D133" s="36">
        <v>141168</v>
      </c>
      <c r="E133" s="37"/>
      <c r="F133" s="37"/>
      <c r="G133" s="37"/>
      <c r="H133" s="38"/>
    </row>
    <row r="134" spans="1:8" s="16" customFormat="1" ht="37.5" customHeight="1" outlineLevel="1" x14ac:dyDescent="0.2">
      <c r="A134" s="147" t="s">
        <v>328</v>
      </c>
      <c r="B134" s="148"/>
      <c r="C134" s="502"/>
      <c r="D134" s="36">
        <v>143244</v>
      </c>
      <c r="E134" s="37"/>
      <c r="F134" s="37"/>
      <c r="G134" s="37"/>
      <c r="H134" s="38"/>
    </row>
    <row r="135" spans="1:8" s="16" customFormat="1" ht="37.5" customHeight="1" outlineLevel="1" x14ac:dyDescent="0.2">
      <c r="A135" s="147" t="s">
        <v>329</v>
      </c>
      <c r="B135" s="148"/>
      <c r="C135" s="502"/>
      <c r="D135" s="36">
        <v>145320</v>
      </c>
      <c r="E135" s="37"/>
      <c r="F135" s="37"/>
      <c r="G135" s="37"/>
      <c r="H135" s="38"/>
    </row>
    <row r="136" spans="1:8" s="16" customFormat="1" ht="37.5" customHeight="1" outlineLevel="1" x14ac:dyDescent="0.2">
      <c r="A136" s="147" t="s">
        <v>330</v>
      </c>
      <c r="B136" s="148"/>
      <c r="C136" s="502"/>
      <c r="D136" s="36">
        <v>147396</v>
      </c>
      <c r="E136" s="37"/>
      <c r="F136" s="37"/>
      <c r="G136" s="37"/>
      <c r="H136" s="38"/>
    </row>
    <row r="137" spans="1:8" s="16" customFormat="1" ht="37.5" customHeight="1" outlineLevel="1" x14ac:dyDescent="0.2">
      <c r="A137" s="147" t="s">
        <v>331</v>
      </c>
      <c r="B137" s="148"/>
      <c r="C137" s="502"/>
      <c r="D137" s="36">
        <v>149472</v>
      </c>
      <c r="E137" s="37"/>
      <c r="F137" s="37"/>
      <c r="G137" s="37"/>
      <c r="H137" s="38"/>
    </row>
    <row r="138" spans="1:8" s="16" customFormat="1" ht="37.5" customHeight="1" outlineLevel="1" x14ac:dyDescent="0.2">
      <c r="A138" s="147" t="s">
        <v>332</v>
      </c>
      <c r="B138" s="148"/>
      <c r="C138" s="502"/>
      <c r="D138" s="36">
        <v>151548</v>
      </c>
      <c r="E138" s="37"/>
      <c r="F138" s="37"/>
      <c r="G138" s="37"/>
      <c r="H138" s="38"/>
    </row>
    <row r="139" spans="1:8" s="16" customFormat="1" ht="37.5" customHeight="1" outlineLevel="1" x14ac:dyDescent="0.2">
      <c r="A139" s="147" t="s">
        <v>333</v>
      </c>
      <c r="B139" s="148"/>
      <c r="C139" s="502"/>
      <c r="D139" s="36">
        <v>153624</v>
      </c>
      <c r="E139" s="37"/>
      <c r="F139" s="37"/>
      <c r="G139" s="37"/>
      <c r="H139" s="38"/>
    </row>
    <row r="140" spans="1:8" s="16" customFormat="1" ht="37.5" customHeight="1" outlineLevel="1" x14ac:dyDescent="0.2">
      <c r="A140" s="147" t="s">
        <v>334</v>
      </c>
      <c r="B140" s="148"/>
      <c r="C140" s="502"/>
      <c r="D140" s="36">
        <v>155700</v>
      </c>
      <c r="E140" s="37"/>
      <c r="F140" s="37"/>
      <c r="G140" s="37"/>
      <c r="H140" s="38"/>
    </row>
    <row r="141" spans="1:8" s="16" customFormat="1" ht="37.5" customHeight="1" outlineLevel="1" x14ac:dyDescent="0.2">
      <c r="A141" s="147" t="s">
        <v>335</v>
      </c>
      <c r="B141" s="148"/>
      <c r="C141" s="502"/>
      <c r="D141" s="36">
        <v>157776</v>
      </c>
      <c r="E141" s="37"/>
      <c r="F141" s="37"/>
      <c r="G141" s="37"/>
      <c r="H141" s="38"/>
    </row>
    <row r="142" spans="1:8" s="16" customFormat="1" ht="37.5" customHeight="1" outlineLevel="1" x14ac:dyDescent="0.2">
      <c r="A142" s="147" t="s">
        <v>336</v>
      </c>
      <c r="B142" s="148"/>
      <c r="C142" s="502"/>
      <c r="D142" s="36">
        <v>159852</v>
      </c>
      <c r="E142" s="37"/>
      <c r="F142" s="37"/>
      <c r="G142" s="37"/>
      <c r="H142" s="38"/>
    </row>
    <row r="143" spans="1:8" s="16" customFormat="1" ht="37.5" customHeight="1" outlineLevel="1" x14ac:dyDescent="0.2">
      <c r="A143" s="147" t="s">
        <v>337</v>
      </c>
      <c r="B143" s="148"/>
      <c r="C143" s="502"/>
      <c r="D143" s="36">
        <v>161928</v>
      </c>
      <c r="E143" s="37"/>
      <c r="F143" s="37"/>
      <c r="G143" s="37"/>
      <c r="H143" s="38"/>
    </row>
    <row r="144" spans="1:8" s="16" customFormat="1" ht="37.5" customHeight="1" outlineLevel="1" x14ac:dyDescent="0.2">
      <c r="A144" s="147" t="s">
        <v>338</v>
      </c>
      <c r="B144" s="148"/>
      <c r="C144" s="502"/>
      <c r="D144" s="36">
        <v>164004</v>
      </c>
      <c r="E144" s="37"/>
      <c r="F144" s="37"/>
      <c r="G144" s="37"/>
      <c r="H144" s="38"/>
    </row>
    <row r="145" spans="1:8" s="16" customFormat="1" ht="37.5" customHeight="1" outlineLevel="1" x14ac:dyDescent="0.2">
      <c r="A145" s="147" t="s">
        <v>339</v>
      </c>
      <c r="B145" s="148"/>
      <c r="C145" s="502"/>
      <c r="D145" s="36">
        <v>166080</v>
      </c>
      <c r="E145" s="37"/>
      <c r="F145" s="37"/>
      <c r="G145" s="37"/>
      <c r="H145" s="38"/>
    </row>
    <row r="146" spans="1:8" s="16" customFormat="1" ht="37.5" customHeight="1" outlineLevel="1" x14ac:dyDescent="0.2">
      <c r="A146" s="147" t="s">
        <v>340</v>
      </c>
      <c r="B146" s="148"/>
      <c r="C146" s="502"/>
      <c r="D146" s="36">
        <v>168156</v>
      </c>
      <c r="E146" s="37"/>
      <c r="F146" s="37"/>
      <c r="G146" s="37"/>
      <c r="H146" s="38"/>
    </row>
    <row r="147" spans="1:8" s="16" customFormat="1" ht="37.5" customHeight="1" outlineLevel="1" x14ac:dyDescent="0.2">
      <c r="A147" s="147" t="s">
        <v>341</v>
      </c>
      <c r="B147" s="148"/>
      <c r="C147" s="502"/>
      <c r="D147" s="36">
        <v>170232</v>
      </c>
      <c r="E147" s="37"/>
      <c r="F147" s="37"/>
      <c r="G147" s="37"/>
      <c r="H147" s="38"/>
    </row>
    <row r="148" spans="1:8" s="16" customFormat="1" ht="37.5" customHeight="1" outlineLevel="1" x14ac:dyDescent="0.2">
      <c r="A148" s="147" t="s">
        <v>342</v>
      </c>
      <c r="B148" s="148"/>
      <c r="C148" s="502"/>
      <c r="D148" s="36">
        <v>172308</v>
      </c>
      <c r="E148" s="37"/>
      <c r="F148" s="37"/>
      <c r="G148" s="37"/>
      <c r="H148" s="38"/>
    </row>
    <row r="149" spans="1:8" s="16" customFormat="1" ht="37.5" customHeight="1" outlineLevel="1" x14ac:dyDescent="0.2">
      <c r="A149" s="147" t="s">
        <v>343</v>
      </c>
      <c r="B149" s="148"/>
      <c r="C149" s="502"/>
      <c r="D149" s="36">
        <v>174384</v>
      </c>
      <c r="E149" s="37"/>
      <c r="F149" s="37"/>
      <c r="G149" s="37"/>
      <c r="H149" s="38"/>
    </row>
    <row r="150" spans="1:8" s="16" customFormat="1" ht="37.5" customHeight="1" outlineLevel="1" x14ac:dyDescent="0.2">
      <c r="A150" s="147" t="s">
        <v>344</v>
      </c>
      <c r="B150" s="148"/>
      <c r="C150" s="502"/>
      <c r="D150" s="36">
        <v>176460</v>
      </c>
      <c r="E150" s="37"/>
      <c r="F150" s="37"/>
      <c r="G150" s="37"/>
      <c r="H150" s="38"/>
    </row>
    <row r="151" spans="1:8" s="16" customFormat="1" ht="37.5" customHeight="1" outlineLevel="1" x14ac:dyDescent="0.2">
      <c r="A151" s="147" t="s">
        <v>345</v>
      </c>
      <c r="B151" s="148"/>
      <c r="C151" s="502"/>
      <c r="D151" s="36">
        <v>178536</v>
      </c>
      <c r="E151" s="37"/>
      <c r="F151" s="37"/>
      <c r="G151" s="37"/>
      <c r="H151" s="38"/>
    </row>
    <row r="152" spans="1:8" s="16" customFormat="1" ht="37.5" customHeight="1" outlineLevel="1" x14ac:dyDescent="0.2">
      <c r="A152" s="147" t="s">
        <v>346</v>
      </c>
      <c r="B152" s="148"/>
      <c r="C152" s="502"/>
      <c r="D152" s="36">
        <v>180612</v>
      </c>
      <c r="E152" s="37"/>
      <c r="F152" s="37"/>
      <c r="G152" s="37"/>
      <c r="H152" s="38"/>
    </row>
    <row r="153" spans="1:8" s="16" customFormat="1" ht="37.5" customHeight="1" outlineLevel="1" x14ac:dyDescent="0.2">
      <c r="A153" s="147" t="s">
        <v>347</v>
      </c>
      <c r="B153" s="148"/>
      <c r="C153" s="502"/>
      <c r="D153" s="36">
        <v>182688</v>
      </c>
      <c r="E153" s="37"/>
      <c r="F153" s="37"/>
      <c r="G153" s="37"/>
      <c r="H153" s="38"/>
    </row>
    <row r="154" spans="1:8" s="16" customFormat="1" ht="37.5" customHeight="1" outlineLevel="1" x14ac:dyDescent="0.2">
      <c r="A154" s="147" t="s">
        <v>348</v>
      </c>
      <c r="B154" s="148"/>
      <c r="C154" s="502"/>
      <c r="D154" s="36">
        <v>184764</v>
      </c>
      <c r="E154" s="37"/>
      <c r="F154" s="37"/>
      <c r="G154" s="37"/>
      <c r="H154" s="38"/>
    </row>
    <row r="155" spans="1:8" s="16" customFormat="1" ht="37.5" customHeight="1" outlineLevel="1" x14ac:dyDescent="0.2">
      <c r="A155" s="147" t="s">
        <v>349</v>
      </c>
      <c r="B155" s="148"/>
      <c r="C155" s="502"/>
      <c r="D155" s="36">
        <v>186840</v>
      </c>
      <c r="E155" s="37"/>
      <c r="F155" s="37"/>
      <c r="G155" s="37"/>
      <c r="H155" s="38"/>
    </row>
    <row r="156" spans="1:8" s="16" customFormat="1" ht="37.5" customHeight="1" outlineLevel="1" x14ac:dyDescent="0.2">
      <c r="A156" s="147" t="s">
        <v>350</v>
      </c>
      <c r="B156" s="148"/>
      <c r="C156" s="502"/>
      <c r="D156" s="36">
        <v>188916</v>
      </c>
      <c r="E156" s="37"/>
      <c r="F156" s="37"/>
      <c r="G156" s="37"/>
      <c r="H156" s="38"/>
    </row>
    <row r="157" spans="1:8" s="16" customFormat="1" ht="37.5" customHeight="1" outlineLevel="1" x14ac:dyDescent="0.2">
      <c r="A157" s="147" t="s">
        <v>351</v>
      </c>
      <c r="B157" s="148"/>
      <c r="C157" s="502"/>
      <c r="D157" s="36">
        <v>190992</v>
      </c>
      <c r="E157" s="37"/>
      <c r="F157" s="37"/>
      <c r="G157" s="37"/>
      <c r="H157" s="38"/>
    </row>
    <row r="158" spans="1:8" s="16" customFormat="1" ht="37.5" customHeight="1" outlineLevel="1" x14ac:dyDescent="0.2">
      <c r="A158" s="147" t="s">
        <v>352</v>
      </c>
      <c r="B158" s="148"/>
      <c r="C158" s="502"/>
      <c r="D158" s="36">
        <v>193068</v>
      </c>
      <c r="E158" s="37"/>
      <c r="F158" s="37"/>
      <c r="G158" s="37"/>
      <c r="H158" s="38"/>
    </row>
    <row r="159" spans="1:8" s="16" customFormat="1" ht="37.5" customHeight="1" outlineLevel="1" x14ac:dyDescent="0.2">
      <c r="A159" s="147" t="s">
        <v>353</v>
      </c>
      <c r="B159" s="148"/>
      <c r="C159" s="502"/>
      <c r="D159" s="36">
        <v>195144</v>
      </c>
      <c r="E159" s="37"/>
      <c r="F159" s="37"/>
      <c r="G159" s="37"/>
      <c r="H159" s="38"/>
    </row>
    <row r="160" spans="1:8" s="16" customFormat="1" ht="37.5" customHeight="1" outlineLevel="1" x14ac:dyDescent="0.2">
      <c r="A160" s="147" t="s">
        <v>354</v>
      </c>
      <c r="B160" s="148"/>
      <c r="C160" s="502"/>
      <c r="D160" s="36">
        <v>197220</v>
      </c>
      <c r="E160" s="37"/>
      <c r="F160" s="37"/>
      <c r="G160" s="37"/>
      <c r="H160" s="38"/>
    </row>
    <row r="161" spans="1:8" s="16" customFormat="1" ht="37.5" customHeight="1" outlineLevel="1" x14ac:dyDescent="0.2">
      <c r="A161" s="147" t="s">
        <v>355</v>
      </c>
      <c r="B161" s="148"/>
      <c r="C161" s="502"/>
      <c r="D161" s="36">
        <v>199296</v>
      </c>
      <c r="E161" s="37"/>
      <c r="F161" s="37"/>
      <c r="G161" s="37"/>
      <c r="H161" s="38"/>
    </row>
    <row r="162" spans="1:8" s="16" customFormat="1" ht="37.5" customHeight="1" outlineLevel="1" x14ac:dyDescent="0.2">
      <c r="A162" s="147" t="s">
        <v>356</v>
      </c>
      <c r="B162" s="148"/>
      <c r="C162" s="502"/>
      <c r="D162" s="36">
        <v>201372</v>
      </c>
      <c r="E162" s="37"/>
      <c r="F162" s="37"/>
      <c r="G162" s="37"/>
      <c r="H162" s="38"/>
    </row>
    <row r="163" spans="1:8" s="16" customFormat="1" ht="37.5" customHeight="1" outlineLevel="1" x14ac:dyDescent="0.2">
      <c r="A163" s="147" t="s">
        <v>357</v>
      </c>
      <c r="B163" s="148"/>
      <c r="C163" s="502"/>
      <c r="D163" s="36">
        <v>203448</v>
      </c>
      <c r="E163" s="37"/>
      <c r="F163" s="37"/>
      <c r="G163" s="37"/>
      <c r="H163" s="38"/>
    </row>
    <row r="164" spans="1:8" s="16" customFormat="1" ht="37.5" customHeight="1" outlineLevel="1" x14ac:dyDescent="0.2">
      <c r="A164" s="147" t="s">
        <v>358</v>
      </c>
      <c r="B164" s="148"/>
      <c r="C164" s="502"/>
      <c r="D164" s="36">
        <v>205524</v>
      </c>
      <c r="E164" s="37"/>
      <c r="F164" s="37"/>
      <c r="G164" s="37"/>
      <c r="H164" s="38"/>
    </row>
    <row r="165" spans="1:8" s="16" customFormat="1" ht="37.5" customHeight="1" outlineLevel="1" thickBot="1" x14ac:dyDescent="0.25">
      <c r="A165" s="147" t="s">
        <v>359</v>
      </c>
      <c r="B165" s="148"/>
      <c r="C165" s="503"/>
      <c r="D165" s="36">
        <v>207600</v>
      </c>
      <c r="E165" s="37"/>
      <c r="F165" s="37"/>
      <c r="G165" s="37"/>
      <c r="H165" s="38"/>
    </row>
    <row r="166" spans="1:8" s="16" customFormat="1" ht="24.95" customHeight="1" thickBot="1" x14ac:dyDescent="0.25">
      <c r="A166" s="81"/>
      <c r="B166" s="513"/>
      <c r="C166" s="130"/>
      <c r="D166" s="291" t="s">
        <v>360</v>
      </c>
      <c r="E166" s="291"/>
      <c r="F166" s="291"/>
      <c r="G166" s="291"/>
      <c r="H166" s="292"/>
    </row>
    <row r="167" spans="1:8" s="16" customFormat="1" ht="24.95" customHeight="1" thickBot="1" x14ac:dyDescent="0.25">
      <c r="A167" s="514"/>
      <c r="B167" s="124"/>
      <c r="C167" s="125"/>
      <c r="D167" s="515" t="s">
        <v>171</v>
      </c>
      <c r="E167" s="516" t="s">
        <v>172</v>
      </c>
      <c r="F167" s="517" t="s">
        <v>173</v>
      </c>
      <c r="G167" s="516" t="s">
        <v>174</v>
      </c>
      <c r="H167" s="518" t="s">
        <v>175</v>
      </c>
    </row>
    <row r="168" spans="1:8" s="16" customFormat="1" ht="48" customHeight="1" x14ac:dyDescent="0.2">
      <c r="A168" s="29" t="s">
        <v>361</v>
      </c>
      <c r="B168" s="30" t="s">
        <v>27</v>
      </c>
      <c r="C16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8" s="31">
        <f>F168*1.2</f>
        <v>11570.4</v>
      </c>
      <c r="E168" s="32">
        <f>F168*1.1</f>
        <v>10606.2</v>
      </c>
      <c r="F168" s="32">
        <v>9642</v>
      </c>
      <c r="G168" s="32">
        <f>F168*0.75</f>
        <v>7231.5</v>
      </c>
      <c r="H168" s="33">
        <f>F168*0.5</f>
        <v>4821</v>
      </c>
    </row>
    <row r="169" spans="1:8" s="16" customFormat="1" ht="132" customHeight="1" x14ac:dyDescent="0.2">
      <c r="A169" s="34"/>
      <c r="B169" s="35"/>
      <c r="C169" s="35"/>
      <c r="D169" s="36"/>
      <c r="E169" s="37"/>
      <c r="F169" s="37"/>
      <c r="G169" s="37"/>
      <c r="H169" s="38"/>
    </row>
    <row r="170" spans="1:8" s="16" customFormat="1" ht="97.5" customHeight="1" x14ac:dyDescent="0.2">
      <c r="A170" s="34"/>
      <c r="B170" s="39" t="s">
        <v>12</v>
      </c>
      <c r="C1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0" s="36"/>
      <c r="E170" s="37"/>
      <c r="F170" s="37"/>
      <c r="G170" s="37"/>
      <c r="H170" s="38"/>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1" s="44"/>
      <c r="E171" s="45"/>
      <c r="F171" s="45"/>
      <c r="G171" s="45"/>
      <c r="H171" s="46"/>
    </row>
    <row r="172" spans="1:8" s="16" customFormat="1" ht="24.95" customHeight="1" thickBot="1" x14ac:dyDescent="0.25">
      <c r="A172" s="47"/>
      <c r="B172" s="48"/>
      <c r="C172" s="49"/>
      <c r="D172" s="291" t="s">
        <v>360</v>
      </c>
      <c r="E172" s="291"/>
      <c r="F172" s="291"/>
      <c r="G172" s="291"/>
      <c r="H172" s="292"/>
    </row>
    <row r="173" spans="1:8" s="16" customFormat="1" ht="48" customHeight="1" x14ac:dyDescent="0.2">
      <c r="A173" s="53" t="s">
        <v>362</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3" s="54">
        <f>F173*1.2</f>
        <v>13294.8</v>
      </c>
      <c r="E173" s="32">
        <f>F173*1.1</f>
        <v>12186.900000000001</v>
      </c>
      <c r="F173" s="32">
        <v>11079</v>
      </c>
      <c r="G173" s="32">
        <f>F173*0.75</f>
        <v>8309.25</v>
      </c>
      <c r="H173" s="33">
        <f>F173*0.5</f>
        <v>5539.5</v>
      </c>
    </row>
    <row r="174" spans="1:8" s="16" customFormat="1" ht="132" customHeight="1" x14ac:dyDescent="0.2">
      <c r="A174" s="55"/>
      <c r="B174" s="35"/>
      <c r="C174" s="35"/>
      <c r="D174" s="56"/>
      <c r="E174" s="37"/>
      <c r="F174" s="37"/>
      <c r="G174" s="37"/>
      <c r="H174" s="38"/>
    </row>
    <row r="175" spans="1:8" s="16" customFormat="1" ht="97.5" customHeight="1" x14ac:dyDescent="0.2">
      <c r="A175" s="55"/>
      <c r="B175" s="39" t="s">
        <v>12</v>
      </c>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6" s="56"/>
      <c r="E176" s="37"/>
      <c r="F176" s="37"/>
      <c r="G176" s="37"/>
      <c r="H176" s="38"/>
    </row>
    <row r="177" spans="1:8" s="16" customFormat="1" ht="92.25" customHeight="1" thickBot="1" x14ac:dyDescent="0.25">
      <c r="A177" s="59"/>
      <c r="B177" s="42" t="s">
        <v>16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7" s="61"/>
      <c r="E177" s="45"/>
      <c r="F177" s="45"/>
      <c r="G177" s="45"/>
      <c r="H177" s="46"/>
    </row>
    <row r="178" spans="1:8" s="16" customFormat="1" ht="24.95" customHeight="1" thickBot="1" x14ac:dyDescent="0.25">
      <c r="A178" s="81"/>
      <c r="B178" s="82"/>
      <c r="C178" s="83"/>
      <c r="D178" s="337"/>
      <c r="E178" s="337"/>
      <c r="F178" s="337"/>
      <c r="G178" s="337"/>
      <c r="H178" s="478"/>
    </row>
    <row r="179" spans="1:8" s="16" customFormat="1" ht="50.1" customHeight="1" x14ac:dyDescent="0.2">
      <c r="A179" s="65" t="s">
        <v>363</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9" s="389">
        <v>219</v>
      </c>
      <c r="E179" s="390"/>
      <c r="F179" s="390"/>
      <c r="G179" s="390"/>
      <c r="H179" s="391"/>
    </row>
    <row r="180" spans="1:8" s="16" customFormat="1" ht="94.5" customHeight="1" x14ac:dyDescent="0.2">
      <c r="A180" s="71"/>
      <c r="B180" s="92"/>
      <c r="C180" s="93"/>
      <c r="D180" s="94"/>
      <c r="E180" s="95"/>
      <c r="F180" s="95"/>
      <c r="G180" s="95"/>
      <c r="H180" s="392"/>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81" s="393"/>
      <c r="E181" s="394"/>
      <c r="F181" s="394"/>
      <c r="G181" s="394"/>
      <c r="H181" s="395"/>
    </row>
    <row r="182" spans="1:8" s="16" customFormat="1" ht="24.95" customHeight="1" thickBot="1" x14ac:dyDescent="0.25">
      <c r="A182" s="81"/>
      <c r="B182" s="129"/>
      <c r="C182" s="130"/>
      <c r="D182" s="291" t="s">
        <v>360</v>
      </c>
      <c r="E182" s="291"/>
      <c r="F182" s="291"/>
      <c r="G182" s="291"/>
      <c r="H182" s="292"/>
    </row>
    <row r="183" spans="1:8" s="16" customFormat="1" ht="50.1" customHeight="1" thickBot="1" x14ac:dyDescent="0.25">
      <c r="A183" s="136" t="s">
        <v>38</v>
      </c>
      <c r="B183" s="137"/>
      <c r="C183" s="137"/>
      <c r="D183" s="498" t="str">
        <f>"от "&amp;MIN(D184:D202)&amp;" до "&amp;MAX(D184:D202)</f>
        <v>от 2076 до 39444</v>
      </c>
      <c r="E183" s="499"/>
      <c r="F183" s="499"/>
      <c r="G183" s="499"/>
      <c r="H183" s="500"/>
    </row>
    <row r="184" spans="1:8" s="16" customFormat="1" ht="37.5" customHeight="1" outlineLevel="1" x14ac:dyDescent="0.2">
      <c r="A184" s="141" t="s">
        <v>364</v>
      </c>
      <c r="B184" s="313"/>
      <c r="C184" s="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84" s="314">
        <v>2076</v>
      </c>
      <c r="E184" s="145"/>
      <c r="F184" s="145"/>
      <c r="G184" s="145"/>
      <c r="H184" s="146"/>
    </row>
    <row r="185" spans="1:8" s="16" customFormat="1" ht="37.5" customHeight="1" outlineLevel="1" x14ac:dyDescent="0.2">
      <c r="A185" s="543" t="s">
        <v>365</v>
      </c>
      <c r="B185" s="554"/>
      <c r="C185" s="297"/>
      <c r="D185" s="314">
        <v>4152</v>
      </c>
      <c r="E185" s="145"/>
      <c r="F185" s="145"/>
      <c r="G185" s="145"/>
      <c r="H185" s="146"/>
    </row>
    <row r="186" spans="1:8" s="16" customFormat="1" ht="37.5" customHeight="1" outlineLevel="1" x14ac:dyDescent="0.2">
      <c r="A186" s="543" t="s">
        <v>366</v>
      </c>
      <c r="B186" s="554"/>
      <c r="C186" s="297"/>
      <c r="D186" s="314">
        <v>6228</v>
      </c>
      <c r="E186" s="145"/>
      <c r="F186" s="145"/>
      <c r="G186" s="145"/>
      <c r="H186" s="146"/>
    </row>
    <row r="187" spans="1:8" s="16" customFormat="1" ht="37.5" customHeight="1" outlineLevel="1" x14ac:dyDescent="0.2">
      <c r="A187" s="543" t="s">
        <v>367</v>
      </c>
      <c r="B187" s="554"/>
      <c r="C187" s="297"/>
      <c r="D187" s="314">
        <v>8304</v>
      </c>
      <c r="E187" s="145"/>
      <c r="F187" s="145"/>
      <c r="G187" s="145"/>
      <c r="H187" s="146"/>
    </row>
    <row r="188" spans="1:8" s="16" customFormat="1" ht="37.5" customHeight="1" outlineLevel="1" x14ac:dyDescent="0.2">
      <c r="A188" s="543" t="s">
        <v>368</v>
      </c>
      <c r="B188" s="554"/>
      <c r="C188" s="297"/>
      <c r="D188" s="314">
        <v>10380</v>
      </c>
      <c r="E188" s="145"/>
      <c r="F188" s="145"/>
      <c r="G188" s="145"/>
      <c r="H188" s="146"/>
    </row>
    <row r="189" spans="1:8" s="16" customFormat="1" ht="37.5" customHeight="1" outlineLevel="1" x14ac:dyDescent="0.2">
      <c r="A189" s="543" t="s">
        <v>369</v>
      </c>
      <c r="B189" s="554"/>
      <c r="C189" s="297"/>
      <c r="D189" s="314">
        <v>12456</v>
      </c>
      <c r="E189" s="145"/>
      <c r="F189" s="145"/>
      <c r="G189" s="145"/>
      <c r="H189" s="146"/>
    </row>
    <row r="190" spans="1:8" s="16" customFormat="1" ht="37.5" customHeight="1" outlineLevel="1" x14ac:dyDescent="0.2">
      <c r="A190" s="543" t="s">
        <v>370</v>
      </c>
      <c r="B190" s="554"/>
      <c r="C190" s="297"/>
      <c r="D190" s="314">
        <v>14532</v>
      </c>
      <c r="E190" s="145"/>
      <c r="F190" s="145"/>
      <c r="G190" s="145"/>
      <c r="H190" s="146"/>
    </row>
    <row r="191" spans="1:8" s="16" customFormat="1" ht="37.5" customHeight="1" outlineLevel="1" x14ac:dyDescent="0.2">
      <c r="A191" s="543" t="s">
        <v>371</v>
      </c>
      <c r="B191" s="554"/>
      <c r="C191" s="297"/>
      <c r="D191" s="314">
        <v>16608</v>
      </c>
      <c r="E191" s="145"/>
      <c r="F191" s="145"/>
      <c r="G191" s="145"/>
      <c r="H191" s="146"/>
    </row>
    <row r="192" spans="1:8" s="16" customFormat="1" ht="37.5" customHeight="1" outlineLevel="1" x14ac:dyDescent="0.2">
      <c r="A192" s="543" t="s">
        <v>372</v>
      </c>
      <c r="B192" s="554"/>
      <c r="C192" s="297"/>
      <c r="D192" s="314">
        <v>18684</v>
      </c>
      <c r="E192" s="145"/>
      <c r="F192" s="145"/>
      <c r="G192" s="145"/>
      <c r="H192" s="146"/>
    </row>
    <row r="193" spans="1:8" s="16" customFormat="1" ht="37.5" customHeight="1" outlineLevel="1" x14ac:dyDescent="0.2">
      <c r="A193" s="543" t="s">
        <v>373</v>
      </c>
      <c r="B193" s="554"/>
      <c r="C193" s="297"/>
      <c r="D193" s="314">
        <v>20760</v>
      </c>
      <c r="E193" s="145"/>
      <c r="F193" s="145"/>
      <c r="G193" s="145"/>
      <c r="H193" s="146"/>
    </row>
    <row r="194" spans="1:8" s="16" customFormat="1" ht="37.5" customHeight="1" outlineLevel="1" x14ac:dyDescent="0.2">
      <c r="A194" s="543" t="s">
        <v>374</v>
      </c>
      <c r="B194" s="554"/>
      <c r="C194" s="297"/>
      <c r="D194" s="314">
        <v>22836</v>
      </c>
      <c r="E194" s="145"/>
      <c r="F194" s="145"/>
      <c r="G194" s="145"/>
      <c r="H194" s="146"/>
    </row>
    <row r="195" spans="1:8" s="16" customFormat="1" ht="37.5" customHeight="1" outlineLevel="1" x14ac:dyDescent="0.2">
      <c r="A195" s="543" t="s">
        <v>375</v>
      </c>
      <c r="B195" s="554"/>
      <c r="C195" s="297"/>
      <c r="D195" s="314">
        <v>24912</v>
      </c>
      <c r="E195" s="145"/>
      <c r="F195" s="145"/>
      <c r="G195" s="145"/>
      <c r="H195" s="146"/>
    </row>
    <row r="196" spans="1:8" s="16" customFormat="1" ht="37.5" customHeight="1" outlineLevel="1" x14ac:dyDescent="0.2">
      <c r="A196" s="543" t="s">
        <v>376</v>
      </c>
      <c r="B196" s="554"/>
      <c r="C196" s="297"/>
      <c r="D196" s="314">
        <v>26988</v>
      </c>
      <c r="E196" s="145"/>
      <c r="F196" s="145"/>
      <c r="G196" s="145"/>
      <c r="H196" s="146"/>
    </row>
    <row r="197" spans="1:8" s="16" customFormat="1" ht="37.5" customHeight="1" outlineLevel="1" x14ac:dyDescent="0.2">
      <c r="A197" s="543" t="s">
        <v>377</v>
      </c>
      <c r="B197" s="554"/>
      <c r="C197" s="297"/>
      <c r="D197" s="314">
        <v>29064</v>
      </c>
      <c r="E197" s="145"/>
      <c r="F197" s="145"/>
      <c r="G197" s="145"/>
      <c r="H197" s="146"/>
    </row>
    <row r="198" spans="1:8" s="16" customFormat="1" ht="37.5" customHeight="1" outlineLevel="1" x14ac:dyDescent="0.2">
      <c r="A198" s="543" t="s">
        <v>378</v>
      </c>
      <c r="B198" s="554"/>
      <c r="C198" s="297"/>
      <c r="D198" s="314">
        <v>31140</v>
      </c>
      <c r="E198" s="145"/>
      <c r="F198" s="145"/>
      <c r="G198" s="145"/>
      <c r="H198" s="146"/>
    </row>
    <row r="199" spans="1:8" s="16" customFormat="1" ht="37.5" customHeight="1" outlineLevel="1" x14ac:dyDescent="0.2">
      <c r="A199" s="543" t="s">
        <v>379</v>
      </c>
      <c r="B199" s="554"/>
      <c r="C199" s="297"/>
      <c r="D199" s="314">
        <v>33216</v>
      </c>
      <c r="E199" s="145"/>
      <c r="F199" s="145"/>
      <c r="G199" s="145"/>
      <c r="H199" s="146"/>
    </row>
    <row r="200" spans="1:8" s="16" customFormat="1" ht="37.5" customHeight="1" outlineLevel="1" x14ac:dyDescent="0.2">
      <c r="A200" s="543" t="s">
        <v>380</v>
      </c>
      <c r="B200" s="554"/>
      <c r="C200" s="297"/>
      <c r="D200" s="314">
        <v>35292</v>
      </c>
      <c r="E200" s="145"/>
      <c r="F200" s="145"/>
      <c r="G200" s="145"/>
      <c r="H200" s="146"/>
    </row>
    <row r="201" spans="1:8" s="16" customFormat="1" ht="37.5" customHeight="1" outlineLevel="1" x14ac:dyDescent="0.2">
      <c r="A201" s="543" t="s">
        <v>381</v>
      </c>
      <c r="B201" s="554"/>
      <c r="C201" s="297"/>
      <c r="D201" s="314">
        <v>37368</v>
      </c>
      <c r="E201" s="145"/>
      <c r="F201" s="145"/>
      <c r="G201" s="145"/>
      <c r="H201" s="146"/>
    </row>
    <row r="202" spans="1:8" s="16" customFormat="1" ht="37.5" customHeight="1" outlineLevel="1" x14ac:dyDescent="0.2">
      <c r="A202" s="543" t="s">
        <v>382</v>
      </c>
      <c r="B202" s="554"/>
      <c r="C202" s="297"/>
      <c r="D202" s="314">
        <v>39444</v>
      </c>
      <c r="E202" s="145"/>
      <c r="F202" s="145"/>
      <c r="G202" s="145"/>
      <c r="H202" s="146"/>
    </row>
    <row r="203" spans="1:8" s="16" customFormat="1" ht="37.5" customHeight="1" outlineLevel="1" x14ac:dyDescent="0.2">
      <c r="A203" s="147" t="s">
        <v>383</v>
      </c>
      <c r="B203" s="315"/>
      <c r="C203" s="297"/>
      <c r="D203" s="314">
        <v>41520</v>
      </c>
      <c r="E203" s="145"/>
      <c r="F203" s="145"/>
      <c r="G203" s="145"/>
      <c r="H203" s="146"/>
    </row>
    <row r="204" spans="1:8" s="16" customFormat="1" ht="37.5" customHeight="1" outlineLevel="1" x14ac:dyDescent="0.2">
      <c r="A204" s="147" t="s">
        <v>384</v>
      </c>
      <c r="B204" s="315"/>
      <c r="C204" s="297"/>
      <c r="D204" s="314">
        <v>43596</v>
      </c>
      <c r="E204" s="145"/>
      <c r="F204" s="145"/>
      <c r="G204" s="145"/>
      <c r="H204" s="146"/>
    </row>
    <row r="205" spans="1:8" s="16" customFormat="1" ht="37.5" customHeight="1" outlineLevel="1" x14ac:dyDescent="0.2">
      <c r="A205" s="147" t="s">
        <v>385</v>
      </c>
      <c r="B205" s="315"/>
      <c r="C205" s="297"/>
      <c r="D205" s="314">
        <v>45672</v>
      </c>
      <c r="E205" s="145"/>
      <c r="F205" s="145"/>
      <c r="G205" s="145"/>
      <c r="H205" s="146"/>
    </row>
    <row r="206" spans="1:8" s="16" customFormat="1" ht="37.5" customHeight="1" outlineLevel="1" x14ac:dyDescent="0.2">
      <c r="A206" s="147" t="s">
        <v>386</v>
      </c>
      <c r="B206" s="315"/>
      <c r="C206" s="297"/>
      <c r="D206" s="314">
        <v>47748</v>
      </c>
      <c r="E206" s="145"/>
      <c r="F206" s="145"/>
      <c r="G206" s="145"/>
      <c r="H206" s="146"/>
    </row>
    <row r="207" spans="1:8" s="16" customFormat="1" ht="37.5" customHeight="1" outlineLevel="1" x14ac:dyDescent="0.2">
      <c r="A207" s="147" t="s">
        <v>387</v>
      </c>
      <c r="B207" s="315"/>
      <c r="C207" s="297"/>
      <c r="D207" s="314">
        <v>49824</v>
      </c>
      <c r="E207" s="145"/>
      <c r="F207" s="145"/>
      <c r="G207" s="145"/>
      <c r="H207" s="146"/>
    </row>
    <row r="208" spans="1:8" s="16" customFormat="1" ht="37.5" customHeight="1" outlineLevel="1" x14ac:dyDescent="0.2">
      <c r="A208" s="147" t="s">
        <v>388</v>
      </c>
      <c r="B208" s="315"/>
      <c r="C208" s="297"/>
      <c r="D208" s="314">
        <v>51900</v>
      </c>
      <c r="E208" s="145"/>
      <c r="F208" s="145"/>
      <c r="G208" s="145"/>
      <c r="H208" s="146"/>
    </row>
    <row r="209" spans="1:8" s="16" customFormat="1" ht="37.5" customHeight="1" outlineLevel="1" x14ac:dyDescent="0.2">
      <c r="A209" s="147" t="s">
        <v>389</v>
      </c>
      <c r="B209" s="315"/>
      <c r="C209" s="297"/>
      <c r="D209" s="314">
        <v>53976</v>
      </c>
      <c r="E209" s="145"/>
      <c r="F209" s="145"/>
      <c r="G209" s="145"/>
      <c r="H209" s="146"/>
    </row>
    <row r="210" spans="1:8" s="16" customFormat="1" ht="37.5" customHeight="1" outlineLevel="1" x14ac:dyDescent="0.2">
      <c r="A210" s="147" t="s">
        <v>390</v>
      </c>
      <c r="B210" s="315"/>
      <c r="C210" s="297"/>
      <c r="D210" s="314">
        <v>56052</v>
      </c>
      <c r="E210" s="145"/>
      <c r="F210" s="145"/>
      <c r="G210" s="145"/>
      <c r="H210" s="146"/>
    </row>
    <row r="211" spans="1:8" s="16" customFormat="1" ht="37.5" customHeight="1" outlineLevel="1" x14ac:dyDescent="0.2">
      <c r="A211" s="147" t="s">
        <v>391</v>
      </c>
      <c r="B211" s="315"/>
      <c r="C211" s="297"/>
      <c r="D211" s="314">
        <v>58128</v>
      </c>
      <c r="E211" s="145"/>
      <c r="F211" s="145"/>
      <c r="G211" s="145"/>
      <c r="H211" s="146"/>
    </row>
    <row r="212" spans="1:8" s="16" customFormat="1" ht="37.5" customHeight="1" outlineLevel="1" x14ac:dyDescent="0.2">
      <c r="A212" s="147" t="s">
        <v>392</v>
      </c>
      <c r="B212" s="315"/>
      <c r="C212" s="297"/>
      <c r="D212" s="314">
        <v>60204</v>
      </c>
      <c r="E212" s="145"/>
      <c r="F212" s="145"/>
      <c r="G212" s="145"/>
      <c r="H212" s="146"/>
    </row>
    <row r="213" spans="1:8" s="16" customFormat="1" ht="37.5" customHeight="1" outlineLevel="1" x14ac:dyDescent="0.2">
      <c r="A213" s="147" t="s">
        <v>393</v>
      </c>
      <c r="B213" s="315"/>
      <c r="C213" s="297"/>
      <c r="D213" s="314">
        <v>62280</v>
      </c>
      <c r="E213" s="145"/>
      <c r="F213" s="145"/>
      <c r="G213" s="145"/>
      <c r="H213" s="146"/>
    </row>
    <row r="214" spans="1:8" s="16" customFormat="1" ht="37.5" customHeight="1" outlineLevel="1" x14ac:dyDescent="0.2">
      <c r="A214" s="147" t="s">
        <v>394</v>
      </c>
      <c r="B214" s="315"/>
      <c r="C214" s="297"/>
      <c r="D214" s="314">
        <v>64356</v>
      </c>
      <c r="E214" s="145"/>
      <c r="F214" s="145"/>
      <c r="G214" s="145"/>
      <c r="H214" s="146"/>
    </row>
    <row r="215" spans="1:8" s="16" customFormat="1" ht="37.5" customHeight="1" outlineLevel="1" x14ac:dyDescent="0.2">
      <c r="A215" s="147" t="s">
        <v>395</v>
      </c>
      <c r="B215" s="315"/>
      <c r="C215" s="297"/>
      <c r="D215" s="314">
        <v>66432</v>
      </c>
      <c r="E215" s="145"/>
      <c r="F215" s="145"/>
      <c r="G215" s="145"/>
      <c r="H215" s="146"/>
    </row>
    <row r="216" spans="1:8" s="16" customFormat="1" ht="37.5" customHeight="1" outlineLevel="1" x14ac:dyDescent="0.2">
      <c r="A216" s="147" t="s">
        <v>396</v>
      </c>
      <c r="B216" s="315"/>
      <c r="C216" s="297"/>
      <c r="D216" s="314">
        <v>68508</v>
      </c>
      <c r="E216" s="145"/>
      <c r="F216" s="145"/>
      <c r="G216" s="145"/>
      <c r="H216" s="146"/>
    </row>
    <row r="217" spans="1:8" s="16" customFormat="1" ht="37.5" customHeight="1" outlineLevel="1" x14ac:dyDescent="0.2">
      <c r="A217" s="147" t="s">
        <v>397</v>
      </c>
      <c r="B217" s="315"/>
      <c r="C217" s="297"/>
      <c r="D217" s="314">
        <v>70584</v>
      </c>
      <c r="E217" s="145"/>
      <c r="F217" s="145"/>
      <c r="G217" s="145"/>
      <c r="H217" s="146"/>
    </row>
    <row r="218" spans="1:8" s="16" customFormat="1" ht="37.5" customHeight="1" outlineLevel="1" x14ac:dyDescent="0.2">
      <c r="A218" s="147" t="s">
        <v>398</v>
      </c>
      <c r="B218" s="315"/>
      <c r="C218" s="297"/>
      <c r="D218" s="314">
        <v>72660</v>
      </c>
      <c r="E218" s="145"/>
      <c r="F218" s="145"/>
      <c r="G218" s="145"/>
      <c r="H218" s="146"/>
    </row>
    <row r="219" spans="1:8" s="16" customFormat="1" ht="37.5" customHeight="1" outlineLevel="1" x14ac:dyDescent="0.2">
      <c r="A219" s="147" t="s">
        <v>399</v>
      </c>
      <c r="B219" s="315"/>
      <c r="C219" s="297"/>
      <c r="D219" s="314">
        <v>74736</v>
      </c>
      <c r="E219" s="145"/>
      <c r="F219" s="145"/>
      <c r="G219" s="145"/>
      <c r="H219" s="146"/>
    </row>
    <row r="220" spans="1:8" s="16" customFormat="1" ht="37.5" customHeight="1" outlineLevel="1" x14ac:dyDescent="0.2">
      <c r="A220" s="147" t="s">
        <v>400</v>
      </c>
      <c r="B220" s="315"/>
      <c r="C220" s="297"/>
      <c r="D220" s="314">
        <v>76812</v>
      </c>
      <c r="E220" s="145"/>
      <c r="F220" s="145"/>
      <c r="G220" s="145"/>
      <c r="H220" s="146"/>
    </row>
    <row r="221" spans="1:8" s="16" customFormat="1" ht="37.5" customHeight="1" outlineLevel="1" x14ac:dyDescent="0.2">
      <c r="A221" s="147" t="s">
        <v>401</v>
      </c>
      <c r="B221" s="315"/>
      <c r="C221" s="297"/>
      <c r="D221" s="314">
        <v>78888</v>
      </c>
      <c r="E221" s="145"/>
      <c r="F221" s="145"/>
      <c r="G221" s="145"/>
      <c r="H221" s="146"/>
    </row>
    <row r="222" spans="1:8" s="16" customFormat="1" ht="37.5" customHeight="1" outlineLevel="1" x14ac:dyDescent="0.2">
      <c r="A222" s="147" t="s">
        <v>402</v>
      </c>
      <c r="B222" s="315"/>
      <c r="C222" s="297"/>
      <c r="D222" s="314">
        <v>80964</v>
      </c>
      <c r="E222" s="145"/>
      <c r="F222" s="145"/>
      <c r="G222" s="145"/>
      <c r="H222" s="146"/>
    </row>
    <row r="223" spans="1:8" s="16" customFormat="1" ht="37.5" customHeight="1" outlineLevel="1" x14ac:dyDescent="0.2">
      <c r="A223" s="147" t="s">
        <v>403</v>
      </c>
      <c r="B223" s="315"/>
      <c r="C223" s="297"/>
      <c r="D223" s="314">
        <v>83040</v>
      </c>
      <c r="E223" s="145"/>
      <c r="F223" s="145"/>
      <c r="G223" s="145"/>
      <c r="H223" s="146"/>
    </row>
    <row r="224" spans="1:8" s="16" customFormat="1" ht="37.5" customHeight="1" outlineLevel="1" x14ac:dyDescent="0.2">
      <c r="A224" s="147" t="s">
        <v>404</v>
      </c>
      <c r="B224" s="315"/>
      <c r="C224" s="297"/>
      <c r="D224" s="314">
        <v>85116</v>
      </c>
      <c r="E224" s="145"/>
      <c r="F224" s="145"/>
      <c r="G224" s="145"/>
      <c r="H224" s="146"/>
    </row>
    <row r="225" spans="1:8" s="16" customFormat="1" ht="37.5" customHeight="1" outlineLevel="1" x14ac:dyDescent="0.2">
      <c r="A225" s="147" t="s">
        <v>405</v>
      </c>
      <c r="B225" s="315"/>
      <c r="C225" s="297"/>
      <c r="D225" s="314">
        <v>87192</v>
      </c>
      <c r="E225" s="145"/>
      <c r="F225" s="145"/>
      <c r="G225" s="145"/>
      <c r="H225" s="146"/>
    </row>
    <row r="226" spans="1:8" s="16" customFormat="1" ht="37.5" customHeight="1" outlineLevel="1" x14ac:dyDescent="0.2">
      <c r="A226" s="147" t="s">
        <v>406</v>
      </c>
      <c r="B226" s="315"/>
      <c r="C226" s="297"/>
      <c r="D226" s="314">
        <v>89268</v>
      </c>
      <c r="E226" s="145"/>
      <c r="F226" s="145"/>
      <c r="G226" s="145"/>
      <c r="H226" s="146"/>
    </row>
    <row r="227" spans="1:8" s="16" customFormat="1" ht="37.5" customHeight="1" outlineLevel="1" x14ac:dyDescent="0.2">
      <c r="A227" s="147" t="s">
        <v>407</v>
      </c>
      <c r="B227" s="315"/>
      <c r="C227" s="297"/>
      <c r="D227" s="314">
        <v>91344</v>
      </c>
      <c r="E227" s="145"/>
      <c r="F227" s="145"/>
      <c r="G227" s="145"/>
      <c r="H227" s="146"/>
    </row>
    <row r="228" spans="1:8" s="16" customFormat="1" ht="37.5" customHeight="1" outlineLevel="1" x14ac:dyDescent="0.2">
      <c r="A228" s="147" t="s">
        <v>408</v>
      </c>
      <c r="B228" s="315"/>
      <c r="C228" s="297"/>
      <c r="D228" s="314">
        <v>93420</v>
      </c>
      <c r="E228" s="145"/>
      <c r="F228" s="145"/>
      <c r="G228" s="145"/>
      <c r="H228" s="146"/>
    </row>
    <row r="229" spans="1:8" s="16" customFormat="1" ht="37.5" customHeight="1" outlineLevel="1" x14ac:dyDescent="0.2">
      <c r="A229" s="147" t="s">
        <v>409</v>
      </c>
      <c r="B229" s="315"/>
      <c r="C229" s="297"/>
      <c r="D229" s="314">
        <v>95496</v>
      </c>
      <c r="E229" s="145"/>
      <c r="F229" s="145"/>
      <c r="G229" s="145"/>
      <c r="H229" s="146"/>
    </row>
    <row r="230" spans="1:8" s="16" customFormat="1" ht="37.5" customHeight="1" outlineLevel="1" x14ac:dyDescent="0.2">
      <c r="A230" s="147" t="s">
        <v>410</v>
      </c>
      <c r="B230" s="315"/>
      <c r="C230" s="297"/>
      <c r="D230" s="314">
        <v>97572</v>
      </c>
      <c r="E230" s="145"/>
      <c r="F230" s="145"/>
      <c r="G230" s="145"/>
      <c r="H230" s="146"/>
    </row>
    <row r="231" spans="1:8" s="16" customFormat="1" ht="37.5" customHeight="1" outlineLevel="1" x14ac:dyDescent="0.2">
      <c r="A231" s="147" t="s">
        <v>411</v>
      </c>
      <c r="B231" s="315"/>
      <c r="C231" s="297"/>
      <c r="D231" s="314">
        <v>99648</v>
      </c>
      <c r="E231" s="145"/>
      <c r="F231" s="145"/>
      <c r="G231" s="145"/>
      <c r="H231" s="146"/>
    </row>
    <row r="232" spans="1:8" s="16" customFormat="1" ht="37.5" customHeight="1" outlineLevel="1" x14ac:dyDescent="0.2">
      <c r="A232" s="147" t="s">
        <v>412</v>
      </c>
      <c r="B232" s="315"/>
      <c r="C232" s="297"/>
      <c r="D232" s="314">
        <v>101724</v>
      </c>
      <c r="E232" s="145"/>
      <c r="F232" s="145"/>
      <c r="G232" s="145"/>
      <c r="H232" s="146"/>
    </row>
    <row r="233" spans="1:8" s="16" customFormat="1" ht="37.5" customHeight="1" outlineLevel="1" x14ac:dyDescent="0.2">
      <c r="A233" s="147" t="s">
        <v>413</v>
      </c>
      <c r="B233" s="315"/>
      <c r="C233" s="297"/>
      <c r="D233" s="314">
        <v>103800</v>
      </c>
      <c r="E233" s="145"/>
      <c r="F233" s="145"/>
      <c r="G233" s="145"/>
      <c r="H233" s="146"/>
    </row>
    <row r="234" spans="1:8" s="16" customFormat="1" ht="37.5" customHeight="1" outlineLevel="1" x14ac:dyDescent="0.2">
      <c r="A234" s="147" t="s">
        <v>414</v>
      </c>
      <c r="B234" s="315"/>
      <c r="C234" s="297"/>
      <c r="D234" s="314">
        <v>105876</v>
      </c>
      <c r="E234" s="145"/>
      <c r="F234" s="145"/>
      <c r="G234" s="145"/>
      <c r="H234" s="146"/>
    </row>
    <row r="235" spans="1:8" s="16" customFormat="1" ht="37.5" customHeight="1" outlineLevel="1" x14ac:dyDescent="0.2">
      <c r="A235" s="147" t="s">
        <v>415</v>
      </c>
      <c r="B235" s="315"/>
      <c r="C235" s="297"/>
      <c r="D235" s="314">
        <v>107952</v>
      </c>
      <c r="E235" s="145"/>
      <c r="F235" s="145"/>
      <c r="G235" s="145"/>
      <c r="H235" s="146"/>
    </row>
    <row r="236" spans="1:8" s="16" customFormat="1" ht="37.5" customHeight="1" outlineLevel="1" x14ac:dyDescent="0.2">
      <c r="A236" s="147" t="s">
        <v>416</v>
      </c>
      <c r="B236" s="315"/>
      <c r="C236" s="297"/>
      <c r="D236" s="314">
        <v>110028</v>
      </c>
      <c r="E236" s="145"/>
      <c r="F236" s="145"/>
      <c r="G236" s="145"/>
      <c r="H236" s="146"/>
    </row>
    <row r="237" spans="1:8" s="16" customFormat="1" ht="37.5" customHeight="1" outlineLevel="1" x14ac:dyDescent="0.2">
      <c r="A237" s="147" t="s">
        <v>417</v>
      </c>
      <c r="B237" s="315"/>
      <c r="C237" s="297"/>
      <c r="D237" s="314">
        <v>112104</v>
      </c>
      <c r="E237" s="145"/>
      <c r="F237" s="145"/>
      <c r="G237" s="145"/>
      <c r="H237" s="146"/>
    </row>
    <row r="238" spans="1:8" s="16" customFormat="1" ht="37.5" customHeight="1" outlineLevel="1" x14ac:dyDescent="0.2">
      <c r="A238" s="147" t="s">
        <v>418</v>
      </c>
      <c r="B238" s="315"/>
      <c r="C238" s="297"/>
      <c r="D238" s="314">
        <v>114180</v>
      </c>
      <c r="E238" s="145"/>
      <c r="F238" s="145"/>
      <c r="G238" s="145"/>
      <c r="H238" s="146"/>
    </row>
    <row r="239" spans="1:8" s="16" customFormat="1" ht="37.5" customHeight="1" outlineLevel="1" x14ac:dyDescent="0.2">
      <c r="A239" s="147" t="s">
        <v>419</v>
      </c>
      <c r="B239" s="315"/>
      <c r="C239" s="297"/>
      <c r="D239" s="314">
        <v>116256</v>
      </c>
      <c r="E239" s="145"/>
      <c r="F239" s="145"/>
      <c r="G239" s="145"/>
      <c r="H239" s="146"/>
    </row>
    <row r="240" spans="1:8" s="16" customFormat="1" ht="37.5" customHeight="1" outlineLevel="1" x14ac:dyDescent="0.2">
      <c r="A240" s="147" t="s">
        <v>420</v>
      </c>
      <c r="B240" s="315"/>
      <c r="C240" s="297"/>
      <c r="D240" s="314">
        <v>118332</v>
      </c>
      <c r="E240" s="145"/>
      <c r="F240" s="145"/>
      <c r="G240" s="145"/>
      <c r="H240" s="146"/>
    </row>
    <row r="241" spans="1:8" s="16" customFormat="1" ht="37.5" customHeight="1" outlineLevel="1" x14ac:dyDescent="0.2">
      <c r="A241" s="147" t="s">
        <v>421</v>
      </c>
      <c r="B241" s="315"/>
      <c r="C241" s="297"/>
      <c r="D241" s="314">
        <v>120408</v>
      </c>
      <c r="E241" s="145"/>
      <c r="F241" s="145"/>
      <c r="G241" s="145"/>
      <c r="H241" s="146"/>
    </row>
    <row r="242" spans="1:8" s="16" customFormat="1" ht="37.5" customHeight="1" outlineLevel="1" x14ac:dyDescent="0.2">
      <c r="A242" s="147" t="s">
        <v>422</v>
      </c>
      <c r="B242" s="315"/>
      <c r="C242" s="297"/>
      <c r="D242" s="314">
        <v>122484</v>
      </c>
      <c r="E242" s="145"/>
      <c r="F242" s="145"/>
      <c r="G242" s="145"/>
      <c r="H242" s="146"/>
    </row>
    <row r="243" spans="1:8" s="16" customFormat="1" ht="37.5" customHeight="1" outlineLevel="1" x14ac:dyDescent="0.2">
      <c r="A243" s="147" t="s">
        <v>423</v>
      </c>
      <c r="B243" s="315"/>
      <c r="C243" s="297"/>
      <c r="D243" s="314">
        <v>124560</v>
      </c>
      <c r="E243" s="145"/>
      <c r="F243" s="145"/>
      <c r="G243" s="145"/>
      <c r="H243" s="146"/>
    </row>
    <row r="244" spans="1:8" s="16" customFormat="1" ht="37.5" customHeight="1" outlineLevel="1" x14ac:dyDescent="0.2">
      <c r="A244" s="147" t="s">
        <v>424</v>
      </c>
      <c r="B244" s="315"/>
      <c r="C244" s="297"/>
      <c r="D244" s="314">
        <v>126636</v>
      </c>
      <c r="E244" s="145"/>
      <c r="F244" s="145"/>
      <c r="G244" s="145"/>
      <c r="H244" s="146"/>
    </row>
    <row r="245" spans="1:8" s="16" customFormat="1" ht="37.5" customHeight="1" outlineLevel="1" x14ac:dyDescent="0.2">
      <c r="A245" s="147" t="s">
        <v>425</v>
      </c>
      <c r="B245" s="315"/>
      <c r="C245" s="297"/>
      <c r="D245" s="314">
        <v>128712</v>
      </c>
      <c r="E245" s="145"/>
      <c r="F245" s="145"/>
      <c r="G245" s="145"/>
      <c r="H245" s="146"/>
    </row>
    <row r="246" spans="1:8" s="16" customFormat="1" ht="37.5" customHeight="1" outlineLevel="1" x14ac:dyDescent="0.2">
      <c r="A246" s="147" t="s">
        <v>426</v>
      </c>
      <c r="B246" s="315"/>
      <c r="C246" s="297"/>
      <c r="D246" s="314">
        <v>130788</v>
      </c>
      <c r="E246" s="145"/>
      <c r="F246" s="145"/>
      <c r="G246" s="145"/>
      <c r="H246" s="146"/>
    </row>
    <row r="247" spans="1:8" s="16" customFormat="1" ht="37.5" customHeight="1" outlineLevel="1" x14ac:dyDescent="0.2">
      <c r="A247" s="147" t="s">
        <v>427</v>
      </c>
      <c r="B247" s="315"/>
      <c r="C247" s="297"/>
      <c r="D247" s="314">
        <v>132864</v>
      </c>
      <c r="E247" s="145"/>
      <c r="F247" s="145"/>
      <c r="G247" s="145"/>
      <c r="H247" s="146"/>
    </row>
    <row r="248" spans="1:8" s="16" customFormat="1" ht="37.5" customHeight="1" outlineLevel="1" x14ac:dyDescent="0.2">
      <c r="A248" s="147" t="s">
        <v>428</v>
      </c>
      <c r="B248" s="315"/>
      <c r="C248" s="297"/>
      <c r="D248" s="314">
        <v>134940</v>
      </c>
      <c r="E248" s="145"/>
      <c r="F248" s="145"/>
      <c r="G248" s="145"/>
      <c r="H248" s="146"/>
    </row>
    <row r="249" spans="1:8" s="16" customFormat="1" ht="37.5" customHeight="1" outlineLevel="1" x14ac:dyDescent="0.2">
      <c r="A249" s="147" t="s">
        <v>429</v>
      </c>
      <c r="B249" s="315"/>
      <c r="C249" s="297"/>
      <c r="D249" s="314">
        <v>137016</v>
      </c>
      <c r="E249" s="145"/>
      <c r="F249" s="145"/>
      <c r="G249" s="145"/>
      <c r="H249" s="146"/>
    </row>
    <row r="250" spans="1:8" s="16" customFormat="1" ht="37.5" customHeight="1" outlineLevel="1" x14ac:dyDescent="0.2">
      <c r="A250" s="147" t="s">
        <v>430</v>
      </c>
      <c r="B250" s="315"/>
      <c r="C250" s="297"/>
      <c r="D250" s="314">
        <v>139092</v>
      </c>
      <c r="E250" s="145"/>
      <c r="F250" s="145"/>
      <c r="G250" s="145"/>
      <c r="H250" s="146"/>
    </row>
    <row r="251" spans="1:8" s="16" customFormat="1" ht="37.5" customHeight="1" outlineLevel="1" x14ac:dyDescent="0.2">
      <c r="A251" s="147" t="s">
        <v>431</v>
      </c>
      <c r="B251" s="315"/>
      <c r="C251" s="297"/>
      <c r="D251" s="314">
        <v>141168</v>
      </c>
      <c r="E251" s="145"/>
      <c r="F251" s="145"/>
      <c r="G251" s="145"/>
      <c r="H251" s="146"/>
    </row>
    <row r="252" spans="1:8" s="16" customFormat="1" ht="37.5" customHeight="1" outlineLevel="1" x14ac:dyDescent="0.2">
      <c r="A252" s="147" t="s">
        <v>432</v>
      </c>
      <c r="B252" s="315"/>
      <c r="C252" s="297"/>
      <c r="D252" s="314">
        <v>143244</v>
      </c>
      <c r="E252" s="145"/>
      <c r="F252" s="145"/>
      <c r="G252" s="145"/>
      <c r="H252" s="146"/>
    </row>
    <row r="253" spans="1:8" s="16" customFormat="1" ht="37.5" customHeight="1" outlineLevel="1" x14ac:dyDescent="0.2">
      <c r="A253" s="147" t="s">
        <v>433</v>
      </c>
      <c r="B253" s="315"/>
      <c r="C253" s="297"/>
      <c r="D253" s="314">
        <v>145320</v>
      </c>
      <c r="E253" s="145"/>
      <c r="F253" s="145"/>
      <c r="G253" s="145"/>
      <c r="H253" s="146"/>
    </row>
    <row r="254" spans="1:8" s="16" customFormat="1" ht="37.5" customHeight="1" outlineLevel="1" x14ac:dyDescent="0.2">
      <c r="A254" s="147" t="s">
        <v>434</v>
      </c>
      <c r="B254" s="315"/>
      <c r="C254" s="297"/>
      <c r="D254" s="314">
        <v>147396</v>
      </c>
      <c r="E254" s="145"/>
      <c r="F254" s="145"/>
      <c r="G254" s="145"/>
      <c r="H254" s="146"/>
    </row>
    <row r="255" spans="1:8" s="16" customFormat="1" ht="37.5" customHeight="1" outlineLevel="1" x14ac:dyDescent="0.2">
      <c r="A255" s="147" t="s">
        <v>435</v>
      </c>
      <c r="B255" s="315"/>
      <c r="C255" s="297"/>
      <c r="D255" s="314">
        <v>149472</v>
      </c>
      <c r="E255" s="145"/>
      <c r="F255" s="145"/>
      <c r="G255" s="145"/>
      <c r="H255" s="146"/>
    </row>
    <row r="256" spans="1:8" s="16" customFormat="1" ht="37.5" customHeight="1" outlineLevel="1" x14ac:dyDescent="0.2">
      <c r="A256" s="147" t="s">
        <v>436</v>
      </c>
      <c r="B256" s="315"/>
      <c r="C256" s="297"/>
      <c r="D256" s="314">
        <v>151548</v>
      </c>
      <c r="E256" s="145"/>
      <c r="F256" s="145"/>
      <c r="G256" s="145"/>
      <c r="H256" s="146"/>
    </row>
    <row r="257" spans="1:8" s="16" customFormat="1" ht="37.5" customHeight="1" outlineLevel="1" x14ac:dyDescent="0.2">
      <c r="A257" s="147" t="s">
        <v>437</v>
      </c>
      <c r="B257" s="315"/>
      <c r="C257" s="297"/>
      <c r="D257" s="314">
        <v>153624</v>
      </c>
      <c r="E257" s="145"/>
      <c r="F257" s="145"/>
      <c r="G257" s="145"/>
      <c r="H257" s="146"/>
    </row>
    <row r="258" spans="1:8" s="16" customFormat="1" ht="37.5" customHeight="1" outlineLevel="1" x14ac:dyDescent="0.2">
      <c r="A258" s="147" t="s">
        <v>438</v>
      </c>
      <c r="B258" s="315"/>
      <c r="C258" s="297"/>
      <c r="D258" s="314">
        <v>155700</v>
      </c>
      <c r="E258" s="145"/>
      <c r="F258" s="145"/>
      <c r="G258" s="145"/>
      <c r="H258" s="146"/>
    </row>
    <row r="259" spans="1:8" s="16" customFormat="1" ht="37.5" customHeight="1" outlineLevel="1" x14ac:dyDescent="0.2">
      <c r="A259" s="147" t="s">
        <v>439</v>
      </c>
      <c r="B259" s="315"/>
      <c r="C259" s="297"/>
      <c r="D259" s="314">
        <v>157776</v>
      </c>
      <c r="E259" s="145"/>
      <c r="F259" s="145"/>
      <c r="G259" s="145"/>
      <c r="H259" s="146"/>
    </row>
    <row r="260" spans="1:8" s="16" customFormat="1" ht="37.5" customHeight="1" outlineLevel="1" x14ac:dyDescent="0.2">
      <c r="A260" s="147" t="s">
        <v>440</v>
      </c>
      <c r="B260" s="315"/>
      <c r="C260" s="297"/>
      <c r="D260" s="314">
        <v>159852</v>
      </c>
      <c r="E260" s="145"/>
      <c r="F260" s="145"/>
      <c r="G260" s="145"/>
      <c r="H260" s="146"/>
    </row>
    <row r="261" spans="1:8" s="16" customFormat="1" ht="37.5" customHeight="1" outlineLevel="1" x14ac:dyDescent="0.2">
      <c r="A261" s="147" t="s">
        <v>441</v>
      </c>
      <c r="B261" s="315"/>
      <c r="C261" s="297"/>
      <c r="D261" s="314">
        <v>161928</v>
      </c>
      <c r="E261" s="145"/>
      <c r="F261" s="145"/>
      <c r="G261" s="145"/>
      <c r="H261" s="146"/>
    </row>
    <row r="262" spans="1:8" s="16" customFormat="1" ht="37.5" customHeight="1" outlineLevel="1" x14ac:dyDescent="0.2">
      <c r="A262" s="147" t="s">
        <v>442</v>
      </c>
      <c r="B262" s="315"/>
      <c r="C262" s="297"/>
      <c r="D262" s="314">
        <v>164004</v>
      </c>
      <c r="E262" s="145"/>
      <c r="F262" s="145"/>
      <c r="G262" s="145"/>
      <c r="H262" s="146"/>
    </row>
    <row r="263" spans="1:8" s="16" customFormat="1" ht="37.5" customHeight="1" outlineLevel="1" x14ac:dyDescent="0.2">
      <c r="A263" s="147" t="s">
        <v>443</v>
      </c>
      <c r="B263" s="315"/>
      <c r="C263" s="297"/>
      <c r="D263" s="314">
        <v>166080</v>
      </c>
      <c r="E263" s="145"/>
      <c r="F263" s="145"/>
      <c r="G263" s="145"/>
      <c r="H263" s="146"/>
    </row>
    <row r="264" spans="1:8" s="16" customFormat="1" ht="37.5" customHeight="1" outlineLevel="1" x14ac:dyDescent="0.2">
      <c r="A264" s="147" t="s">
        <v>444</v>
      </c>
      <c r="B264" s="315"/>
      <c r="C264" s="297"/>
      <c r="D264" s="314">
        <v>168156</v>
      </c>
      <c r="E264" s="145"/>
      <c r="F264" s="145"/>
      <c r="G264" s="145"/>
      <c r="H264" s="146"/>
    </row>
    <row r="265" spans="1:8" s="16" customFormat="1" ht="37.5" customHeight="1" outlineLevel="1" x14ac:dyDescent="0.2">
      <c r="A265" s="147" t="s">
        <v>445</v>
      </c>
      <c r="B265" s="315"/>
      <c r="C265" s="297"/>
      <c r="D265" s="314">
        <v>170232</v>
      </c>
      <c r="E265" s="145"/>
      <c r="F265" s="145"/>
      <c r="G265" s="145"/>
      <c r="H265" s="146"/>
    </row>
    <row r="266" spans="1:8" s="16" customFormat="1" ht="37.5" customHeight="1" outlineLevel="1" x14ac:dyDescent="0.2">
      <c r="A266" s="147" t="s">
        <v>446</v>
      </c>
      <c r="B266" s="315"/>
      <c r="C266" s="297"/>
      <c r="D266" s="314">
        <v>172308</v>
      </c>
      <c r="E266" s="145"/>
      <c r="F266" s="145"/>
      <c r="G266" s="145"/>
      <c r="H266" s="146"/>
    </row>
    <row r="267" spans="1:8" s="16" customFormat="1" ht="37.5" customHeight="1" outlineLevel="1" x14ac:dyDescent="0.2">
      <c r="A267" s="147" t="s">
        <v>447</v>
      </c>
      <c r="B267" s="315"/>
      <c r="C267" s="297"/>
      <c r="D267" s="314">
        <v>174384</v>
      </c>
      <c r="E267" s="145"/>
      <c r="F267" s="145"/>
      <c r="G267" s="145"/>
      <c r="H267" s="146"/>
    </row>
    <row r="268" spans="1:8" s="16" customFormat="1" ht="37.5" customHeight="1" outlineLevel="1" x14ac:dyDescent="0.2">
      <c r="A268" s="147" t="s">
        <v>448</v>
      </c>
      <c r="B268" s="315"/>
      <c r="C268" s="297"/>
      <c r="D268" s="314">
        <v>176460</v>
      </c>
      <c r="E268" s="145"/>
      <c r="F268" s="145"/>
      <c r="G268" s="145"/>
      <c r="H268" s="146"/>
    </row>
    <row r="269" spans="1:8" s="16" customFormat="1" ht="37.5" customHeight="1" outlineLevel="1" x14ac:dyDescent="0.2">
      <c r="A269" s="147" t="s">
        <v>449</v>
      </c>
      <c r="B269" s="315"/>
      <c r="C269" s="297"/>
      <c r="D269" s="314">
        <v>178536</v>
      </c>
      <c r="E269" s="145"/>
      <c r="F269" s="145"/>
      <c r="G269" s="145"/>
      <c r="H269" s="146"/>
    </row>
    <row r="270" spans="1:8" s="16" customFormat="1" ht="37.5" customHeight="1" outlineLevel="1" x14ac:dyDescent="0.2">
      <c r="A270" s="147" t="s">
        <v>450</v>
      </c>
      <c r="B270" s="315"/>
      <c r="C270" s="297"/>
      <c r="D270" s="314">
        <v>180612</v>
      </c>
      <c r="E270" s="145"/>
      <c r="F270" s="145"/>
      <c r="G270" s="145"/>
      <c r="H270" s="146"/>
    </row>
    <row r="271" spans="1:8" s="16" customFormat="1" ht="37.5" customHeight="1" outlineLevel="1" x14ac:dyDescent="0.2">
      <c r="A271" s="147" t="s">
        <v>451</v>
      </c>
      <c r="B271" s="315"/>
      <c r="C271" s="297"/>
      <c r="D271" s="314">
        <v>182688</v>
      </c>
      <c r="E271" s="145"/>
      <c r="F271" s="145"/>
      <c r="G271" s="145"/>
      <c r="H271" s="146"/>
    </row>
    <row r="272" spans="1:8" s="16" customFormat="1" ht="37.5" customHeight="1" outlineLevel="1" x14ac:dyDescent="0.2">
      <c r="A272" s="147" t="s">
        <v>452</v>
      </c>
      <c r="B272" s="315"/>
      <c r="C272" s="297"/>
      <c r="D272" s="314">
        <v>184764</v>
      </c>
      <c r="E272" s="145"/>
      <c r="F272" s="145"/>
      <c r="G272" s="145"/>
      <c r="H272" s="146"/>
    </row>
    <row r="273" spans="1:8" s="16" customFormat="1" ht="37.5" customHeight="1" outlineLevel="1" x14ac:dyDescent="0.2">
      <c r="A273" s="147" t="s">
        <v>453</v>
      </c>
      <c r="B273" s="315"/>
      <c r="C273" s="297"/>
      <c r="D273" s="314">
        <v>186840</v>
      </c>
      <c r="E273" s="145"/>
      <c r="F273" s="145"/>
      <c r="G273" s="145"/>
      <c r="H273" s="146"/>
    </row>
    <row r="274" spans="1:8" s="16" customFormat="1" ht="37.5" customHeight="1" outlineLevel="1" x14ac:dyDescent="0.2">
      <c r="A274" s="147" t="s">
        <v>454</v>
      </c>
      <c r="B274" s="315"/>
      <c r="C274" s="297"/>
      <c r="D274" s="314">
        <v>188916</v>
      </c>
      <c r="E274" s="145"/>
      <c r="F274" s="145"/>
      <c r="G274" s="145"/>
      <c r="H274" s="146"/>
    </row>
    <row r="275" spans="1:8" s="16" customFormat="1" ht="37.5" customHeight="1" outlineLevel="1" x14ac:dyDescent="0.2">
      <c r="A275" s="147" t="s">
        <v>455</v>
      </c>
      <c r="B275" s="315"/>
      <c r="C275" s="297"/>
      <c r="D275" s="314">
        <v>190992</v>
      </c>
      <c r="E275" s="145"/>
      <c r="F275" s="145"/>
      <c r="G275" s="145"/>
      <c r="H275" s="146"/>
    </row>
    <row r="276" spans="1:8" s="16" customFormat="1" ht="37.5" customHeight="1" outlineLevel="1" x14ac:dyDescent="0.2">
      <c r="A276" s="147" t="s">
        <v>456</v>
      </c>
      <c r="B276" s="315"/>
      <c r="C276" s="297"/>
      <c r="D276" s="314">
        <v>193068</v>
      </c>
      <c r="E276" s="145"/>
      <c r="F276" s="145"/>
      <c r="G276" s="145"/>
      <c r="H276" s="146"/>
    </row>
    <row r="277" spans="1:8" s="16" customFormat="1" ht="37.5" customHeight="1" outlineLevel="1" x14ac:dyDescent="0.2">
      <c r="A277" s="147" t="s">
        <v>457</v>
      </c>
      <c r="B277" s="315"/>
      <c r="C277" s="297"/>
      <c r="D277" s="314">
        <v>195144</v>
      </c>
      <c r="E277" s="145"/>
      <c r="F277" s="145"/>
      <c r="G277" s="145"/>
      <c r="H277" s="146"/>
    </row>
    <row r="278" spans="1:8" s="16" customFormat="1" ht="37.5" customHeight="1" outlineLevel="1" x14ac:dyDescent="0.2">
      <c r="A278" s="147" t="s">
        <v>458</v>
      </c>
      <c r="B278" s="315"/>
      <c r="C278" s="297"/>
      <c r="D278" s="314">
        <v>197220</v>
      </c>
      <c r="E278" s="145"/>
      <c r="F278" s="145"/>
      <c r="G278" s="145"/>
      <c r="H278" s="146"/>
    </row>
    <row r="279" spans="1:8" s="16" customFormat="1" ht="37.5" customHeight="1" outlineLevel="1" x14ac:dyDescent="0.2">
      <c r="A279" s="147" t="s">
        <v>459</v>
      </c>
      <c r="B279" s="315"/>
      <c r="C279" s="297"/>
      <c r="D279" s="314">
        <v>199296</v>
      </c>
      <c r="E279" s="145"/>
      <c r="F279" s="145"/>
      <c r="G279" s="145"/>
      <c r="H279" s="146"/>
    </row>
    <row r="280" spans="1:8" s="16" customFormat="1" ht="37.5" customHeight="1" outlineLevel="1" x14ac:dyDescent="0.2">
      <c r="A280" s="147" t="s">
        <v>460</v>
      </c>
      <c r="B280" s="315"/>
      <c r="C280" s="297"/>
      <c r="D280" s="314">
        <v>201372</v>
      </c>
      <c r="E280" s="145"/>
      <c r="F280" s="145"/>
      <c r="G280" s="145"/>
      <c r="H280" s="146"/>
    </row>
    <row r="281" spans="1:8" s="16" customFormat="1" ht="37.5" customHeight="1" outlineLevel="1" x14ac:dyDescent="0.2">
      <c r="A281" s="147" t="s">
        <v>461</v>
      </c>
      <c r="B281" s="315"/>
      <c r="C281" s="297"/>
      <c r="D281" s="314">
        <v>203448</v>
      </c>
      <c r="E281" s="145"/>
      <c r="F281" s="145"/>
      <c r="G281" s="145"/>
      <c r="H281" s="146"/>
    </row>
    <row r="282" spans="1:8" s="16" customFormat="1" ht="37.5" customHeight="1" outlineLevel="1" x14ac:dyDescent="0.2">
      <c r="A282" s="147" t="s">
        <v>462</v>
      </c>
      <c r="B282" s="315"/>
      <c r="C282" s="297"/>
      <c r="D282" s="314">
        <v>205524</v>
      </c>
      <c r="E282" s="145"/>
      <c r="F282" s="145"/>
      <c r="G282" s="145"/>
      <c r="H282" s="146"/>
    </row>
    <row r="283" spans="1:8" s="16" customFormat="1" ht="37.5" customHeight="1" outlineLevel="1" thickBot="1" x14ac:dyDescent="0.25">
      <c r="A283" s="147" t="s">
        <v>463</v>
      </c>
      <c r="B283" s="315"/>
      <c r="C283" s="316"/>
      <c r="D283" s="314">
        <v>207600</v>
      </c>
      <c r="E283" s="145"/>
      <c r="F283" s="145"/>
      <c r="G283" s="145"/>
      <c r="H283" s="146"/>
    </row>
    <row r="284" spans="1:8" s="16" customFormat="1" ht="50.1" customHeight="1" thickBot="1" x14ac:dyDescent="0.25">
      <c r="A284" s="614" t="s">
        <v>59</v>
      </c>
      <c r="B284" s="615"/>
      <c r="C284" s="616"/>
      <c r="D284" s="138" t="str">
        <f>"от "&amp;MIN(D285:D294)&amp;" до "&amp;MAX(D285:D294)</f>
        <v>от 390 до 10290</v>
      </c>
      <c r="E284" s="139"/>
      <c r="F284" s="139"/>
      <c r="G284" s="139"/>
      <c r="H284" s="140"/>
    </row>
    <row r="285" spans="1:8" s="16" customFormat="1" ht="159" customHeight="1" x14ac:dyDescent="0.2">
      <c r="A285" s="474" t="s">
        <v>280</v>
      </c>
      <c r="B285" s="150" t="s">
        <v>281</v>
      </c>
      <c r="C28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85" s="552">
        <v>1434</v>
      </c>
      <c r="E285" s="552"/>
      <c r="F285" s="552"/>
      <c r="G285" s="552"/>
      <c r="H285" s="472"/>
    </row>
    <row r="286" spans="1:8" s="16" customFormat="1" ht="37.5" customHeight="1" x14ac:dyDescent="0.2">
      <c r="A286" s="160" t="s">
        <v>61</v>
      </c>
      <c r="B286" s="161"/>
      <c r="C286" s="156"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86" s="56">
        <v>900</v>
      </c>
      <c r="E286" s="37"/>
      <c r="F286" s="37"/>
      <c r="G286" s="37"/>
      <c r="H286" s="38"/>
    </row>
    <row r="287" spans="1:8" s="16" customFormat="1" ht="37.5" customHeight="1" x14ac:dyDescent="0.2">
      <c r="A287" s="160" t="s">
        <v>62</v>
      </c>
      <c r="B287" s="161"/>
      <c r="C287" s="159"/>
      <c r="D287" s="56">
        <v>10290</v>
      </c>
      <c r="E287" s="37"/>
      <c r="F287" s="37"/>
      <c r="G287" s="37"/>
      <c r="H287" s="38"/>
    </row>
    <row r="288" spans="1:8" s="16" customFormat="1" ht="37.5" customHeight="1" x14ac:dyDescent="0.2">
      <c r="A288" s="160" t="s">
        <v>63</v>
      </c>
      <c r="B288" s="161"/>
      <c r="C288" s="159"/>
      <c r="D288" s="56">
        <v>2190</v>
      </c>
      <c r="E288" s="37"/>
      <c r="F288" s="37"/>
      <c r="G288" s="37"/>
      <c r="H288" s="38"/>
    </row>
    <row r="289" spans="1:8" s="16" customFormat="1" ht="37.5" customHeight="1" x14ac:dyDescent="0.2">
      <c r="A289" s="160" t="s">
        <v>64</v>
      </c>
      <c r="B289" s="161"/>
      <c r="C289" s="159"/>
      <c r="D289" s="56">
        <v>6090</v>
      </c>
      <c r="E289" s="37"/>
      <c r="F289" s="37"/>
      <c r="G289" s="37"/>
      <c r="H289" s="38"/>
    </row>
    <row r="290" spans="1:8" s="16" customFormat="1" ht="37.5" customHeight="1" x14ac:dyDescent="0.2">
      <c r="A290" s="160" t="s">
        <v>65</v>
      </c>
      <c r="B290" s="161"/>
      <c r="C290" s="159"/>
      <c r="D290" s="56">
        <v>390</v>
      </c>
      <c r="E290" s="37"/>
      <c r="F290" s="37"/>
      <c r="G290" s="37"/>
      <c r="H290" s="38"/>
    </row>
    <row r="291" spans="1:8" s="16" customFormat="1" ht="37.5" customHeight="1" x14ac:dyDescent="0.2">
      <c r="A291" s="160" t="s">
        <v>66</v>
      </c>
      <c r="B291" s="161"/>
      <c r="C291" s="159"/>
      <c r="D291" s="56">
        <v>390</v>
      </c>
      <c r="E291" s="37"/>
      <c r="F291" s="37"/>
      <c r="G291" s="37"/>
      <c r="H291" s="38"/>
    </row>
    <row r="292" spans="1:8" s="16" customFormat="1" ht="37.5" customHeight="1" x14ac:dyDescent="0.2">
      <c r="A292" s="160" t="s">
        <v>67</v>
      </c>
      <c r="B292" s="161"/>
      <c r="C292" s="159"/>
      <c r="D292" s="56">
        <v>780</v>
      </c>
      <c r="E292" s="37"/>
      <c r="F292" s="37"/>
      <c r="G292" s="37"/>
      <c r="H292" s="38"/>
    </row>
    <row r="293" spans="1:8" s="16" customFormat="1" ht="37.5" customHeight="1" x14ac:dyDescent="0.2">
      <c r="A293" s="160" t="s">
        <v>68</v>
      </c>
      <c r="B293" s="161"/>
      <c r="C293" s="159"/>
      <c r="D293" s="56">
        <v>1170</v>
      </c>
      <c r="E293" s="37"/>
      <c r="F293" s="37"/>
      <c r="G293" s="37"/>
      <c r="H293" s="38"/>
    </row>
    <row r="294" spans="1:8" s="16" customFormat="1" ht="37.5" customHeight="1" thickBot="1" x14ac:dyDescent="0.25">
      <c r="A294" s="207" t="s">
        <v>69</v>
      </c>
      <c r="B294" s="208"/>
      <c r="C294" s="164"/>
      <c r="D294" s="56">
        <v>6390</v>
      </c>
      <c r="E294" s="37"/>
      <c r="F294" s="37"/>
      <c r="G294" s="37"/>
      <c r="H294" s="38"/>
    </row>
    <row r="295" spans="1:8" s="16" customFormat="1" ht="117.75" customHeight="1" thickBot="1" x14ac:dyDescent="0.25">
      <c r="A295" s="356" t="s">
        <v>71</v>
      </c>
      <c r="B295" s="397"/>
      <c r="C29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95" s="45">
        <v>30</v>
      </c>
      <c r="E295" s="45"/>
      <c r="F295" s="45"/>
      <c r="G295" s="45"/>
      <c r="H295" s="46"/>
    </row>
    <row r="296" spans="1:8" s="28" customFormat="1" ht="50.1" customHeight="1" thickBot="1" x14ac:dyDescent="0.25">
      <c r="A296" s="24" t="s">
        <v>72</v>
      </c>
      <c r="B296" s="25"/>
      <c r="C296" s="26"/>
      <c r="D296" s="173" t="str">
        <f>"от "&amp;MIN(D298,D318:D332)&amp;" до "&amp;MAX(D298,D318:D332)</f>
        <v>от 540 до 69690</v>
      </c>
      <c r="E296" s="173"/>
      <c r="F296" s="173"/>
      <c r="G296" s="173"/>
      <c r="H296" s="174"/>
    </row>
    <row r="297" spans="1:8" s="16" customFormat="1" ht="24.95" customHeight="1" thickBot="1" x14ac:dyDescent="0.25">
      <c r="A297" s="336"/>
      <c r="B297" s="337"/>
      <c r="C297" s="130"/>
      <c r="D297" s="399"/>
      <c r="E297" s="399"/>
      <c r="F297" s="399"/>
      <c r="G297" s="399"/>
      <c r="H297" s="400"/>
    </row>
    <row r="298" spans="1:8" s="16" customFormat="1" ht="61.5" customHeight="1" thickBot="1" x14ac:dyDescent="0.25">
      <c r="A298" s="179" t="s">
        <v>73</v>
      </c>
      <c r="B298" s="180"/>
      <c r="C2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98" s="182">
        <v>13104</v>
      </c>
      <c r="E298" s="182"/>
      <c r="F298" s="182"/>
      <c r="G298" s="182"/>
      <c r="H298" s="183"/>
    </row>
    <row r="299" spans="1:8" s="16" customFormat="1" ht="61.5" customHeight="1" thickBot="1" x14ac:dyDescent="0.25">
      <c r="A299" s="184" t="s">
        <v>74</v>
      </c>
      <c r="B299" s="185"/>
      <c r="C299" s="186"/>
      <c r="D299" s="187" t="s">
        <v>75</v>
      </c>
      <c r="E299" s="188"/>
      <c r="F299" s="188"/>
      <c r="G299" s="188"/>
      <c r="H299" s="189"/>
    </row>
    <row r="300" spans="1:8" s="16" customFormat="1" ht="61.5" customHeight="1" x14ac:dyDescent="0.2">
      <c r="A300" s="190" t="s">
        <v>76</v>
      </c>
      <c r="B300" s="191"/>
      <c r="C300" s="186"/>
      <c r="D300" s="157">
        <f>D298/4</f>
        <v>3276</v>
      </c>
      <c r="E300" s="157"/>
      <c r="F300" s="157"/>
      <c r="G300" s="157"/>
      <c r="H300" s="158"/>
    </row>
    <row r="301" spans="1:8" s="16" customFormat="1" ht="61.5" customHeight="1" x14ac:dyDescent="0.2">
      <c r="A301" s="190" t="s">
        <v>77</v>
      </c>
      <c r="B301" s="191"/>
      <c r="C301" s="186"/>
      <c r="D301" s="157">
        <f>D298/5</f>
        <v>2620.8000000000002</v>
      </c>
      <c r="E301" s="157"/>
      <c r="F301" s="157"/>
      <c r="G301" s="157"/>
      <c r="H301" s="158"/>
    </row>
    <row r="302" spans="1:8" s="16" customFormat="1" ht="61.5" customHeight="1" x14ac:dyDescent="0.2">
      <c r="A302" s="190" t="s">
        <v>78</v>
      </c>
      <c r="B302" s="191"/>
      <c r="C302" s="186"/>
      <c r="D302" s="157">
        <f>D298/6</f>
        <v>2184</v>
      </c>
      <c r="E302" s="157"/>
      <c r="F302" s="157"/>
      <c r="G302" s="157"/>
      <c r="H302" s="158"/>
    </row>
    <row r="303" spans="1:8" s="16" customFormat="1" ht="61.5" customHeight="1" x14ac:dyDescent="0.2">
      <c r="A303" s="190" t="s">
        <v>79</v>
      </c>
      <c r="B303" s="191"/>
      <c r="C303" s="186"/>
      <c r="D303" s="157">
        <f>D298/7</f>
        <v>1872</v>
      </c>
      <c r="E303" s="157"/>
      <c r="F303" s="157"/>
      <c r="G303" s="157"/>
      <c r="H303" s="158"/>
    </row>
    <row r="304" spans="1:8" s="16" customFormat="1" ht="61.5" customHeight="1" x14ac:dyDescent="0.2">
      <c r="A304" s="190" t="s">
        <v>80</v>
      </c>
      <c r="B304" s="191"/>
      <c r="C304" s="186"/>
      <c r="D304" s="157">
        <f>D298/8</f>
        <v>1638</v>
      </c>
      <c r="E304" s="157"/>
      <c r="F304" s="157"/>
      <c r="G304" s="157"/>
      <c r="H304" s="158"/>
    </row>
    <row r="305" spans="1:8" s="16" customFormat="1" ht="61.5" customHeight="1" x14ac:dyDescent="0.2">
      <c r="A305" s="190" t="s">
        <v>81</v>
      </c>
      <c r="B305" s="191"/>
      <c r="C305" s="186"/>
      <c r="D305" s="157">
        <f>D298/9</f>
        <v>1456</v>
      </c>
      <c r="E305" s="157"/>
      <c r="F305" s="157"/>
      <c r="G305" s="157"/>
      <c r="H305" s="158"/>
    </row>
    <row r="306" spans="1:8" s="16" customFormat="1" ht="61.5" customHeight="1" x14ac:dyDescent="0.2">
      <c r="A306" s="190" t="s">
        <v>82</v>
      </c>
      <c r="B306" s="191"/>
      <c r="C306" s="186"/>
      <c r="D306" s="157">
        <f>D298/10</f>
        <v>1310.4000000000001</v>
      </c>
      <c r="E306" s="157"/>
      <c r="F306" s="157"/>
      <c r="G306" s="157"/>
      <c r="H306" s="158"/>
    </row>
    <row r="307" spans="1:8" s="16" customFormat="1" ht="61.5" customHeight="1" thickBot="1" x14ac:dyDescent="0.25">
      <c r="A307" s="179" t="s">
        <v>83</v>
      </c>
      <c r="B307" s="180"/>
      <c r="C307" s="186"/>
      <c r="D307" s="182">
        <v>19656</v>
      </c>
      <c r="E307" s="182"/>
      <c r="F307" s="182"/>
      <c r="G307" s="182"/>
      <c r="H307" s="183"/>
    </row>
    <row r="308" spans="1:8" s="16" customFormat="1" ht="61.5" customHeight="1" thickBot="1" x14ac:dyDescent="0.25">
      <c r="A308" s="184" t="s">
        <v>74</v>
      </c>
      <c r="B308" s="185"/>
      <c r="C308" s="186"/>
      <c r="D308" s="187" t="s">
        <v>75</v>
      </c>
      <c r="E308" s="188"/>
      <c r="F308" s="188"/>
      <c r="G308" s="188"/>
      <c r="H308" s="189"/>
    </row>
    <row r="309" spans="1:8" s="16" customFormat="1" ht="61.5" customHeight="1" x14ac:dyDescent="0.2">
      <c r="A309" s="190" t="s">
        <v>76</v>
      </c>
      <c r="B309" s="191"/>
      <c r="C309" s="186"/>
      <c r="D309" s="157">
        <v>4914</v>
      </c>
      <c r="E309" s="157"/>
      <c r="F309" s="157"/>
      <c r="G309" s="157"/>
      <c r="H309" s="158"/>
    </row>
    <row r="310" spans="1:8" s="16" customFormat="1" ht="61.5" customHeight="1" x14ac:dyDescent="0.2">
      <c r="A310" s="190" t="s">
        <v>77</v>
      </c>
      <c r="B310" s="191"/>
      <c r="C310" s="186"/>
      <c r="D310" s="157">
        <v>3931.2</v>
      </c>
      <c r="E310" s="157"/>
      <c r="F310" s="157"/>
      <c r="G310" s="157"/>
      <c r="H310" s="158"/>
    </row>
    <row r="311" spans="1:8" s="16" customFormat="1" ht="61.5" customHeight="1" x14ac:dyDescent="0.2">
      <c r="A311" s="190" t="s">
        <v>78</v>
      </c>
      <c r="B311" s="191"/>
      <c r="C311" s="186"/>
      <c r="D311" s="157">
        <v>3276</v>
      </c>
      <c r="E311" s="157"/>
      <c r="F311" s="157"/>
      <c r="G311" s="157"/>
      <c r="H311" s="158"/>
    </row>
    <row r="312" spans="1:8" s="16" customFormat="1" ht="61.5" customHeight="1" x14ac:dyDescent="0.2">
      <c r="A312" s="190" t="s">
        <v>79</v>
      </c>
      <c r="B312" s="191"/>
      <c r="C312" s="186"/>
      <c r="D312" s="157">
        <v>2808</v>
      </c>
      <c r="E312" s="157"/>
      <c r="F312" s="157"/>
      <c r="G312" s="157"/>
      <c r="H312" s="158"/>
    </row>
    <row r="313" spans="1:8" s="16" customFormat="1" ht="61.5" customHeight="1" x14ac:dyDescent="0.2">
      <c r="A313" s="190" t="s">
        <v>80</v>
      </c>
      <c r="B313" s="191"/>
      <c r="C313" s="186"/>
      <c r="D313" s="157">
        <v>2457</v>
      </c>
      <c r="E313" s="157"/>
      <c r="F313" s="157"/>
      <c r="G313" s="157"/>
      <c r="H313" s="158"/>
    </row>
    <row r="314" spans="1:8" s="16" customFormat="1" ht="61.5" customHeight="1" x14ac:dyDescent="0.2">
      <c r="A314" s="190" t="s">
        <v>81</v>
      </c>
      <c r="B314" s="191"/>
      <c r="C314" s="186"/>
      <c r="D314" s="157">
        <v>2184</v>
      </c>
      <c r="E314" s="157"/>
      <c r="F314" s="157"/>
      <c r="G314" s="157"/>
      <c r="H314" s="158"/>
    </row>
    <row r="315" spans="1:8" s="16" customFormat="1" ht="61.5" customHeight="1" thickBot="1" x14ac:dyDescent="0.25">
      <c r="A315" s="190" t="s">
        <v>82</v>
      </c>
      <c r="B315" s="191"/>
      <c r="C315" s="194"/>
      <c r="D315" s="157">
        <v>1965.6</v>
      </c>
      <c r="E315" s="157"/>
      <c r="F315" s="157"/>
      <c r="G315" s="157"/>
      <c r="H315" s="158"/>
    </row>
    <row r="316" spans="1:8" s="16" customFormat="1" ht="62.45" customHeight="1" thickBot="1" x14ac:dyDescent="0.25">
      <c r="A316" s="195" t="s">
        <v>84</v>
      </c>
      <c r="B316" s="196"/>
      <c r="C3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6" s="44">
        <v>20004</v>
      </c>
      <c r="E316" s="45"/>
      <c r="F316" s="45"/>
      <c r="G316" s="45"/>
      <c r="H316" s="46"/>
    </row>
    <row r="317" spans="1:8" s="16" customFormat="1" ht="24.95" customHeight="1" thickBot="1" x14ac:dyDescent="0.25">
      <c r="A317" s="336"/>
      <c r="B317" s="337"/>
      <c r="C317" s="125"/>
      <c r="D317" s="399"/>
      <c r="E317" s="399"/>
      <c r="F317" s="399"/>
      <c r="G317" s="399"/>
      <c r="H317" s="400"/>
    </row>
    <row r="318" spans="1:8" s="16" customFormat="1" ht="50.1" customHeight="1" x14ac:dyDescent="0.2">
      <c r="A318" s="160" t="s">
        <v>85</v>
      </c>
      <c r="B318" s="161"/>
      <c r="C318" s="439" t="str">
        <f>"Интернет-площадка 2gis.ru на основе Cправочника организаций "&amp;$C$2&amp;""</f>
        <v>Интернет-площадка 2gis.ru на основе Cправочника организаций "2ГИС.КРАСНОЯРСК"</v>
      </c>
      <c r="D318" s="56">
        <v>25590</v>
      </c>
      <c r="E318" s="37"/>
      <c r="F318" s="37"/>
      <c r="G318" s="37"/>
      <c r="H318" s="38"/>
    </row>
    <row r="319" spans="1:8" s="16" customFormat="1" ht="50.1" customHeight="1" x14ac:dyDescent="0.2">
      <c r="A319" s="160" t="s">
        <v>86</v>
      </c>
      <c r="B319" s="161"/>
      <c r="C319"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9" s="56">
        <v>16290</v>
      </c>
      <c r="E319" s="37"/>
      <c r="F319" s="37"/>
      <c r="G319" s="37"/>
      <c r="H319" s="38"/>
    </row>
    <row r="320" spans="1:8" s="16" customFormat="1" ht="50.1" customHeight="1" x14ac:dyDescent="0.2">
      <c r="A320" s="160" t="s">
        <v>87</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0" s="56">
        <v>10080</v>
      </c>
      <c r="E320" s="37"/>
      <c r="F320" s="37"/>
      <c r="G320" s="37"/>
      <c r="H320" s="38"/>
    </row>
    <row r="321" spans="1:8" s="16" customFormat="1" ht="50.1" customHeight="1" x14ac:dyDescent="0.2">
      <c r="A321" s="160" t="s">
        <v>88</v>
      </c>
      <c r="B321" s="161"/>
      <c r="C321" s="203" t="str">
        <f>"Интернет-площадка 2gis.ru на основе Cправочника организаций "&amp;$C$2&amp;""</f>
        <v>Интернет-площадка 2gis.ru на основе Cправочника организаций "2ГИС.КРАСНОЯРСК"</v>
      </c>
      <c r="D321" s="56">
        <v>13290</v>
      </c>
      <c r="E321" s="37"/>
      <c r="F321" s="37"/>
      <c r="G321" s="37"/>
      <c r="H321" s="38"/>
    </row>
    <row r="322" spans="1:8" s="16" customFormat="1" ht="50.1" customHeight="1" x14ac:dyDescent="0.2">
      <c r="A322" s="160" t="s">
        <v>89</v>
      </c>
      <c r="B322" s="161"/>
      <c r="C322" s="203" t="str">
        <f>"Интернет-площадка 2gis.ru на основе Cправочника организаций "&amp;$C$2&amp;""</f>
        <v>Интернет-площадка 2gis.ru на основе Cправочника организаций "2ГИС.КРАСНОЯРСК"</v>
      </c>
      <c r="D322" s="56">
        <v>15948</v>
      </c>
      <c r="E322" s="37"/>
      <c r="F322" s="37"/>
      <c r="G322" s="37"/>
      <c r="H322" s="38"/>
    </row>
    <row r="323" spans="1:8" s="16" customFormat="1" ht="50.1" customHeight="1" x14ac:dyDescent="0.2">
      <c r="A323" s="160" t="s">
        <v>90</v>
      </c>
      <c r="B323" s="161"/>
      <c r="C323"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3" s="56">
        <v>18090</v>
      </c>
      <c r="E323" s="37"/>
      <c r="F323" s="37"/>
      <c r="G323" s="37"/>
      <c r="H323" s="38"/>
    </row>
    <row r="324" spans="1:8" s="16" customFormat="1" ht="50.1" customHeight="1" x14ac:dyDescent="0.2">
      <c r="A324" s="160" t="s">
        <v>91</v>
      </c>
      <c r="B324" s="161"/>
      <c r="C324"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56">
        <v>23490</v>
      </c>
      <c r="E324" s="37"/>
      <c r="F324" s="37"/>
      <c r="G324" s="37"/>
      <c r="H324" s="38"/>
    </row>
    <row r="325" spans="1:8" s="16" customFormat="1" ht="50.1" customHeight="1" x14ac:dyDescent="0.2">
      <c r="A325" s="160" t="s">
        <v>92</v>
      </c>
      <c r="B325" s="161"/>
      <c r="C325"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5" s="56">
        <v>69690</v>
      </c>
      <c r="E325" s="37"/>
      <c r="F325" s="37"/>
      <c r="G325" s="37"/>
      <c r="H325" s="38"/>
    </row>
    <row r="326" spans="1:8" s="16" customFormat="1" ht="50.1" customHeight="1" x14ac:dyDescent="0.2">
      <c r="A326" s="160" t="s">
        <v>93</v>
      </c>
      <c r="B326" s="161"/>
      <c r="C326" s="203" t="str">
        <f>C357</f>
        <v>электронный справочник на основе Справочника организаций "2ГИС.КРАСНОЯРСК" (мобильная версия 2ГИС 4.0 и выше)</v>
      </c>
      <c r="D326" s="56">
        <v>29592</v>
      </c>
      <c r="E326" s="37"/>
      <c r="F326" s="37"/>
      <c r="G326" s="37"/>
      <c r="H326" s="38"/>
    </row>
    <row r="327" spans="1:8" s="16" customFormat="1" ht="50.1" customHeight="1" x14ac:dyDescent="0.2">
      <c r="A327" s="160" t="s">
        <v>94</v>
      </c>
      <c r="B327" s="161"/>
      <c r="C327" s="203" t="s">
        <v>95</v>
      </c>
      <c r="D327" s="56">
        <v>540</v>
      </c>
      <c r="E327" s="37"/>
      <c r="F327" s="37"/>
      <c r="G327" s="37"/>
      <c r="H327" s="38"/>
    </row>
    <row r="328" spans="1:8" s="16" customFormat="1" ht="64.5" customHeight="1" x14ac:dyDescent="0.2">
      <c r="A328" s="160" t="s">
        <v>96</v>
      </c>
      <c r="B328" s="161"/>
      <c r="C3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8" s="56">
        <v>13890</v>
      </c>
      <c r="E328" s="37"/>
      <c r="F328" s="37"/>
      <c r="G328" s="37"/>
      <c r="H328" s="38"/>
    </row>
    <row r="329" spans="1:8" s="16" customFormat="1" ht="64.5" customHeight="1" x14ac:dyDescent="0.2">
      <c r="A329" s="160" t="s">
        <v>97</v>
      </c>
      <c r="B329" s="161"/>
      <c r="C329" s="203"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9" s="56">
        <v>11112</v>
      </c>
      <c r="E329" s="37"/>
      <c r="F329" s="37"/>
      <c r="G329" s="37"/>
      <c r="H329" s="38"/>
    </row>
    <row r="330" spans="1:8" s="16" customFormat="1" ht="64.5" customHeight="1" x14ac:dyDescent="0.2">
      <c r="A330" s="160" t="s">
        <v>98</v>
      </c>
      <c r="B330" s="161"/>
      <c r="C330"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0" s="56">
        <v>11790</v>
      </c>
      <c r="E330" s="37"/>
      <c r="F330" s="37"/>
      <c r="G330" s="37"/>
      <c r="H330" s="38"/>
    </row>
    <row r="331" spans="1:8" s="16" customFormat="1" ht="64.5" customHeight="1" x14ac:dyDescent="0.2">
      <c r="A331" s="160" t="s">
        <v>99</v>
      </c>
      <c r="B331" s="161"/>
      <c r="C331"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1" s="56">
        <v>5556</v>
      </c>
      <c r="E331" s="37"/>
      <c r="F331" s="37"/>
      <c r="G331" s="37"/>
      <c r="H331" s="38"/>
    </row>
    <row r="332" spans="1:8" s="16" customFormat="1" ht="50.1" customHeight="1" thickBot="1" x14ac:dyDescent="0.25">
      <c r="A332" s="160" t="s">
        <v>102</v>
      </c>
      <c r="B332" s="161"/>
      <c r="C332"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32" s="56">
        <v>47490</v>
      </c>
      <c r="E332" s="37"/>
      <c r="F332" s="37"/>
      <c r="G332" s="37"/>
      <c r="H332" s="38"/>
    </row>
    <row r="333" spans="1:8" s="16" customFormat="1" ht="102" customHeight="1" thickBot="1" x14ac:dyDescent="0.25">
      <c r="A333" s="160" t="s">
        <v>16</v>
      </c>
      <c r="B333" s="161"/>
      <c r="C33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3" s="56">
        <v>1437</v>
      </c>
      <c r="E333" s="37"/>
      <c r="F333" s="37"/>
      <c r="G333" s="37"/>
      <c r="H333" s="38"/>
    </row>
    <row r="334" spans="1:8" s="16" customFormat="1" ht="102" customHeight="1" thickBot="1" x14ac:dyDescent="0.25">
      <c r="A334" s="160" t="s">
        <v>103</v>
      </c>
      <c r="B334" s="161"/>
      <c r="C33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4" s="56">
        <v>100002</v>
      </c>
      <c r="E334" s="37"/>
      <c r="F334" s="37"/>
      <c r="G334" s="37"/>
      <c r="H334" s="38"/>
    </row>
    <row r="335" spans="1:8" s="16" customFormat="1" ht="126" customHeight="1" x14ac:dyDescent="0.2">
      <c r="A335" s="160" t="s">
        <v>104</v>
      </c>
      <c r="B335" s="161"/>
      <c r="C33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5" s="56">
        <v>16050</v>
      </c>
      <c r="E335" s="37"/>
      <c r="F335" s="37"/>
      <c r="G335" s="37"/>
      <c r="H335" s="38"/>
    </row>
    <row r="336" spans="1:8" s="16" customFormat="1" ht="96" customHeight="1" x14ac:dyDescent="0.2">
      <c r="A336" s="154" t="s">
        <v>105</v>
      </c>
      <c r="B336" s="204"/>
      <c r="C3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6" s="56">
        <v>10005</v>
      </c>
      <c r="E336" s="37"/>
      <c r="F336" s="37"/>
      <c r="G336" s="37"/>
      <c r="H336" s="38"/>
    </row>
    <row r="337" spans="1:8" s="16" customFormat="1" ht="96" customHeight="1" thickBot="1" x14ac:dyDescent="0.25">
      <c r="A337" s="154" t="s">
        <v>106</v>
      </c>
      <c r="B337" s="204"/>
      <c r="C33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7" s="56">
        <v>15001</v>
      </c>
      <c r="E337" s="37"/>
      <c r="F337" s="37"/>
      <c r="G337" s="37"/>
      <c r="H337" s="38"/>
    </row>
    <row r="338" spans="1:8" s="16" customFormat="1" ht="78" customHeight="1" thickBot="1" x14ac:dyDescent="0.25">
      <c r="A338" s="160" t="s">
        <v>100</v>
      </c>
      <c r="B338" s="161" t="s">
        <v>100</v>
      </c>
      <c r="C3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8" s="334">
        <v>15000</v>
      </c>
      <c r="E338" s="334"/>
      <c r="F338" s="334"/>
      <c r="G338" s="334"/>
      <c r="H338" s="335"/>
    </row>
    <row r="339" spans="1:8" s="16" customFormat="1" ht="78" customHeight="1" thickBot="1" x14ac:dyDescent="0.25">
      <c r="A339" s="160" t="s">
        <v>101</v>
      </c>
      <c r="B339" s="161" t="s">
        <v>101</v>
      </c>
      <c r="C3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9" s="334">
        <v>12000</v>
      </c>
      <c r="E339" s="334"/>
      <c r="F339" s="334"/>
      <c r="G339" s="334"/>
      <c r="H339" s="335"/>
    </row>
    <row r="340" spans="1:8" s="16" customFormat="1" ht="50.1" customHeight="1" x14ac:dyDescent="0.2">
      <c r="A340" s="160" t="s">
        <v>107</v>
      </c>
      <c r="B340" s="161"/>
      <c r="C340" s="203" t="str">
        <f>"Интернет-площадка 2gis.ru на основе Cправочника организаций "&amp;$C$2&amp;""</f>
        <v>Интернет-площадка 2gis.ru на основе Cправочника организаций "2ГИС.КРАСНОЯРСК"</v>
      </c>
      <c r="D340" s="56">
        <v>35880</v>
      </c>
      <c r="E340" s="37"/>
      <c r="F340" s="37"/>
      <c r="G340" s="37"/>
      <c r="H340" s="38"/>
    </row>
    <row r="341" spans="1:8" s="16" customFormat="1" ht="49.5" customHeight="1" x14ac:dyDescent="0.2">
      <c r="A341" s="160" t="s">
        <v>108</v>
      </c>
      <c r="B341" s="161"/>
      <c r="C341" s="203"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41" s="56">
        <v>22920</v>
      </c>
      <c r="E341" s="37"/>
      <c r="F341" s="37"/>
      <c r="G341" s="37"/>
      <c r="H341" s="38"/>
    </row>
    <row r="342" spans="1:8" s="16" customFormat="1" ht="50.1" customHeight="1" x14ac:dyDescent="0.2">
      <c r="A342" s="160" t="s">
        <v>109</v>
      </c>
      <c r="B342" s="161"/>
      <c r="C342" s="203" t="str">
        <f t="shared" si="1"/>
        <v>электронный справочник на основе Справочника организаций "2ГИС.КРАСНОЯРСК" (версия для ПК)</v>
      </c>
      <c r="D342" s="56">
        <v>14160</v>
      </c>
      <c r="E342" s="37"/>
      <c r="F342" s="37"/>
      <c r="G342" s="37"/>
      <c r="H342" s="38"/>
    </row>
    <row r="343" spans="1:8" s="16" customFormat="1" ht="50.1" customHeight="1" x14ac:dyDescent="0.2">
      <c r="A343" s="160" t="s">
        <v>110</v>
      </c>
      <c r="B343" s="161"/>
      <c r="C343" s="203" t="str">
        <f>"Интернет-площадка 2gis.ru на основе Cправочника организаций "&amp;$C$2&amp;""</f>
        <v>Интернет-площадка 2gis.ru на основе Cправочника организаций "2ГИС.КРАСНОЯРСК"</v>
      </c>
      <c r="D343" s="56">
        <v>18720</v>
      </c>
      <c r="E343" s="37"/>
      <c r="F343" s="37"/>
      <c r="G343" s="37"/>
      <c r="H343" s="38"/>
    </row>
    <row r="344" spans="1:8" s="16" customFormat="1" ht="50.1" customHeight="1" x14ac:dyDescent="0.2">
      <c r="A344" s="160" t="s">
        <v>111</v>
      </c>
      <c r="B344" s="161"/>
      <c r="C344" s="203" t="str">
        <f>"Интернет-площадка 2gis.ru на основе Cправочника организаций "&amp;$C$2&amp;""</f>
        <v>Интернет-площадка 2gis.ru на основе Cправочника организаций "2ГИС.КРАСНОЯРСК"</v>
      </c>
      <c r="D344" s="56">
        <v>22464</v>
      </c>
      <c r="E344" s="37"/>
      <c r="F344" s="37"/>
      <c r="G344" s="37"/>
      <c r="H344" s="38"/>
    </row>
    <row r="345" spans="1:8" s="16" customFormat="1" ht="50.1" customHeight="1" x14ac:dyDescent="0.2">
      <c r="A345" s="160" t="s">
        <v>112</v>
      </c>
      <c r="B345" s="161"/>
      <c r="C345" s="203" t="str">
        <f t="shared" si="1"/>
        <v>электронный справочник на основе Справочника организаций "2ГИС.КРАСНОЯРСК" (версия для ПК)</v>
      </c>
      <c r="D345" s="56">
        <v>25440</v>
      </c>
      <c r="E345" s="37"/>
      <c r="F345" s="37"/>
      <c r="G345" s="37"/>
      <c r="H345" s="38"/>
    </row>
    <row r="346" spans="1:8" s="16" customFormat="1" ht="50.1" customHeight="1" x14ac:dyDescent="0.2">
      <c r="A346" s="160" t="s">
        <v>113</v>
      </c>
      <c r="B346" s="161"/>
      <c r="C346" s="203" t="str">
        <f t="shared" si="1"/>
        <v>электронный справочник на основе Справочника организаций "2ГИС.КРАСНОЯРСК" (версия для ПК)</v>
      </c>
      <c r="D346" s="56">
        <v>33000</v>
      </c>
      <c r="E346" s="37"/>
      <c r="F346" s="37"/>
      <c r="G346" s="37"/>
      <c r="H346" s="38"/>
    </row>
    <row r="347" spans="1:8" s="16" customFormat="1" ht="50.1" customHeight="1" x14ac:dyDescent="0.2">
      <c r="A347" s="160" t="s">
        <v>114</v>
      </c>
      <c r="B347" s="161"/>
      <c r="C347" s="203" t="str">
        <f t="shared" si="1"/>
        <v>электронный справочник на основе Справочника организаций "2ГИС.КРАСНОЯРСК" (версия для ПК)</v>
      </c>
      <c r="D347" s="56">
        <v>97680</v>
      </c>
      <c r="E347" s="37"/>
      <c r="F347" s="37"/>
      <c r="G347" s="37"/>
      <c r="H347" s="38"/>
    </row>
    <row r="348" spans="1:8" s="16" customFormat="1" ht="50.1" customHeight="1" x14ac:dyDescent="0.2">
      <c r="A348" s="160" t="s">
        <v>115</v>
      </c>
      <c r="B348" s="161"/>
      <c r="C348" s="203" t="s">
        <v>95</v>
      </c>
      <c r="D348" s="56">
        <v>840</v>
      </c>
      <c r="E348" s="37"/>
      <c r="F348" s="37"/>
      <c r="G348" s="37"/>
      <c r="H348" s="38"/>
    </row>
    <row r="349" spans="1:8" s="16" customFormat="1" ht="50.1" customHeight="1" thickBot="1" x14ac:dyDescent="0.25">
      <c r="A349" s="160" t="s">
        <v>117</v>
      </c>
      <c r="B349" s="161"/>
      <c r="C349" s="203" t="str">
        <f t="shared" si="1"/>
        <v>электронный справочник на основе Справочника организаций "2ГИС.КРАСНОЯРСК" (версия для ПК)</v>
      </c>
      <c r="D349" s="56">
        <v>66600</v>
      </c>
      <c r="E349" s="37"/>
      <c r="F349" s="37"/>
      <c r="G349" s="37"/>
      <c r="H349" s="38"/>
    </row>
    <row r="350" spans="1:8" s="28" customFormat="1" ht="50.1" customHeight="1" thickBot="1" x14ac:dyDescent="0.25">
      <c r="A350" s="24" t="s">
        <v>118</v>
      </c>
      <c r="B350" s="25"/>
      <c r="C350" s="26"/>
      <c r="D350" s="173"/>
      <c r="E350" s="173"/>
      <c r="F350" s="173"/>
      <c r="G350" s="173"/>
      <c r="H350" s="174"/>
    </row>
    <row r="351" spans="1:8" s="16" customFormat="1" ht="50.1" customHeight="1" x14ac:dyDescent="0.2">
      <c r="A351" s="160" t="s">
        <v>119</v>
      </c>
      <c r="B351" s="161"/>
      <c r="C3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51" s="56">
        <v>10008</v>
      </c>
      <c r="E351" s="37"/>
      <c r="F351" s="37"/>
      <c r="G351" s="37"/>
      <c r="H351" s="38"/>
    </row>
    <row r="352" spans="1:8" s="16" customFormat="1" ht="50.1" customHeight="1" x14ac:dyDescent="0.2">
      <c r="A352" s="160" t="s">
        <v>120</v>
      </c>
      <c r="B352" s="161"/>
      <c r="C352" s="209"/>
      <c r="D352" s="56">
        <v>15000</v>
      </c>
      <c r="E352" s="37"/>
      <c r="F352" s="37"/>
      <c r="G352" s="37"/>
      <c r="H352" s="38"/>
    </row>
    <row r="353" spans="1:8" s="16" customFormat="1" ht="50.1" customHeight="1" x14ac:dyDescent="0.2">
      <c r="A353" s="207" t="s">
        <v>121</v>
      </c>
      <c r="B353" s="208"/>
      <c r="C353" s="209"/>
      <c r="D353" s="359">
        <v>3000</v>
      </c>
      <c r="E353" s="157"/>
      <c r="F353" s="157"/>
      <c r="G353" s="157"/>
      <c r="H353" s="157"/>
    </row>
    <row r="354" spans="1:8" s="16" customFormat="1" ht="50.1" customHeight="1" x14ac:dyDescent="0.2">
      <c r="A354" s="207" t="s">
        <v>122</v>
      </c>
      <c r="B354" s="208"/>
      <c r="C354" s="209"/>
      <c r="D354" s="359">
        <v>300</v>
      </c>
      <c r="E354" s="157"/>
      <c r="F354" s="157"/>
      <c r="G354" s="157"/>
      <c r="H354" s="157"/>
    </row>
    <row r="355" spans="1:8" s="16" customFormat="1" ht="50.1" customHeight="1" thickBot="1" x14ac:dyDescent="0.25">
      <c r="A355" s="207" t="s">
        <v>123</v>
      </c>
      <c r="B355" s="208"/>
      <c r="C355" s="210"/>
      <c r="D355" s="78">
        <v>1050</v>
      </c>
      <c r="E355" s="79"/>
      <c r="F355" s="79"/>
      <c r="G355" s="79"/>
      <c r="H355" s="79"/>
    </row>
    <row r="356" spans="1:8" s="16" customFormat="1" ht="50.1" customHeight="1" thickBot="1" x14ac:dyDescent="0.25">
      <c r="A356" s="24" t="s">
        <v>124</v>
      </c>
      <c r="B356" s="25"/>
      <c r="C356" s="26"/>
      <c r="D356" s="173"/>
      <c r="E356" s="173"/>
      <c r="F356" s="173"/>
      <c r="G356" s="173"/>
      <c r="H356" s="174"/>
    </row>
    <row r="357" spans="1:8" s="16" customFormat="1" ht="50.1" customHeight="1" x14ac:dyDescent="0.2">
      <c r="A357" s="160" t="s">
        <v>177</v>
      </c>
      <c r="B357" s="161"/>
      <c r="C35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57" s="56">
        <v>5190</v>
      </c>
      <c r="E357" s="37"/>
      <c r="F357" s="37"/>
      <c r="G357" s="37"/>
      <c r="H357" s="38"/>
    </row>
    <row r="358" spans="1:8" s="16" customFormat="1" ht="72" customHeight="1" x14ac:dyDescent="0.2">
      <c r="A358" s="160" t="s">
        <v>126</v>
      </c>
      <c r="B358" s="161" t="s">
        <v>464</v>
      </c>
      <c r="C3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8" s="56">
        <v>5490</v>
      </c>
      <c r="E358" s="37"/>
      <c r="F358" s="37"/>
      <c r="G358" s="37"/>
      <c r="H358" s="38"/>
    </row>
    <row r="359" spans="1:8" s="16" customFormat="1" ht="50.1" customHeight="1" x14ac:dyDescent="0.2">
      <c r="A359" s="160" t="s">
        <v>178</v>
      </c>
      <c r="B359" s="161"/>
      <c r="C359"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59" s="56">
        <v>7320</v>
      </c>
      <c r="E359" s="37"/>
      <c r="F359" s="37"/>
      <c r="G359" s="37"/>
      <c r="H359" s="38"/>
    </row>
    <row r="360" spans="1:8" s="16" customFormat="1" ht="76.5" customHeight="1" x14ac:dyDescent="0.2">
      <c r="A360" s="160" t="s">
        <v>179</v>
      </c>
      <c r="B360" s="161" t="s">
        <v>464</v>
      </c>
      <c r="C3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60" s="56">
        <v>7800</v>
      </c>
      <c r="E360" s="37"/>
      <c r="F360" s="37"/>
      <c r="G360" s="37"/>
      <c r="H360" s="38"/>
    </row>
    <row r="361" spans="1:8" s="16" customFormat="1" ht="126" customHeight="1" x14ac:dyDescent="0.2">
      <c r="A361" s="160" t="s">
        <v>131</v>
      </c>
      <c r="B361" s="161"/>
      <c r="C361" s="435" t="str">
        <f>C357</f>
        <v>электронный справочник на основе Справочника организаций "2ГИС.КРАСНОЯРСК" (мобильная версия 2ГИС 4.0 и выше)</v>
      </c>
      <c r="D361" s="56">
        <v>5490</v>
      </c>
      <c r="E361" s="37"/>
      <c r="F361" s="37"/>
      <c r="G361" s="37"/>
      <c r="H361" s="38"/>
    </row>
    <row r="362" spans="1:8" s="16" customFormat="1" ht="126" customHeight="1" thickBot="1" x14ac:dyDescent="0.25">
      <c r="A362" s="160" t="s">
        <v>132</v>
      </c>
      <c r="B362" s="161"/>
      <c r="C3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2" s="56">
        <v>6030</v>
      </c>
      <c r="E362" s="37"/>
      <c r="F362" s="37"/>
      <c r="G362" s="37"/>
      <c r="H362" s="38"/>
    </row>
    <row r="363" spans="1:8" s="28" customFormat="1" ht="50.1" customHeight="1" thickBot="1" x14ac:dyDescent="0.25">
      <c r="A363" s="336"/>
      <c r="B363" s="337"/>
      <c r="C363" s="125"/>
      <c r="D363" s="399"/>
      <c r="E363" s="399"/>
      <c r="F363" s="399"/>
      <c r="G363" s="399"/>
      <c r="H363" s="400"/>
    </row>
    <row r="364" spans="1:8" s="23" customFormat="1" ht="26.25" x14ac:dyDescent="0.2">
      <c r="A364" s="216"/>
      <c r="B364" s="217"/>
      <c r="C364" s="218"/>
      <c r="D364" s="217"/>
      <c r="E364" s="217"/>
      <c r="F364" s="217"/>
      <c r="G364" s="217"/>
      <c r="H364" s="219"/>
    </row>
    <row r="365" spans="1:8" s="16" customFormat="1" ht="21" x14ac:dyDescent="0.2">
      <c r="A365" s="220"/>
      <c r="B365" s="221" t="s">
        <v>133</v>
      </c>
      <c r="C365" s="222" t="s">
        <v>189</v>
      </c>
      <c r="D365" s="222"/>
      <c r="E365" s="223"/>
      <c r="F365" s="223"/>
      <c r="G365" s="223"/>
      <c r="H365" s="223"/>
    </row>
    <row r="366" spans="1:8" s="16" customFormat="1" ht="21" x14ac:dyDescent="0.2">
      <c r="A366" s="220"/>
      <c r="B366" s="223"/>
      <c r="C366" s="224" t="s">
        <v>190</v>
      </c>
      <c r="D366" s="224"/>
      <c r="E366" s="223"/>
      <c r="F366" s="223"/>
      <c r="G366" s="223"/>
      <c r="H366" s="223"/>
    </row>
    <row r="367" spans="1:8" s="16" customFormat="1" ht="21" x14ac:dyDescent="0.2">
      <c r="A367" s="220"/>
      <c r="B367" s="223"/>
      <c r="C367" s="222" t="s">
        <v>191</v>
      </c>
      <c r="D367" s="224"/>
      <c r="E367" s="223"/>
      <c r="F367" s="223"/>
      <c r="G367" s="223"/>
      <c r="H367" s="223"/>
    </row>
    <row r="368" spans="1:8" s="16" customFormat="1" ht="21" x14ac:dyDescent="0.2">
      <c r="A368" s="216"/>
      <c r="B368" s="217"/>
      <c r="C368" s="224"/>
      <c r="D368" s="224"/>
      <c r="E368" s="223"/>
      <c r="F368" s="223"/>
      <c r="G368" s="223"/>
      <c r="H368" s="217"/>
    </row>
    <row r="369" spans="1:8" s="16" customFormat="1" ht="26.25" x14ac:dyDescent="0.2">
      <c r="A369" s="227" t="str">
        <f>Абакан_юр!A174</f>
        <v>По соглашению сторон в качестве валюты платежа могут выступать украинские гривны, в этом случае курс следующий: 1 руб. = 0,4273 гривен</v>
      </c>
      <c r="B369" s="227"/>
      <c r="C369" s="227"/>
      <c r="D369" s="228"/>
      <c r="E369" s="228"/>
      <c r="F369" s="229"/>
      <c r="G369" s="230"/>
      <c r="H369" s="230"/>
    </row>
    <row r="370" spans="1:8" s="16" customFormat="1" ht="21.75" customHeight="1" x14ac:dyDescent="0.2">
      <c r="A370" s="227" t="str">
        <f>Абакан_юр!A175</f>
        <v>По соглашению сторон в качестве валюты платежа могут выступать дирхамы ОАЭ, в этом случае курс следующий: 1 руб. = 0,0413 дирхам</v>
      </c>
      <c r="B370" s="227"/>
      <c r="C370" s="227"/>
      <c r="D370" s="228"/>
      <c r="E370" s="228"/>
      <c r="F370" s="229"/>
      <c r="G370" s="232"/>
      <c r="H370" s="232"/>
    </row>
    <row r="371" spans="1:8" ht="12.6" customHeight="1" x14ac:dyDescent="0.2">
      <c r="A371" s="227" t="str">
        <f>Абакан_юр!A176</f>
        <v>По соглашению сторон в качестве валюты платежа могут выступать доллары США, в этом случае курс следующий: 1 руб. = 0,0113 доллара</v>
      </c>
      <c r="B371" s="227"/>
      <c r="C371" s="227"/>
      <c r="D371" s="228"/>
      <c r="E371" s="228"/>
      <c r="F371" s="229"/>
      <c r="G371" s="232"/>
      <c r="H371" s="232"/>
    </row>
    <row r="372" spans="1:8" s="223" customFormat="1" ht="24.95" customHeight="1" x14ac:dyDescent="0.2">
      <c r="A372" s="227" t="str">
        <f>Абакан_юр!A177</f>
        <v>По соглашению сторон в качестве валюты платежа могут выступать евро, в этом случае курс следующий: 1 руб. = 0,0105 евро</v>
      </c>
      <c r="B372" s="227"/>
      <c r="C372" s="227"/>
      <c r="D372" s="228"/>
      <c r="E372" s="229"/>
      <c r="F372" s="229"/>
      <c r="G372" s="232"/>
      <c r="H372" s="232"/>
    </row>
    <row r="373" spans="1:8" s="223" customFormat="1" ht="24.95" customHeight="1" x14ac:dyDescent="0.2">
      <c r="A373" s="227" t="str">
        <f>Абакан_юр!A178</f>
        <v>По соглашению сторон в качестве валюты платежа могут выступать чешские кроны, в этом случае курс следующий: 1 руб. = 0,2661 крона</v>
      </c>
      <c r="B373" s="227"/>
      <c r="C373" s="227"/>
      <c r="D373" s="228"/>
      <c r="E373" s="229"/>
      <c r="F373" s="229"/>
      <c r="G373" s="232"/>
      <c r="H373" s="232"/>
    </row>
    <row r="374" spans="1:8" s="223" customFormat="1" ht="24.95" customHeight="1" x14ac:dyDescent="0.2">
      <c r="A374" s="227" t="str">
        <f>Абакан_юр!A179</f>
        <v>По соглашению сторон в качестве валюты платежа могут выступать киргизские сомы, в этом случае курс следующий: 1 руб. = 1,0065 сом</v>
      </c>
      <c r="B374" s="227"/>
      <c r="C374" s="227"/>
      <c r="D374" s="228"/>
      <c r="E374" s="228"/>
      <c r="F374" s="229"/>
      <c r="G374" s="232"/>
      <c r="H374" s="232"/>
    </row>
    <row r="375" spans="1:8" s="217" customFormat="1" ht="12" customHeight="1" x14ac:dyDescent="0.2">
      <c r="A375" s="227" t="str">
        <f>Абакан_юр!A180</f>
        <v>По соглашению сторон в качестве валюты платежа могут выступать казахстанские тенге, в этом случае курс следующий: 1 руб. = 5,0495 тенге</v>
      </c>
      <c r="B375" s="227"/>
      <c r="C375" s="227"/>
      <c r="D375" s="228"/>
      <c r="E375" s="228"/>
      <c r="F375" s="229"/>
      <c r="G375" s="232"/>
      <c r="H375" s="232"/>
    </row>
    <row r="376" spans="1:8" s="231" customFormat="1" ht="24.95" customHeight="1" x14ac:dyDescent="0.2">
      <c r="A376" s="233"/>
      <c r="B376" s="233"/>
      <c r="C376" s="234"/>
      <c r="D376" s="235"/>
      <c r="E376" s="235"/>
      <c r="F376" s="236"/>
      <c r="G376" s="237"/>
      <c r="H376" s="237"/>
    </row>
    <row r="377" spans="1:8" s="231" customFormat="1" ht="24.95" customHeight="1" x14ac:dyDescent="0.2">
      <c r="A377" s="239" t="s">
        <v>144</v>
      </c>
      <c r="B377" s="239"/>
      <c r="C377" s="239"/>
      <c r="D377" s="239"/>
      <c r="E377" s="239"/>
      <c r="F377" s="239"/>
      <c r="G377" s="239"/>
      <c r="H377" s="239"/>
    </row>
    <row r="378" spans="1:8" s="231" customFormat="1" ht="24.95" customHeight="1" x14ac:dyDescent="0.2">
      <c r="A378" s="239" t="s">
        <v>145</v>
      </c>
      <c r="B378" s="239"/>
      <c r="C378" s="239"/>
      <c r="D378" s="239"/>
      <c r="E378" s="239"/>
      <c r="F378" s="239"/>
      <c r="G378" s="239"/>
      <c r="H378" s="239"/>
    </row>
    <row r="379" spans="1:8" s="231" customFormat="1" ht="24.95" customHeight="1" x14ac:dyDescent="0.2">
      <c r="A379" s="227" t="s">
        <v>467</v>
      </c>
      <c r="B379" s="227"/>
      <c r="C379" s="227"/>
      <c r="D379" s="227"/>
      <c r="E379" s="227"/>
      <c r="F379" s="227"/>
      <c r="G379" s="227"/>
      <c r="H379" s="227"/>
    </row>
    <row r="380" spans="1:8" s="231" customFormat="1" ht="24.95" customHeight="1" thickBot="1" x14ac:dyDescent="0.25">
      <c r="A380" s="240" t="s">
        <v>146</v>
      </c>
      <c r="B380" s="240"/>
      <c r="C380" s="240"/>
      <c r="D380" s="240"/>
      <c r="E380" s="240"/>
      <c r="F380" s="241"/>
      <c r="H380" s="242"/>
    </row>
    <row r="381" spans="1:8" s="231" customFormat="1" ht="24.95" customHeight="1" thickBot="1" x14ac:dyDescent="0.25">
      <c r="A381" s="595" t="s">
        <v>147</v>
      </c>
      <c r="B381" s="596"/>
      <c r="C381" s="596"/>
      <c r="D381" s="596"/>
      <c r="E381" s="597"/>
      <c r="F381" s="246"/>
      <c r="G381" s="217"/>
      <c r="H381" s="247"/>
    </row>
    <row r="382" spans="1:8" s="231" customFormat="1" ht="43.5" customHeight="1" thickBot="1" x14ac:dyDescent="0.25">
      <c r="A382" s="375" t="s">
        <v>148</v>
      </c>
      <c r="B382" s="376"/>
      <c r="C382" s="250" t="s">
        <v>149</v>
      </c>
      <c r="D382" s="402" t="s">
        <v>150</v>
      </c>
      <c r="E382" s="403"/>
      <c r="F382" s="252"/>
      <c r="G382" s="252"/>
      <c r="H382" s="252"/>
    </row>
    <row r="383" spans="1:8" s="238" customFormat="1" ht="44.25" customHeight="1" x14ac:dyDescent="0.2">
      <c r="A383" s="253" t="s">
        <v>183</v>
      </c>
      <c r="B383" s="254"/>
      <c r="C383" s="256" t="s">
        <v>184</v>
      </c>
      <c r="D383" s="436">
        <v>2190</v>
      </c>
      <c r="E383" s="257"/>
      <c r="F383" s="252"/>
      <c r="G383" s="252"/>
      <c r="H383" s="252"/>
    </row>
    <row r="384" spans="1:8" ht="24.95" customHeight="1" x14ac:dyDescent="0.2">
      <c r="A384" s="258" t="s">
        <v>185</v>
      </c>
      <c r="B384" s="259"/>
      <c r="C384" s="261"/>
      <c r="D384" s="437">
        <v>1590</v>
      </c>
      <c r="E384" s="262"/>
      <c r="F384" s="252"/>
      <c r="G384" s="252"/>
      <c r="H384" s="252"/>
    </row>
    <row r="385" spans="1:8" ht="24.95" customHeight="1" x14ac:dyDescent="0.2">
      <c r="A385" s="258" t="s">
        <v>186</v>
      </c>
      <c r="B385" s="259"/>
      <c r="C385" s="261"/>
      <c r="D385" s="437">
        <v>1440</v>
      </c>
      <c r="E385" s="262"/>
      <c r="F385" s="252"/>
      <c r="G385" s="252"/>
      <c r="H385" s="252"/>
    </row>
    <row r="386" spans="1:8" s="217" customFormat="1" ht="38.25" customHeight="1" x14ac:dyDescent="0.2">
      <c r="A386" s="258" t="s">
        <v>187</v>
      </c>
      <c r="B386" s="259"/>
      <c r="C386" s="261"/>
      <c r="D386" s="437">
        <v>1290</v>
      </c>
      <c r="E386" s="262"/>
      <c r="F386" s="252"/>
      <c r="G386" s="252"/>
      <c r="H386" s="252"/>
    </row>
    <row r="387" spans="1:8" s="242" customFormat="1" ht="50.1" customHeight="1" x14ac:dyDescent="0.2">
      <c r="A387" s="258" t="s">
        <v>151</v>
      </c>
      <c r="B387" s="259"/>
      <c r="C387" s="260" t="s">
        <v>152</v>
      </c>
      <c r="D387" s="261" t="s">
        <v>153</v>
      </c>
      <c r="E387" s="262"/>
      <c r="F387" s="252"/>
      <c r="G387" s="252"/>
      <c r="H387" s="252"/>
    </row>
    <row r="388" spans="1:8" s="247" customFormat="1" ht="50.1" customHeight="1" x14ac:dyDescent="0.2">
      <c r="A388" s="258" t="s">
        <v>154</v>
      </c>
      <c r="B388" s="259"/>
      <c r="C388" s="260" t="s">
        <v>155</v>
      </c>
      <c r="D388" s="261" t="s">
        <v>156</v>
      </c>
      <c r="E388" s="262"/>
      <c r="F388" s="252"/>
      <c r="G388" s="252"/>
      <c r="H388" s="252"/>
    </row>
    <row r="389" spans="1:8" ht="93" customHeight="1" thickBot="1" x14ac:dyDescent="0.25">
      <c r="A389" s="404" t="s">
        <v>157</v>
      </c>
      <c r="B389" s="405"/>
      <c r="C389" s="406" t="s">
        <v>158</v>
      </c>
      <c r="D389" s="407" t="s">
        <v>156</v>
      </c>
      <c r="E389" s="408"/>
      <c r="F389" s="252"/>
      <c r="G389" s="252"/>
      <c r="H389" s="252"/>
    </row>
    <row r="390" spans="1:8" ht="78" customHeight="1" x14ac:dyDescent="0.2">
      <c r="A390" s="258" t="s">
        <v>160</v>
      </c>
      <c r="B390" s="259"/>
      <c r="C390" s="409" t="s">
        <v>161</v>
      </c>
      <c r="D390" s="259" t="s">
        <v>156</v>
      </c>
      <c r="E390" s="410"/>
      <c r="F390" s="246"/>
      <c r="G390" s="246"/>
      <c r="H390" s="246"/>
    </row>
    <row r="391" spans="1:8" ht="83.25" customHeight="1" thickBot="1" x14ac:dyDescent="0.25">
      <c r="A391" s="411" t="s">
        <v>162</v>
      </c>
      <c r="B391" s="412"/>
      <c r="C391" s="406" t="s">
        <v>163</v>
      </c>
      <c r="D391" s="413" t="s">
        <v>156</v>
      </c>
      <c r="E391" s="414"/>
      <c r="F391" s="236"/>
      <c r="G391" s="237"/>
      <c r="H391" s="237"/>
    </row>
    <row r="392" spans="1:8" ht="50.1" customHeight="1" x14ac:dyDescent="0.2">
      <c r="A392" s="264" t="s">
        <v>164</v>
      </c>
      <c r="B392" s="264"/>
      <c r="C392" s="264"/>
      <c r="D392" s="264"/>
      <c r="E392" s="264"/>
      <c r="F392" s="264"/>
      <c r="G392" s="264"/>
      <c r="H392" s="264"/>
    </row>
    <row r="393" spans="1:8" ht="50.1" customHeight="1" x14ac:dyDescent="0.2">
      <c r="A393" s="264" t="s">
        <v>165</v>
      </c>
      <c r="B393" s="264"/>
      <c r="C393" s="264"/>
      <c r="D393" s="264"/>
      <c r="E393" s="264"/>
      <c r="F393" s="264"/>
      <c r="G393" s="264"/>
      <c r="H393" s="264"/>
    </row>
    <row r="394" spans="1:8" ht="192" customHeight="1" x14ac:dyDescent="0.2">
      <c r="A39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4" s="384"/>
      <c r="C394" s="384"/>
      <c r="D394" s="384"/>
      <c r="E394" s="384"/>
      <c r="F394" s="384"/>
      <c r="G394" s="384"/>
      <c r="H394" s="384"/>
    </row>
    <row r="395" spans="1:8" ht="75" customHeight="1" x14ac:dyDescent="0.2">
      <c r="A395" s="239" t="s">
        <v>167</v>
      </c>
      <c r="B395" s="239"/>
      <c r="C395" s="239"/>
      <c r="D395" s="239"/>
      <c r="E395" s="239"/>
      <c r="F395" s="239"/>
      <c r="G395" s="239"/>
      <c r="H395" s="239"/>
    </row>
    <row r="396" spans="1:8" ht="126" customHeight="1" x14ac:dyDescent="0.2">
      <c r="A396" s="264" t="s">
        <v>168</v>
      </c>
      <c r="B396" s="264"/>
      <c r="C396" s="264"/>
      <c r="D396" s="264"/>
      <c r="E396" s="264"/>
      <c r="F396" s="264"/>
      <c r="G396" s="264"/>
      <c r="H396" s="264"/>
    </row>
    <row r="397" spans="1:8" s="217" customFormat="1" ht="125.25" customHeight="1" x14ac:dyDescent="0.2">
      <c r="A397" s="531" t="s">
        <v>468</v>
      </c>
      <c r="B397" s="531"/>
      <c r="C397" s="531"/>
      <c r="D397" s="531"/>
      <c r="E397" s="531"/>
      <c r="F397" s="531"/>
      <c r="G397" s="531"/>
      <c r="H397" s="531"/>
    </row>
    <row r="398" spans="1:8" ht="25.5" x14ac:dyDescent="0.35">
      <c r="A398" s="532" t="s">
        <v>469</v>
      </c>
      <c r="B398" s="533"/>
      <c r="C398" s="534" t="s">
        <v>470</v>
      </c>
    </row>
    <row r="399" spans="1:8" ht="25.5" x14ac:dyDescent="0.35">
      <c r="A399" s="535" t="s">
        <v>471</v>
      </c>
      <c r="B399" s="536"/>
      <c r="C399" s="537">
        <v>1</v>
      </c>
    </row>
    <row r="400" spans="1:8" ht="25.5" x14ac:dyDescent="0.35">
      <c r="A400" s="535">
        <v>2</v>
      </c>
      <c r="B400" s="536"/>
      <c r="C400" s="537">
        <v>1.1000000000000001</v>
      </c>
    </row>
    <row r="401" spans="1:8" ht="25.5" x14ac:dyDescent="0.35">
      <c r="A401" s="535">
        <v>3</v>
      </c>
      <c r="B401" s="536"/>
      <c r="C401" s="537">
        <v>1.2</v>
      </c>
    </row>
    <row r="402" spans="1:8" ht="25.5" x14ac:dyDescent="0.35">
      <c r="A402" s="535" t="s">
        <v>472</v>
      </c>
      <c r="B402" s="536"/>
      <c r="C402" s="537">
        <v>1.25</v>
      </c>
    </row>
    <row r="403" spans="1:8" ht="25.5" x14ac:dyDescent="0.35">
      <c r="A403" s="535" t="s">
        <v>473</v>
      </c>
      <c r="B403" s="536"/>
      <c r="C403" s="537">
        <v>1.3</v>
      </c>
    </row>
    <row r="404" spans="1:8" ht="25.5" x14ac:dyDescent="0.35">
      <c r="A404" s="535" t="s">
        <v>474</v>
      </c>
      <c r="B404" s="536"/>
      <c r="C404" s="537">
        <v>1.35</v>
      </c>
    </row>
    <row r="405" spans="1:8" ht="25.5" x14ac:dyDescent="0.35">
      <c r="A405" s="535" t="s">
        <v>475</v>
      </c>
      <c r="B405" s="536"/>
      <c r="C405" s="537">
        <v>1.4</v>
      </c>
    </row>
    <row r="406" spans="1:8" ht="25.5" x14ac:dyDescent="0.35">
      <c r="A406" s="535" t="s">
        <v>476</v>
      </c>
      <c r="B406" s="536"/>
      <c r="C406" s="537">
        <v>1.45</v>
      </c>
    </row>
    <row r="407" spans="1:8" ht="25.5" x14ac:dyDescent="0.35">
      <c r="A407" s="535" t="s">
        <v>477</v>
      </c>
      <c r="B407" s="536"/>
      <c r="C407" s="537">
        <v>1.5</v>
      </c>
    </row>
    <row r="408" spans="1:8" ht="25.5" x14ac:dyDescent="0.35">
      <c r="A408" s="535" t="s">
        <v>478</v>
      </c>
      <c r="B408" s="536"/>
      <c r="C408" s="537">
        <v>2</v>
      </c>
    </row>
    <row r="409" spans="1:8" ht="23.25" x14ac:dyDescent="0.2">
      <c r="A409" s="264" t="s">
        <v>479</v>
      </c>
      <c r="B409" s="264"/>
      <c r="C409" s="264"/>
      <c r="D409" s="264"/>
      <c r="E409" s="264"/>
      <c r="F409" s="264"/>
      <c r="G409" s="264"/>
      <c r="H409" s="264"/>
    </row>
    <row r="412" spans="1:8" s="266" customFormat="1" ht="114.75" customHeight="1" x14ac:dyDescent="0.2">
      <c r="A412" s="239" t="s">
        <v>480</v>
      </c>
      <c r="B412" s="239"/>
      <c r="C412" s="239"/>
      <c r="D412" s="239"/>
      <c r="E412" s="239"/>
      <c r="F412" s="239"/>
      <c r="G412" s="239"/>
      <c r="H412" s="239"/>
    </row>
    <row r="416" spans="1:8" ht="23.25" customHeight="1" x14ac:dyDescent="0.2"/>
    <row r="417" spans="1:8" ht="23.25" customHeight="1" x14ac:dyDescent="0.2"/>
    <row r="418" spans="1:8" s="266" customFormat="1" ht="114.75" customHeight="1" x14ac:dyDescent="0.2">
      <c r="A418" s="216"/>
      <c r="B418" s="217"/>
      <c r="C418" s="218"/>
      <c r="D418" s="217"/>
      <c r="E418" s="217"/>
      <c r="F418" s="217"/>
      <c r="G418" s="217"/>
      <c r="H418" s="219"/>
    </row>
  </sheetData>
  <sheetProtection selectLockedCells="1" selectUnlockedCells="1"/>
  <mergeCells count="729">
    <mergeCell ref="A412:E412"/>
    <mergeCell ref="F412:H412"/>
    <mergeCell ref="A404:B404"/>
    <mergeCell ref="A405:B405"/>
    <mergeCell ref="A406:B406"/>
    <mergeCell ref="A407:B407"/>
    <mergeCell ref="A408:B408"/>
    <mergeCell ref="A409:H409"/>
    <mergeCell ref="A398:B398"/>
    <mergeCell ref="A399:B399"/>
    <mergeCell ref="A400:B400"/>
    <mergeCell ref="A401:B401"/>
    <mergeCell ref="A402:B402"/>
    <mergeCell ref="A403:B403"/>
    <mergeCell ref="A392:H392"/>
    <mergeCell ref="A393:H393"/>
    <mergeCell ref="A394:H394"/>
    <mergeCell ref="A395:H395"/>
    <mergeCell ref="A396:H396"/>
    <mergeCell ref="A397:H397"/>
    <mergeCell ref="A389:B389"/>
    <mergeCell ref="D389:E389"/>
    <mergeCell ref="A390:B390"/>
    <mergeCell ref="D390:E390"/>
    <mergeCell ref="A391:B391"/>
    <mergeCell ref="D391:E391"/>
    <mergeCell ref="A386:B386"/>
    <mergeCell ref="D386:E386"/>
    <mergeCell ref="A387:B387"/>
    <mergeCell ref="D387:E387"/>
    <mergeCell ref="A388:B388"/>
    <mergeCell ref="D388:E388"/>
    <mergeCell ref="A381:E381"/>
    <mergeCell ref="A382:B382"/>
    <mergeCell ref="D382:E382"/>
    <mergeCell ref="A383:B383"/>
    <mergeCell ref="C383:C386"/>
    <mergeCell ref="D383:E383"/>
    <mergeCell ref="A384:B384"/>
    <mergeCell ref="D384:E384"/>
    <mergeCell ref="A385:B385"/>
    <mergeCell ref="D385:E385"/>
    <mergeCell ref="A374:C374"/>
    <mergeCell ref="A375:C375"/>
    <mergeCell ref="A377:H377"/>
    <mergeCell ref="A378:H378"/>
    <mergeCell ref="A379:H379"/>
    <mergeCell ref="A380:E380"/>
    <mergeCell ref="A369:C369"/>
    <mergeCell ref="G369:H369"/>
    <mergeCell ref="A370:C370"/>
    <mergeCell ref="A371:C371"/>
    <mergeCell ref="A372:C372"/>
    <mergeCell ref="A373:C373"/>
    <mergeCell ref="A363:B363"/>
    <mergeCell ref="D363:H363"/>
    <mergeCell ref="C365:D365"/>
    <mergeCell ref="C366:D366"/>
    <mergeCell ref="C367:D367"/>
    <mergeCell ref="C368:D368"/>
    <mergeCell ref="A360:B360"/>
    <mergeCell ref="D360:H360"/>
    <mergeCell ref="A361:B361"/>
    <mergeCell ref="D361:H361"/>
    <mergeCell ref="A362:B362"/>
    <mergeCell ref="D362:H362"/>
    <mergeCell ref="A357:B357"/>
    <mergeCell ref="D357:H357"/>
    <mergeCell ref="A358:B358"/>
    <mergeCell ref="D358:H358"/>
    <mergeCell ref="A359:B359"/>
    <mergeCell ref="D359:H359"/>
    <mergeCell ref="D353:H353"/>
    <mergeCell ref="A354:B354"/>
    <mergeCell ref="D354:H354"/>
    <mergeCell ref="A355:B355"/>
    <mergeCell ref="D355:H355"/>
    <mergeCell ref="A356:B356"/>
    <mergeCell ref="D356:H356"/>
    <mergeCell ref="A349:B349"/>
    <mergeCell ref="D349:H349"/>
    <mergeCell ref="A350:B350"/>
    <mergeCell ref="D350:H350"/>
    <mergeCell ref="A351:B351"/>
    <mergeCell ref="C351:C355"/>
    <mergeCell ref="D351:H351"/>
    <mergeCell ref="A352:B352"/>
    <mergeCell ref="D352:H352"/>
    <mergeCell ref="A353:B353"/>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D300:H300"/>
    <mergeCell ref="A301:B301"/>
    <mergeCell ref="D301:H301"/>
    <mergeCell ref="A302:B302"/>
    <mergeCell ref="D302:H302"/>
    <mergeCell ref="A303:B303"/>
    <mergeCell ref="D303:H303"/>
    <mergeCell ref="A296:B296"/>
    <mergeCell ref="D296:H296"/>
    <mergeCell ref="A297:B297"/>
    <mergeCell ref="D297:H297"/>
    <mergeCell ref="A298:B298"/>
    <mergeCell ref="C298:C315"/>
    <mergeCell ref="D298:H298"/>
    <mergeCell ref="A299:B299"/>
    <mergeCell ref="D299:H299"/>
    <mergeCell ref="A300:B300"/>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D284:H284"/>
    <mergeCell ref="D285:H285"/>
    <mergeCell ref="A286:B286"/>
    <mergeCell ref="C286:C294"/>
    <mergeCell ref="D286:H286"/>
    <mergeCell ref="A287:B287"/>
    <mergeCell ref="D287:H287"/>
    <mergeCell ref="A288:B288"/>
    <mergeCell ref="D288:H288"/>
    <mergeCell ref="A289:B289"/>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83:C183"/>
    <mergeCell ref="D183:H183"/>
    <mergeCell ref="A184:B184"/>
    <mergeCell ref="C184:C283"/>
    <mergeCell ref="D184:H184"/>
    <mergeCell ref="A185:B185"/>
    <mergeCell ref="D185:H185"/>
    <mergeCell ref="A186:B186"/>
    <mergeCell ref="D186:H186"/>
    <mergeCell ref="A187:B187"/>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8:A171"/>
    <mergeCell ref="B168:B169"/>
    <mergeCell ref="C168:C169"/>
    <mergeCell ref="D168:D171"/>
    <mergeCell ref="E168:E171"/>
    <mergeCell ref="F168:F171"/>
    <mergeCell ref="G168: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zoomScale="40" zoomScaleNormal="4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11268</v>
      </c>
      <c r="E7" s="32">
        <f>F7*1.1</f>
        <v>10329</v>
      </c>
      <c r="F7" s="32">
        <v>9390</v>
      </c>
      <c r="G7" s="32">
        <f>F7*0.75</f>
        <v>7042.5</v>
      </c>
      <c r="H7" s="33">
        <f>F7*0.5</f>
        <v>4695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13176</v>
      </c>
      <c r="E12" s="32">
        <f>F12*1.1</f>
        <v>12078.000000000002</v>
      </c>
      <c r="F12" s="32">
        <v>10980</v>
      </c>
      <c r="G12" s="32">
        <f>F12*0.75</f>
        <v>8235</v>
      </c>
      <c r="H12" s="33">
        <f>F12*0.5</f>
        <v>5490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389">
        <v>360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15782.4</v>
      </c>
      <c r="E27" s="32">
        <f>F27*1.1</f>
        <v>14467.2</v>
      </c>
      <c r="F27" s="32">
        <v>13152</v>
      </c>
      <c r="G27" s="32">
        <f>F27*0.75</f>
        <v>9864</v>
      </c>
      <c r="H27" s="33">
        <f>F27*0.5</f>
        <v>6576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18446.399999999998</v>
      </c>
      <c r="E32" s="32">
        <f>F32*1.1</f>
        <v>16909.2</v>
      </c>
      <c r="F32" s="32">
        <v>15372</v>
      </c>
      <c r="G32" s="32">
        <f>F32*0.75</f>
        <v>11529</v>
      </c>
      <c r="H32" s="33">
        <f>F32*0.5</f>
        <v>7686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300">
        <f>F48*1.2</f>
        <v>5868</v>
      </c>
      <c r="E48" s="300">
        <f>F48*1.1</f>
        <v>5379</v>
      </c>
      <c r="F48" s="300">
        <v>4890</v>
      </c>
      <c r="G48" s="300">
        <f>F48*0.75</f>
        <v>3667.5</v>
      </c>
      <c r="H48" s="300">
        <f>F48*0.5</f>
        <v>2445</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270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1">
        <f>F55*1.2</f>
        <v>12268.8</v>
      </c>
      <c r="E55" s="32">
        <f>F55*1.1</f>
        <v>11246.400000000001</v>
      </c>
      <c r="F55" s="32">
        <v>10224</v>
      </c>
      <c r="G55" s="32">
        <f>F55*0.75</f>
        <v>7668</v>
      </c>
      <c r="H55" s="33">
        <f>F55*0.5</f>
        <v>5112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54">
        <f>F61*1.2</f>
        <v>14299.199999999999</v>
      </c>
      <c r="E61" s="32">
        <f>F61*1.1</f>
        <v>13107.6</v>
      </c>
      <c r="F61" s="32">
        <v>11916</v>
      </c>
      <c r="G61" s="32">
        <f>F61*0.75</f>
        <v>8937</v>
      </c>
      <c r="H61" s="33">
        <f>F61*0.5</f>
        <v>5958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389">
        <v>360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1980 до 39600</v>
      </c>
      <c r="E71" s="139"/>
      <c r="F71" s="139"/>
      <c r="G71" s="139"/>
      <c r="H71" s="140"/>
    </row>
    <row r="72" spans="1:8" ht="37.5" customHeight="1" outlineLevel="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314">
        <v>1980</v>
      </c>
      <c r="E72" s="145"/>
      <c r="F72" s="145"/>
      <c r="G72" s="145"/>
      <c r="H72" s="146"/>
    </row>
    <row r="73" spans="1:8" ht="37.5" customHeight="1" outlineLevel="1" x14ac:dyDescent="0.2">
      <c r="A73" s="147" t="s">
        <v>40</v>
      </c>
      <c r="B73" s="315"/>
      <c r="C73" s="297"/>
      <c r="D73" s="56">
        <v>3960</v>
      </c>
      <c r="E73" s="37"/>
      <c r="F73" s="37"/>
      <c r="G73" s="37"/>
      <c r="H73" s="38"/>
    </row>
    <row r="74" spans="1:8" ht="37.5" customHeight="1" outlineLevel="1" x14ac:dyDescent="0.2">
      <c r="A74" s="147" t="s">
        <v>41</v>
      </c>
      <c r="B74" s="315"/>
      <c r="C74" s="297"/>
      <c r="D74" s="56">
        <v>5940</v>
      </c>
      <c r="E74" s="37"/>
      <c r="F74" s="37"/>
      <c r="G74" s="37"/>
      <c r="H74" s="38"/>
    </row>
    <row r="75" spans="1:8" ht="37.5" customHeight="1" outlineLevel="1" x14ac:dyDescent="0.2">
      <c r="A75" s="147" t="s">
        <v>42</v>
      </c>
      <c r="B75" s="315"/>
      <c r="C75" s="297"/>
      <c r="D75" s="56">
        <v>7920</v>
      </c>
      <c r="E75" s="37"/>
      <c r="F75" s="37"/>
      <c r="G75" s="37"/>
      <c r="H75" s="38"/>
    </row>
    <row r="76" spans="1:8" ht="37.5" customHeight="1" outlineLevel="1" x14ac:dyDescent="0.2">
      <c r="A76" s="147" t="s">
        <v>43</v>
      </c>
      <c r="B76" s="315"/>
      <c r="C76" s="297"/>
      <c r="D76" s="56">
        <v>9900</v>
      </c>
      <c r="E76" s="37"/>
      <c r="F76" s="37"/>
      <c r="G76" s="37"/>
      <c r="H76" s="38"/>
    </row>
    <row r="77" spans="1:8" ht="37.5" customHeight="1" outlineLevel="1" x14ac:dyDescent="0.2">
      <c r="A77" s="147" t="s">
        <v>44</v>
      </c>
      <c r="B77" s="315"/>
      <c r="C77" s="297"/>
      <c r="D77" s="56">
        <v>11880</v>
      </c>
      <c r="E77" s="37"/>
      <c r="F77" s="37"/>
      <c r="G77" s="37"/>
      <c r="H77" s="38"/>
    </row>
    <row r="78" spans="1:8" ht="37.5" customHeight="1" outlineLevel="1" x14ac:dyDescent="0.2">
      <c r="A78" s="147" t="s">
        <v>45</v>
      </c>
      <c r="B78" s="315"/>
      <c r="C78" s="297"/>
      <c r="D78" s="56">
        <v>13860</v>
      </c>
      <c r="E78" s="37"/>
      <c r="F78" s="37"/>
      <c r="G78" s="37"/>
      <c r="H78" s="38"/>
    </row>
    <row r="79" spans="1:8" ht="37.5" customHeight="1" outlineLevel="1" x14ac:dyDescent="0.2">
      <c r="A79" s="147" t="s">
        <v>46</v>
      </c>
      <c r="B79" s="315"/>
      <c r="C79" s="297"/>
      <c r="D79" s="56">
        <v>15840</v>
      </c>
      <c r="E79" s="37"/>
      <c r="F79" s="37"/>
      <c r="G79" s="37"/>
      <c r="H79" s="38"/>
    </row>
    <row r="80" spans="1:8" ht="37.5" customHeight="1" outlineLevel="1" x14ac:dyDescent="0.2">
      <c r="A80" s="147" t="s">
        <v>47</v>
      </c>
      <c r="B80" s="315"/>
      <c r="C80" s="297"/>
      <c r="D80" s="56">
        <v>17820</v>
      </c>
      <c r="E80" s="37"/>
      <c r="F80" s="37"/>
      <c r="G80" s="37"/>
      <c r="H80" s="38"/>
    </row>
    <row r="81" spans="1:8" ht="37.5" customHeight="1" outlineLevel="1" x14ac:dyDescent="0.2">
      <c r="A81" s="147" t="s">
        <v>48</v>
      </c>
      <c r="B81" s="315"/>
      <c r="C81" s="297"/>
      <c r="D81" s="56">
        <v>19800</v>
      </c>
      <c r="E81" s="37"/>
      <c r="F81" s="37"/>
      <c r="G81" s="37"/>
      <c r="H81" s="38"/>
    </row>
    <row r="82" spans="1:8" ht="37.5" customHeight="1" outlineLevel="1" x14ac:dyDescent="0.2">
      <c r="A82" s="147" t="s">
        <v>49</v>
      </c>
      <c r="B82" s="315"/>
      <c r="C82" s="297"/>
      <c r="D82" s="56">
        <v>21780</v>
      </c>
      <c r="E82" s="37"/>
      <c r="F82" s="37"/>
      <c r="G82" s="37"/>
      <c r="H82" s="38"/>
    </row>
    <row r="83" spans="1:8" ht="37.5" customHeight="1" outlineLevel="1" x14ac:dyDescent="0.2">
      <c r="A83" s="147" t="s">
        <v>50</v>
      </c>
      <c r="B83" s="315"/>
      <c r="C83" s="297"/>
      <c r="D83" s="56">
        <v>23760</v>
      </c>
      <c r="E83" s="37"/>
      <c r="F83" s="37"/>
      <c r="G83" s="37"/>
      <c r="H83" s="38"/>
    </row>
    <row r="84" spans="1:8" ht="37.5" customHeight="1" outlineLevel="1" x14ac:dyDescent="0.2">
      <c r="A84" s="147" t="s">
        <v>51</v>
      </c>
      <c r="B84" s="315"/>
      <c r="C84" s="297"/>
      <c r="D84" s="56">
        <v>25740</v>
      </c>
      <c r="E84" s="37"/>
      <c r="F84" s="37"/>
      <c r="G84" s="37"/>
      <c r="H84" s="38"/>
    </row>
    <row r="85" spans="1:8" ht="37.5" customHeight="1" outlineLevel="1" x14ac:dyDescent="0.2">
      <c r="A85" s="147" t="s">
        <v>52</v>
      </c>
      <c r="B85" s="315"/>
      <c r="C85" s="297"/>
      <c r="D85" s="56">
        <v>27720</v>
      </c>
      <c r="E85" s="37"/>
      <c r="F85" s="37"/>
      <c r="G85" s="37"/>
      <c r="H85" s="38"/>
    </row>
    <row r="86" spans="1:8" ht="37.5" customHeight="1" outlineLevel="1" x14ac:dyDescent="0.2">
      <c r="A86" s="147" t="s">
        <v>53</v>
      </c>
      <c r="B86" s="315"/>
      <c r="C86" s="297"/>
      <c r="D86" s="56">
        <v>29700</v>
      </c>
      <c r="E86" s="37"/>
      <c r="F86" s="37"/>
      <c r="G86" s="37"/>
      <c r="H86" s="38"/>
    </row>
    <row r="87" spans="1:8" ht="37.5" customHeight="1" outlineLevel="1" x14ac:dyDescent="0.2">
      <c r="A87" s="147" t="s">
        <v>54</v>
      </c>
      <c r="B87" s="315"/>
      <c r="C87" s="297"/>
      <c r="D87" s="56">
        <v>31680</v>
      </c>
      <c r="E87" s="37"/>
      <c r="F87" s="37"/>
      <c r="G87" s="37"/>
      <c r="H87" s="38"/>
    </row>
    <row r="88" spans="1:8" ht="37.5" customHeight="1" outlineLevel="1" x14ac:dyDescent="0.2">
      <c r="A88" s="147" t="s">
        <v>55</v>
      </c>
      <c r="B88" s="315"/>
      <c r="C88" s="297"/>
      <c r="D88" s="56">
        <v>33660</v>
      </c>
      <c r="E88" s="37"/>
      <c r="F88" s="37"/>
      <c r="G88" s="37"/>
      <c r="H88" s="38"/>
    </row>
    <row r="89" spans="1:8" ht="37.5" customHeight="1" outlineLevel="1" x14ac:dyDescent="0.2">
      <c r="A89" s="147" t="s">
        <v>56</v>
      </c>
      <c r="B89" s="315"/>
      <c r="C89" s="297"/>
      <c r="D89" s="56">
        <v>35640</v>
      </c>
      <c r="E89" s="37"/>
      <c r="F89" s="37"/>
      <c r="G89" s="37"/>
      <c r="H89" s="38"/>
    </row>
    <row r="90" spans="1:8" ht="37.5" customHeight="1" outlineLevel="1" x14ac:dyDescent="0.2">
      <c r="A90" s="147" t="s">
        <v>57</v>
      </c>
      <c r="B90" s="315"/>
      <c r="C90" s="297"/>
      <c r="D90" s="56">
        <v>37620</v>
      </c>
      <c r="E90" s="37"/>
      <c r="F90" s="37"/>
      <c r="G90" s="37"/>
      <c r="H90" s="38"/>
    </row>
    <row r="91" spans="1:8" ht="37.5" customHeight="1" outlineLevel="1" x14ac:dyDescent="0.2">
      <c r="A91" s="147" t="s">
        <v>58</v>
      </c>
      <c r="B91" s="315"/>
      <c r="C91" s="297"/>
      <c r="D91" s="56">
        <v>39600</v>
      </c>
      <c r="E91" s="37"/>
      <c r="F91" s="37"/>
      <c r="G91" s="37"/>
      <c r="H91" s="38"/>
    </row>
    <row r="92" spans="1:8" ht="37.5" customHeight="1" outlineLevel="1" x14ac:dyDescent="0.2">
      <c r="A92" s="147" t="s">
        <v>205</v>
      </c>
      <c r="B92" s="148"/>
      <c r="C92" s="297"/>
      <c r="D92" s="56">
        <v>41580</v>
      </c>
      <c r="E92" s="37"/>
      <c r="F92" s="37"/>
      <c r="G92" s="37"/>
      <c r="H92" s="38"/>
    </row>
    <row r="93" spans="1:8" ht="37.5" customHeight="1" outlineLevel="1" x14ac:dyDescent="0.2">
      <c r="A93" s="147" t="s">
        <v>206</v>
      </c>
      <c r="B93" s="148"/>
      <c r="C93" s="297"/>
      <c r="D93" s="56">
        <v>43560</v>
      </c>
      <c r="E93" s="37"/>
      <c r="F93" s="37"/>
      <c r="G93" s="37"/>
      <c r="H93" s="38"/>
    </row>
    <row r="94" spans="1:8" ht="37.5" customHeight="1" outlineLevel="1" x14ac:dyDescent="0.2">
      <c r="A94" s="147" t="s">
        <v>207</v>
      </c>
      <c r="B94" s="148"/>
      <c r="C94" s="297"/>
      <c r="D94" s="56">
        <v>45540</v>
      </c>
      <c r="E94" s="37"/>
      <c r="F94" s="37"/>
      <c r="G94" s="37"/>
      <c r="H94" s="38"/>
    </row>
    <row r="95" spans="1:8" ht="37.5" customHeight="1" outlineLevel="1" x14ac:dyDescent="0.2">
      <c r="A95" s="147" t="s">
        <v>208</v>
      </c>
      <c r="B95" s="148"/>
      <c r="C95" s="297"/>
      <c r="D95" s="56">
        <v>47520</v>
      </c>
      <c r="E95" s="37"/>
      <c r="F95" s="37"/>
      <c r="G95" s="37"/>
      <c r="H95" s="38"/>
    </row>
    <row r="96" spans="1:8" ht="37.5" customHeight="1" outlineLevel="1" x14ac:dyDescent="0.2">
      <c r="A96" s="147" t="s">
        <v>209</v>
      </c>
      <c r="B96" s="148"/>
      <c r="C96" s="297"/>
      <c r="D96" s="56">
        <v>49500</v>
      </c>
      <c r="E96" s="37"/>
      <c r="F96" s="37"/>
      <c r="G96" s="37"/>
      <c r="H96" s="38"/>
    </row>
    <row r="97" spans="1:8" ht="37.5" customHeight="1" outlineLevel="1" x14ac:dyDescent="0.2">
      <c r="A97" s="147" t="s">
        <v>210</v>
      </c>
      <c r="B97" s="148"/>
      <c r="C97" s="297"/>
      <c r="D97" s="56">
        <v>51480</v>
      </c>
      <c r="E97" s="37"/>
      <c r="F97" s="37"/>
      <c r="G97" s="37"/>
      <c r="H97" s="38"/>
    </row>
    <row r="98" spans="1:8" ht="37.5" customHeight="1" outlineLevel="1" x14ac:dyDescent="0.2">
      <c r="A98" s="147" t="s">
        <v>211</v>
      </c>
      <c r="B98" s="148"/>
      <c r="C98" s="297"/>
      <c r="D98" s="56">
        <v>53460</v>
      </c>
      <c r="E98" s="37"/>
      <c r="F98" s="37"/>
      <c r="G98" s="37"/>
      <c r="H98" s="38"/>
    </row>
    <row r="99" spans="1:8" ht="37.5" customHeight="1" outlineLevel="1" x14ac:dyDescent="0.2">
      <c r="A99" s="147" t="s">
        <v>212</v>
      </c>
      <c r="B99" s="148"/>
      <c r="C99" s="297"/>
      <c r="D99" s="56">
        <v>55440</v>
      </c>
      <c r="E99" s="37"/>
      <c r="F99" s="37"/>
      <c r="G99" s="37"/>
      <c r="H99" s="38"/>
    </row>
    <row r="100" spans="1:8" ht="37.5" customHeight="1" outlineLevel="1" x14ac:dyDescent="0.2">
      <c r="A100" s="147" t="s">
        <v>213</v>
      </c>
      <c r="B100" s="148"/>
      <c r="C100" s="297"/>
      <c r="D100" s="56">
        <v>57420</v>
      </c>
      <c r="E100" s="37"/>
      <c r="F100" s="37"/>
      <c r="G100" s="37"/>
      <c r="H100" s="38"/>
    </row>
    <row r="101" spans="1:8" ht="37.5" customHeight="1" outlineLevel="1" x14ac:dyDescent="0.2">
      <c r="A101" s="147" t="s">
        <v>214</v>
      </c>
      <c r="B101" s="148"/>
      <c r="C101" s="297"/>
      <c r="D101" s="56">
        <v>59400</v>
      </c>
      <c r="E101" s="37"/>
      <c r="F101" s="37"/>
      <c r="G101" s="37"/>
      <c r="H101" s="38"/>
    </row>
    <row r="102" spans="1:8" ht="37.5" customHeight="1" outlineLevel="1" x14ac:dyDescent="0.2">
      <c r="A102" s="147" t="s">
        <v>224</v>
      </c>
      <c r="B102" s="148"/>
      <c r="C102" s="297"/>
      <c r="D102" s="56">
        <v>61380</v>
      </c>
      <c r="E102" s="37"/>
      <c r="F102" s="37"/>
      <c r="G102" s="37"/>
      <c r="H102" s="38"/>
    </row>
    <row r="103" spans="1:8" ht="37.5" customHeight="1" outlineLevel="1" x14ac:dyDescent="0.2">
      <c r="A103" s="147" t="s">
        <v>225</v>
      </c>
      <c r="B103" s="148"/>
      <c r="C103" s="297"/>
      <c r="D103" s="56">
        <v>63360</v>
      </c>
      <c r="E103" s="37"/>
      <c r="F103" s="37"/>
      <c r="G103" s="37"/>
      <c r="H103" s="38"/>
    </row>
    <row r="104" spans="1:8" ht="37.5" customHeight="1" outlineLevel="1" x14ac:dyDescent="0.2">
      <c r="A104" s="147" t="s">
        <v>226</v>
      </c>
      <c r="B104" s="148"/>
      <c r="C104" s="297"/>
      <c r="D104" s="56">
        <v>65340</v>
      </c>
      <c r="E104" s="37"/>
      <c r="F104" s="37"/>
      <c r="G104" s="37"/>
      <c r="H104" s="38"/>
    </row>
    <row r="105" spans="1:8" ht="37.5" customHeight="1" outlineLevel="1" x14ac:dyDescent="0.2">
      <c r="A105" s="147" t="s">
        <v>227</v>
      </c>
      <c r="B105" s="148"/>
      <c r="C105" s="297"/>
      <c r="D105" s="56">
        <v>67320</v>
      </c>
      <c r="E105" s="37"/>
      <c r="F105" s="37"/>
      <c r="G105" s="37"/>
      <c r="H105" s="38"/>
    </row>
    <row r="106" spans="1:8" ht="37.5" customHeight="1" outlineLevel="1" x14ac:dyDescent="0.2">
      <c r="A106" s="147" t="s">
        <v>228</v>
      </c>
      <c r="B106" s="148"/>
      <c r="C106" s="297"/>
      <c r="D106" s="56">
        <v>69300</v>
      </c>
      <c r="E106" s="37"/>
      <c r="F106" s="37"/>
      <c r="G106" s="37"/>
      <c r="H106" s="38"/>
    </row>
    <row r="107" spans="1:8" ht="37.5" customHeight="1" outlineLevel="1" x14ac:dyDescent="0.2">
      <c r="A107" s="147" t="s">
        <v>229</v>
      </c>
      <c r="B107" s="148"/>
      <c r="C107" s="297"/>
      <c r="D107" s="56">
        <v>71280</v>
      </c>
      <c r="E107" s="37"/>
      <c r="F107" s="37"/>
      <c r="G107" s="37"/>
      <c r="H107" s="38"/>
    </row>
    <row r="108" spans="1:8" ht="37.5" customHeight="1" outlineLevel="1" x14ac:dyDescent="0.2">
      <c r="A108" s="147" t="s">
        <v>230</v>
      </c>
      <c r="B108" s="148"/>
      <c r="C108" s="297"/>
      <c r="D108" s="56">
        <v>73260</v>
      </c>
      <c r="E108" s="37"/>
      <c r="F108" s="37"/>
      <c r="G108" s="37"/>
      <c r="H108" s="38"/>
    </row>
    <row r="109" spans="1:8" ht="37.5" customHeight="1" outlineLevel="1" x14ac:dyDescent="0.2">
      <c r="A109" s="147" t="s">
        <v>231</v>
      </c>
      <c r="B109" s="148"/>
      <c r="C109" s="297"/>
      <c r="D109" s="56">
        <v>75240</v>
      </c>
      <c r="E109" s="37"/>
      <c r="F109" s="37"/>
      <c r="G109" s="37"/>
      <c r="H109" s="38"/>
    </row>
    <row r="110" spans="1:8" ht="37.5" customHeight="1" outlineLevel="1" x14ac:dyDescent="0.2">
      <c r="A110" s="147" t="s">
        <v>232</v>
      </c>
      <c r="B110" s="148"/>
      <c r="C110" s="297"/>
      <c r="D110" s="56">
        <v>77220</v>
      </c>
      <c r="E110" s="37"/>
      <c r="F110" s="37"/>
      <c r="G110" s="37"/>
      <c r="H110" s="38"/>
    </row>
    <row r="111" spans="1:8" ht="37.5" customHeight="1" outlineLevel="1" thickBot="1" x14ac:dyDescent="0.25">
      <c r="A111" s="147" t="s">
        <v>233</v>
      </c>
      <c r="B111" s="148"/>
      <c r="C111" s="316"/>
      <c r="D111" s="56">
        <v>79200</v>
      </c>
      <c r="E111" s="37"/>
      <c r="F111" s="37"/>
      <c r="G111" s="37"/>
      <c r="H111" s="38"/>
    </row>
    <row r="112" spans="1:8" ht="50.1" customHeight="1" thickBot="1" x14ac:dyDescent="0.25">
      <c r="A112" s="136" t="s">
        <v>59</v>
      </c>
      <c r="B112" s="137"/>
      <c r="C112" s="137"/>
      <c r="D112" s="138" t="str">
        <f>"от "&amp;MIN(D113:D122)&amp;" до "&amp;MAX(D113:D122)</f>
        <v>от 69 до 5580</v>
      </c>
      <c r="E112" s="139"/>
      <c r="F112" s="139"/>
      <c r="G112" s="139"/>
      <c r="H112" s="140"/>
    </row>
    <row r="113" spans="1:8" ht="151.5" x14ac:dyDescent="0.2">
      <c r="A113" s="149" t="s">
        <v>60</v>
      </c>
      <c r="B113" s="150" t="s">
        <v>13</v>
      </c>
      <c r="C113" s="294"/>
      <c r="D113" s="144">
        <v>1290</v>
      </c>
      <c r="E113" s="145"/>
      <c r="F113" s="145"/>
      <c r="G113" s="145"/>
      <c r="H113" s="146"/>
    </row>
    <row r="114" spans="1:8" ht="37.5" customHeight="1" x14ac:dyDescent="0.2">
      <c r="A114" s="207" t="s">
        <v>61</v>
      </c>
      <c r="B114" s="208"/>
      <c r="C114" s="159"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6">
        <v>69</v>
      </c>
      <c r="E114" s="37"/>
      <c r="F114" s="37"/>
      <c r="G114" s="37"/>
      <c r="H114" s="38"/>
    </row>
    <row r="115" spans="1:8" ht="37.5" customHeight="1" x14ac:dyDescent="0.2">
      <c r="A115" s="423" t="s">
        <v>62</v>
      </c>
      <c r="B115" s="196"/>
      <c r="C115" s="159"/>
      <c r="D115" s="36">
        <v>5580</v>
      </c>
      <c r="E115" s="37"/>
      <c r="F115" s="37"/>
      <c r="G115" s="37"/>
      <c r="H115" s="38"/>
    </row>
    <row r="116" spans="1:8" ht="37.5" customHeight="1" x14ac:dyDescent="0.2">
      <c r="A116" s="520" t="s">
        <v>63</v>
      </c>
      <c r="B116" s="521"/>
      <c r="C116" s="159"/>
      <c r="D116" s="36">
        <v>1530</v>
      </c>
      <c r="E116" s="37"/>
      <c r="F116" s="37"/>
      <c r="G116" s="37"/>
      <c r="H116" s="38"/>
    </row>
    <row r="117" spans="1:8" ht="37.5" customHeight="1" x14ac:dyDescent="0.2">
      <c r="A117" s="160" t="s">
        <v>64</v>
      </c>
      <c r="B117" s="161"/>
      <c r="C117" s="159"/>
      <c r="D117" s="36">
        <v>4890</v>
      </c>
      <c r="E117" s="37"/>
      <c r="F117" s="37"/>
      <c r="G117" s="37"/>
      <c r="H117" s="38"/>
    </row>
    <row r="118" spans="1:8" ht="37.5" customHeight="1" x14ac:dyDescent="0.2">
      <c r="A118" s="160" t="s">
        <v>65</v>
      </c>
      <c r="B118" s="161"/>
      <c r="C118" s="159"/>
      <c r="D118" s="36">
        <v>285</v>
      </c>
      <c r="E118" s="37"/>
      <c r="F118" s="37"/>
      <c r="G118" s="37"/>
      <c r="H118" s="38"/>
    </row>
    <row r="119" spans="1:8" ht="37.5" customHeight="1" x14ac:dyDescent="0.2">
      <c r="A119" s="160" t="s">
        <v>66</v>
      </c>
      <c r="B119" s="161"/>
      <c r="C119" s="159"/>
      <c r="D119" s="36">
        <v>285</v>
      </c>
      <c r="E119" s="37"/>
      <c r="F119" s="37"/>
      <c r="G119" s="37"/>
      <c r="H119" s="38"/>
    </row>
    <row r="120" spans="1:8" ht="37.5" customHeight="1" x14ac:dyDescent="0.2">
      <c r="A120" s="160" t="s">
        <v>67</v>
      </c>
      <c r="B120" s="161"/>
      <c r="C120" s="159"/>
      <c r="D120" s="36">
        <v>570</v>
      </c>
      <c r="E120" s="37"/>
      <c r="F120" s="37"/>
      <c r="G120" s="37"/>
      <c r="H120" s="38"/>
    </row>
    <row r="121" spans="1:8" ht="37.5" customHeight="1" x14ac:dyDescent="0.2">
      <c r="A121" s="160" t="s">
        <v>68</v>
      </c>
      <c r="B121" s="161"/>
      <c r="C121" s="159"/>
      <c r="D121" s="36">
        <v>840</v>
      </c>
      <c r="E121" s="37"/>
      <c r="F121" s="37"/>
      <c r="G121" s="37"/>
      <c r="H121" s="38"/>
    </row>
    <row r="122" spans="1:8" ht="37.5" customHeight="1" thickBot="1" x14ac:dyDescent="0.25">
      <c r="A122" s="540" t="s">
        <v>69</v>
      </c>
      <c r="B122" s="541"/>
      <c r="C122" s="164"/>
      <c r="D122" s="121">
        <v>5550</v>
      </c>
      <c r="E122" s="122"/>
      <c r="F122" s="122"/>
      <c r="G122" s="122"/>
      <c r="H122" s="123"/>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45">
        <v>36</v>
      </c>
      <c r="E123" s="45"/>
      <c r="F123" s="45"/>
      <c r="G123" s="45"/>
      <c r="H123" s="46"/>
    </row>
    <row r="124" spans="1:8" ht="50.1" customHeight="1" thickBot="1" x14ac:dyDescent="0.25">
      <c r="A124" s="24" t="s">
        <v>72</v>
      </c>
      <c r="B124" s="25"/>
      <c r="C124" s="26"/>
      <c r="D124" s="173" t="str">
        <f>"от "&amp;MIN(D126,D146:H147,F186,D148:H162)&amp;" до "&amp;MAX(D126,D146:H147,F186,D148:H162)</f>
        <v>от 690 до 21000</v>
      </c>
      <c r="E124" s="173"/>
      <c r="F124" s="173"/>
      <c r="G124" s="173"/>
      <c r="H124" s="174"/>
    </row>
    <row r="125" spans="1:8" ht="21.75" thickBot="1" x14ac:dyDescent="0.25">
      <c r="A125" s="175"/>
      <c r="B125" s="176"/>
      <c r="C125" s="130"/>
      <c r="D125" s="177"/>
      <c r="E125" s="177"/>
      <c r="F125" s="177"/>
      <c r="G125" s="177"/>
      <c r="H125" s="178"/>
    </row>
    <row r="126" spans="1:8" ht="54"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182">
        <v>5700</v>
      </c>
      <c r="E126" s="182"/>
      <c r="F126" s="182"/>
      <c r="G126" s="182"/>
      <c r="H126" s="183"/>
    </row>
    <row r="127" spans="1:8" ht="54" customHeight="1" thickBot="1" x14ac:dyDescent="0.25">
      <c r="A127" s="184" t="s">
        <v>74</v>
      </c>
      <c r="B127" s="185"/>
      <c r="C127" s="186"/>
      <c r="D127" s="187" t="s">
        <v>75</v>
      </c>
      <c r="E127" s="188"/>
      <c r="F127" s="188"/>
      <c r="G127" s="188"/>
      <c r="H127" s="189"/>
    </row>
    <row r="128" spans="1:8" ht="54" customHeight="1" x14ac:dyDescent="0.2">
      <c r="A128" s="190" t="s">
        <v>76</v>
      </c>
      <c r="B128" s="191"/>
      <c r="C128" s="186"/>
      <c r="D128" s="157">
        <f>D126/4</f>
        <v>1425</v>
      </c>
      <c r="E128" s="157"/>
      <c r="F128" s="157"/>
      <c r="G128" s="157"/>
      <c r="H128" s="158"/>
    </row>
    <row r="129" spans="1:8" ht="54" customHeight="1" x14ac:dyDescent="0.2">
      <c r="A129" s="190" t="s">
        <v>77</v>
      </c>
      <c r="B129" s="191"/>
      <c r="C129" s="186"/>
      <c r="D129" s="157">
        <f>D126/5</f>
        <v>1140</v>
      </c>
      <c r="E129" s="157"/>
      <c r="F129" s="157"/>
      <c r="G129" s="157"/>
      <c r="H129" s="158"/>
    </row>
    <row r="130" spans="1:8" ht="54" customHeight="1" x14ac:dyDescent="0.2">
      <c r="A130" s="190" t="s">
        <v>78</v>
      </c>
      <c r="B130" s="191"/>
      <c r="C130" s="186"/>
      <c r="D130" s="157">
        <f>D126/6</f>
        <v>950</v>
      </c>
      <c r="E130" s="157"/>
      <c r="F130" s="157"/>
      <c r="G130" s="157"/>
      <c r="H130" s="158"/>
    </row>
    <row r="131" spans="1:8" ht="54" customHeight="1" x14ac:dyDescent="0.2">
      <c r="A131" s="190" t="s">
        <v>79</v>
      </c>
      <c r="B131" s="191"/>
      <c r="C131" s="186"/>
      <c r="D131" s="157">
        <f>D126/7</f>
        <v>814.28571428571433</v>
      </c>
      <c r="E131" s="157"/>
      <c r="F131" s="157"/>
      <c r="G131" s="157"/>
      <c r="H131" s="158"/>
    </row>
    <row r="132" spans="1:8" ht="54" customHeight="1" x14ac:dyDescent="0.2">
      <c r="A132" s="190" t="s">
        <v>80</v>
      </c>
      <c r="B132" s="191"/>
      <c r="C132" s="186"/>
      <c r="D132" s="157">
        <f>D126/8</f>
        <v>712.5</v>
      </c>
      <c r="E132" s="157"/>
      <c r="F132" s="157"/>
      <c r="G132" s="157"/>
      <c r="H132" s="158"/>
    </row>
    <row r="133" spans="1:8" ht="54" customHeight="1" x14ac:dyDescent="0.2">
      <c r="A133" s="190" t="s">
        <v>81</v>
      </c>
      <c r="B133" s="191"/>
      <c r="C133" s="186"/>
      <c r="D133" s="157">
        <f>D126/9</f>
        <v>633.33333333333337</v>
      </c>
      <c r="E133" s="157"/>
      <c r="F133" s="157"/>
      <c r="G133" s="157"/>
      <c r="H133" s="158"/>
    </row>
    <row r="134" spans="1:8" ht="54" customHeight="1" x14ac:dyDescent="0.2">
      <c r="A134" s="190" t="s">
        <v>82</v>
      </c>
      <c r="B134" s="191"/>
      <c r="C134" s="186"/>
      <c r="D134" s="157">
        <f>D126/10</f>
        <v>570</v>
      </c>
      <c r="E134" s="157"/>
      <c r="F134" s="157"/>
      <c r="G134" s="157"/>
      <c r="H134" s="158"/>
    </row>
    <row r="135" spans="1:8" ht="54" customHeight="1" thickBot="1" x14ac:dyDescent="0.25">
      <c r="A135" s="179" t="s">
        <v>83</v>
      </c>
      <c r="B135" s="180"/>
      <c r="C135" s="186"/>
      <c r="D135" s="182">
        <v>7608</v>
      </c>
      <c r="E135" s="182"/>
      <c r="F135" s="182"/>
      <c r="G135" s="182"/>
      <c r="H135" s="183"/>
    </row>
    <row r="136" spans="1:8" ht="54" customHeight="1" thickBot="1" x14ac:dyDescent="0.25">
      <c r="A136" s="184" t="s">
        <v>74</v>
      </c>
      <c r="B136" s="185"/>
      <c r="C136" s="186"/>
      <c r="D136" s="187" t="s">
        <v>75</v>
      </c>
      <c r="E136" s="188"/>
      <c r="F136" s="188"/>
      <c r="G136" s="188"/>
      <c r="H136" s="189"/>
    </row>
    <row r="137" spans="1:8" ht="54" customHeight="1" x14ac:dyDescent="0.2">
      <c r="A137" s="190" t="s">
        <v>76</v>
      </c>
      <c r="B137" s="191"/>
      <c r="C137" s="186"/>
      <c r="D137" s="157">
        <v>1902</v>
      </c>
      <c r="E137" s="157"/>
      <c r="F137" s="157"/>
      <c r="G137" s="157"/>
      <c r="H137" s="158"/>
    </row>
    <row r="138" spans="1:8" ht="54" customHeight="1" x14ac:dyDescent="0.2">
      <c r="A138" s="190" t="s">
        <v>77</v>
      </c>
      <c r="B138" s="191"/>
      <c r="C138" s="186"/>
      <c r="D138" s="157">
        <v>1521.6</v>
      </c>
      <c r="E138" s="157"/>
      <c r="F138" s="157"/>
      <c r="G138" s="157"/>
      <c r="H138" s="158"/>
    </row>
    <row r="139" spans="1:8" ht="54" customHeight="1" x14ac:dyDescent="0.2">
      <c r="A139" s="190" t="s">
        <v>78</v>
      </c>
      <c r="B139" s="191"/>
      <c r="C139" s="186"/>
      <c r="D139" s="157">
        <v>1268</v>
      </c>
      <c r="E139" s="157"/>
      <c r="F139" s="157"/>
      <c r="G139" s="157"/>
      <c r="H139" s="158"/>
    </row>
    <row r="140" spans="1:8" ht="54" customHeight="1" x14ac:dyDescent="0.2">
      <c r="A140" s="190" t="s">
        <v>79</v>
      </c>
      <c r="B140" s="191"/>
      <c r="C140" s="186"/>
      <c r="D140" s="157">
        <v>1086.8571428571427</v>
      </c>
      <c r="E140" s="157"/>
      <c r="F140" s="157"/>
      <c r="G140" s="157"/>
      <c r="H140" s="158"/>
    </row>
    <row r="141" spans="1:8" ht="54" customHeight="1" x14ac:dyDescent="0.2">
      <c r="A141" s="190" t="s">
        <v>80</v>
      </c>
      <c r="B141" s="191"/>
      <c r="C141" s="186"/>
      <c r="D141" s="157">
        <v>951</v>
      </c>
      <c r="E141" s="157"/>
      <c r="F141" s="157"/>
      <c r="G141" s="157"/>
      <c r="H141" s="158"/>
    </row>
    <row r="142" spans="1:8" ht="54" customHeight="1" x14ac:dyDescent="0.2">
      <c r="A142" s="190" t="s">
        <v>81</v>
      </c>
      <c r="B142" s="191"/>
      <c r="C142" s="186"/>
      <c r="D142" s="157">
        <v>845.33333333333337</v>
      </c>
      <c r="E142" s="157"/>
      <c r="F142" s="157"/>
      <c r="G142" s="157"/>
      <c r="H142" s="158"/>
    </row>
    <row r="143" spans="1:8" ht="54" customHeight="1" thickBot="1" x14ac:dyDescent="0.25">
      <c r="A143" s="190" t="s">
        <v>82</v>
      </c>
      <c r="B143" s="191"/>
      <c r="C143" s="194"/>
      <c r="D143" s="157">
        <v>760.8</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44">
        <v>13200</v>
      </c>
      <c r="E144" s="45"/>
      <c r="F144" s="45"/>
      <c r="G144" s="45"/>
      <c r="H144" s="46"/>
    </row>
    <row r="145" spans="1:8" ht="21.75" thickBot="1" x14ac:dyDescent="0.25">
      <c r="A145" s="197"/>
      <c r="B145" s="198"/>
      <c r="C145" s="125"/>
      <c r="D145" s="199"/>
      <c r="E145" s="199"/>
      <c r="F145" s="199"/>
      <c r="G145" s="199"/>
      <c r="H145" s="200"/>
    </row>
    <row r="146" spans="1:8" ht="50.1" customHeight="1" x14ac:dyDescent="0.2">
      <c r="A146" s="550" t="s">
        <v>85</v>
      </c>
      <c r="B146" s="551"/>
      <c r="C146" s="439" t="str">
        <f>"Интернет-площадка 2gis.ru на основе Cправочника организаций "&amp;$C$2&amp;""</f>
        <v>Интернет-площадка 2gis.ru на основе Cправочника организаций "2ГИС.КУРГАН"</v>
      </c>
      <c r="D146" s="617">
        <v>6750</v>
      </c>
      <c r="E146" s="552"/>
      <c r="F146" s="552"/>
      <c r="G146" s="552"/>
      <c r="H146" s="472"/>
    </row>
    <row r="147" spans="1:8" ht="50.1" customHeight="1" x14ac:dyDescent="0.2">
      <c r="A147" s="154" t="s">
        <v>86</v>
      </c>
      <c r="B147" s="204"/>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359">
        <v>4800</v>
      </c>
      <c r="E147" s="157"/>
      <c r="F147" s="157"/>
      <c r="G147" s="157"/>
      <c r="H147" s="158"/>
    </row>
    <row r="148" spans="1:8" ht="50.1" customHeight="1" x14ac:dyDescent="0.2">
      <c r="A148" s="154" t="s">
        <v>87</v>
      </c>
      <c r="B148" s="204"/>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359">
        <v>11100</v>
      </c>
      <c r="E148" s="157"/>
      <c r="F148" s="157"/>
      <c r="G148" s="157"/>
      <c r="H148" s="158"/>
    </row>
    <row r="149" spans="1:8"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"2ГИС.КУРГАН"</v>
      </c>
      <c r="D149" s="359">
        <v>7200</v>
      </c>
      <c r="E149" s="157"/>
      <c r="F149" s="157"/>
      <c r="G149" s="157"/>
      <c r="H149" s="158"/>
    </row>
    <row r="150" spans="1:8" ht="50.1" customHeight="1" x14ac:dyDescent="0.2">
      <c r="A150" s="154" t="s">
        <v>89</v>
      </c>
      <c r="B150" s="204"/>
      <c r="C150" s="203" t="str">
        <f>"Интернет-площадка 2gis.ru на основе Cправочника организаций "&amp;$C$2&amp;""</f>
        <v>Интернет-площадка 2gis.ru на основе Cправочника организаций "2ГИС.КУРГАН"</v>
      </c>
      <c r="D150" s="359">
        <v>8640</v>
      </c>
      <c r="E150" s="157"/>
      <c r="F150" s="157"/>
      <c r="G150" s="157"/>
      <c r="H150" s="158"/>
    </row>
    <row r="151" spans="1:8" ht="50.1" customHeight="1" x14ac:dyDescent="0.2">
      <c r="A151" s="154" t="s">
        <v>90</v>
      </c>
      <c r="B151" s="204"/>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359">
        <v>6300</v>
      </c>
      <c r="E151" s="157"/>
      <c r="F151" s="157"/>
      <c r="G151" s="157"/>
      <c r="H151" s="158"/>
    </row>
    <row r="152" spans="1:8" ht="50.1" customHeight="1" x14ac:dyDescent="0.2">
      <c r="A152" s="154" t="s">
        <v>91</v>
      </c>
      <c r="B152" s="204"/>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359">
        <v>6900</v>
      </c>
      <c r="E152" s="157"/>
      <c r="F152" s="157"/>
      <c r="G152" s="157"/>
      <c r="H152" s="158"/>
    </row>
    <row r="153" spans="1:8" ht="50.1" customHeight="1" x14ac:dyDescent="0.2">
      <c r="A153" s="154" t="s">
        <v>92</v>
      </c>
      <c r="B153" s="204"/>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359">
        <v>14400</v>
      </c>
      <c r="E153" s="157"/>
      <c r="F153" s="157"/>
      <c r="G153" s="157"/>
      <c r="H153" s="158"/>
    </row>
    <row r="154" spans="1:8" ht="50.1" customHeight="1" x14ac:dyDescent="0.2">
      <c r="A154" s="160" t="s">
        <v>93</v>
      </c>
      <c r="B154" s="161"/>
      <c r="C154" s="203" t="str">
        <f>C186</f>
        <v>электронный справочник на основе Справочника организаций "2ГИС.КУРГАН" (мобильная версия 2ГИС 4.0 и выше)</v>
      </c>
      <c r="D154" s="359">
        <v>21000</v>
      </c>
      <c r="E154" s="157"/>
      <c r="F154" s="157"/>
      <c r="G154" s="157"/>
      <c r="H154" s="158"/>
    </row>
    <row r="155" spans="1:8" ht="50.1" customHeight="1" x14ac:dyDescent="0.2">
      <c r="A155" s="154" t="s">
        <v>94</v>
      </c>
      <c r="B155" s="204"/>
      <c r="C155" s="203" t="s">
        <v>95</v>
      </c>
      <c r="D155" s="359">
        <v>690</v>
      </c>
      <c r="E155" s="157"/>
      <c r="F155" s="157"/>
      <c r="G155" s="157"/>
      <c r="H155" s="158"/>
    </row>
    <row r="156" spans="1:8" ht="72"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359">
        <v>2880</v>
      </c>
      <c r="E156" s="157"/>
      <c r="F156" s="157"/>
      <c r="G156" s="157"/>
      <c r="H156" s="158"/>
    </row>
    <row r="157" spans="1:8" ht="72"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359">
        <v>1920</v>
      </c>
      <c r="E157" s="157"/>
      <c r="F157" s="157"/>
      <c r="G157" s="157"/>
      <c r="H157" s="158"/>
    </row>
    <row r="158" spans="1:8" ht="72" customHeight="1" x14ac:dyDescent="0.2">
      <c r="A158" s="160" t="s">
        <v>98</v>
      </c>
      <c r="B158" s="161"/>
      <c r="C158"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359">
        <v>2400</v>
      </c>
      <c r="E158" s="157"/>
      <c r="F158" s="157"/>
      <c r="G158" s="157"/>
      <c r="H158" s="158"/>
    </row>
    <row r="159" spans="1:8" ht="72" customHeight="1" x14ac:dyDescent="0.2">
      <c r="A159" s="160" t="s">
        <v>99</v>
      </c>
      <c r="B159" s="161"/>
      <c r="C159"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359">
        <v>990</v>
      </c>
      <c r="E159" s="157"/>
      <c r="F159" s="157"/>
      <c r="G159" s="157"/>
      <c r="H159" s="158"/>
    </row>
    <row r="160" spans="1:8" ht="72"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359">
        <v>12600</v>
      </c>
      <c r="E160" s="157"/>
      <c r="F160" s="157"/>
      <c r="G160" s="157"/>
      <c r="H160" s="158"/>
    </row>
    <row r="161" spans="1:8" ht="72"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359">
        <v>5550</v>
      </c>
      <c r="E161" s="157"/>
      <c r="F161" s="157"/>
      <c r="G161" s="157"/>
      <c r="H161" s="158"/>
    </row>
    <row r="162" spans="1:8" ht="50.1" customHeight="1" thickBot="1" x14ac:dyDescent="0.25">
      <c r="A162" s="154" t="s">
        <v>102</v>
      </c>
      <c r="B162" s="204"/>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359">
        <v>4800</v>
      </c>
      <c r="E162" s="157"/>
      <c r="F162" s="157"/>
      <c r="G162" s="157"/>
      <c r="H162" s="15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359">
        <v>1590</v>
      </c>
      <c r="E163" s="157"/>
      <c r="F163" s="157"/>
      <c r="G163" s="157"/>
      <c r="H163" s="15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4" s="359">
        <v>100002</v>
      </c>
      <c r="E164" s="157"/>
      <c r="F164" s="157"/>
      <c r="G164" s="157"/>
      <c r="H164" s="15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5" s="359">
        <v>6000</v>
      </c>
      <c r="E165" s="157"/>
      <c r="F165" s="157"/>
      <c r="G165" s="157"/>
      <c r="H165" s="15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359">
        <v>6690</v>
      </c>
      <c r="E166" s="157"/>
      <c r="F166" s="157"/>
      <c r="G166" s="157"/>
      <c r="H166" s="15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7" s="359">
        <v>6690</v>
      </c>
      <c r="E167" s="157"/>
      <c r="F167" s="157"/>
      <c r="G167" s="157"/>
      <c r="H167" s="158"/>
    </row>
    <row r="168" spans="1:8" ht="50.1" customHeight="1" x14ac:dyDescent="0.2">
      <c r="A168" s="154" t="s">
        <v>107</v>
      </c>
      <c r="B168" s="204"/>
      <c r="C168" s="203" t="str">
        <f>"Интернет-площадка 2gis.ru на основе Cправочника организаций "&amp;$C$2&amp;""</f>
        <v>Интернет-площадка 2gis.ru на основе Cправочника организаций "2ГИС.КУРГАН"</v>
      </c>
      <c r="D168" s="359">
        <v>9480</v>
      </c>
      <c r="E168" s="157"/>
      <c r="F168" s="157"/>
      <c r="G168" s="157"/>
      <c r="H168" s="158"/>
    </row>
    <row r="169" spans="1:8" ht="50.1" customHeight="1" x14ac:dyDescent="0.2">
      <c r="A169" s="154" t="s">
        <v>108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359">
        <v>6720</v>
      </c>
      <c r="E169" s="157"/>
      <c r="F169" s="157"/>
      <c r="G169" s="157"/>
      <c r="H169" s="158"/>
    </row>
    <row r="170" spans="1:8" ht="50.1" customHeight="1" x14ac:dyDescent="0.2">
      <c r="A170" s="154" t="s">
        <v>109</v>
      </c>
      <c r="B170" s="204"/>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359">
        <v>15600</v>
      </c>
      <c r="E170" s="157"/>
      <c r="F170" s="157"/>
      <c r="G170" s="157"/>
      <c r="H170" s="158"/>
    </row>
    <row r="171" spans="1:8"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"2ГИС.КУРГАН"</v>
      </c>
      <c r="D171" s="359">
        <v>10080</v>
      </c>
      <c r="E171" s="157"/>
      <c r="F171" s="157"/>
      <c r="G171" s="157"/>
      <c r="H171" s="158"/>
    </row>
    <row r="172" spans="1:8"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"2ГИС.КУРГАН"</v>
      </c>
      <c r="D172" s="359">
        <v>12096</v>
      </c>
      <c r="E172" s="157"/>
      <c r="F172" s="157"/>
      <c r="G172" s="157"/>
      <c r="H172" s="158"/>
    </row>
    <row r="173" spans="1:8" ht="50.1" customHeight="1" x14ac:dyDescent="0.2">
      <c r="A173" s="154" t="s">
        <v>112</v>
      </c>
      <c r="B173" s="204"/>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359">
        <v>8880</v>
      </c>
      <c r="E173" s="157"/>
      <c r="F173" s="157"/>
      <c r="G173" s="157"/>
      <c r="H173" s="158"/>
    </row>
    <row r="174" spans="1:8" ht="50.1" customHeight="1" x14ac:dyDescent="0.2">
      <c r="A174" s="154" t="s">
        <v>113</v>
      </c>
      <c r="B174" s="204"/>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359">
        <v>9720</v>
      </c>
      <c r="E174" s="157"/>
      <c r="F174" s="157"/>
      <c r="G174" s="157"/>
      <c r="H174" s="158"/>
    </row>
    <row r="175" spans="1:8" ht="50.1" customHeight="1" x14ac:dyDescent="0.2">
      <c r="A175" s="154" t="s">
        <v>114</v>
      </c>
      <c r="B175" s="204"/>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359">
        <v>20160</v>
      </c>
      <c r="E175" s="157"/>
      <c r="F175" s="157"/>
      <c r="G175" s="157"/>
      <c r="H175" s="158"/>
    </row>
    <row r="176" spans="1:8" ht="50.1" customHeight="1" x14ac:dyDescent="0.2">
      <c r="A176" s="154" t="s">
        <v>115</v>
      </c>
      <c r="B176" s="204"/>
      <c r="C176" s="203" t="s">
        <v>95</v>
      </c>
      <c r="D176" s="359">
        <v>1080</v>
      </c>
      <c r="E176" s="157"/>
      <c r="F176" s="157"/>
      <c r="G176" s="157"/>
      <c r="H176" s="158"/>
    </row>
    <row r="177" spans="1:8" ht="75" customHeight="1" x14ac:dyDescent="0.2">
      <c r="A177" s="154" t="s">
        <v>116</v>
      </c>
      <c r="B177" s="204"/>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359">
        <v>17640</v>
      </c>
      <c r="E177" s="157"/>
      <c r="F177" s="157"/>
      <c r="G177" s="157"/>
      <c r="H177" s="158"/>
    </row>
    <row r="178" spans="1:8" ht="50.1" customHeight="1" thickBot="1" x14ac:dyDescent="0.25">
      <c r="A178" s="162" t="s">
        <v>117</v>
      </c>
      <c r="B178" s="618"/>
      <c r="C17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361">
        <v>6720</v>
      </c>
      <c r="E178" s="165"/>
      <c r="F178" s="165"/>
      <c r="G178" s="165"/>
      <c r="H178" s="16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617">
        <v>3990</v>
      </c>
      <c r="E180" s="552"/>
      <c r="F180" s="552"/>
      <c r="G180" s="552"/>
      <c r="H180" s="472"/>
    </row>
    <row r="181" spans="1:8" s="16" customFormat="1" ht="50.1" customHeight="1" x14ac:dyDescent="0.2">
      <c r="A181" s="160" t="s">
        <v>120</v>
      </c>
      <c r="B181" s="161"/>
      <c r="C181" s="209"/>
      <c r="D181" s="359">
        <v>5400</v>
      </c>
      <c r="E181" s="157"/>
      <c r="F181" s="157"/>
      <c r="G181" s="157"/>
      <c r="H181" s="158"/>
    </row>
    <row r="182" spans="1:8" s="16" customFormat="1" ht="50.1" customHeight="1" x14ac:dyDescent="0.2">
      <c r="A182" s="207" t="s">
        <v>121</v>
      </c>
      <c r="B182" s="208"/>
      <c r="C182" s="209"/>
      <c r="D182" s="359">
        <v>3990</v>
      </c>
      <c r="E182" s="157"/>
      <c r="F182" s="157"/>
      <c r="G182" s="157"/>
      <c r="H182" s="158"/>
    </row>
    <row r="183" spans="1:8" s="16" customFormat="1" ht="50.1" customHeight="1" x14ac:dyDescent="0.2">
      <c r="A183" s="207" t="s">
        <v>122</v>
      </c>
      <c r="B183" s="208"/>
      <c r="C183" s="209"/>
      <c r="D183" s="359">
        <v>390</v>
      </c>
      <c r="E183" s="157"/>
      <c r="F183" s="157"/>
      <c r="G183" s="157"/>
      <c r="H183" s="158"/>
    </row>
    <row r="184" spans="1:8" s="16" customFormat="1" ht="50.1" customHeight="1" thickBot="1" x14ac:dyDescent="0.25">
      <c r="A184" s="207" t="s">
        <v>123</v>
      </c>
      <c r="B184" s="208"/>
      <c r="C184" s="210"/>
      <c r="D184" s="78">
        <v>1410</v>
      </c>
      <c r="E184" s="79"/>
      <c r="F184" s="79"/>
      <c r="G184" s="79"/>
      <c r="H184" s="80"/>
    </row>
    <row r="185" spans="1:8" s="16" customFormat="1" ht="50.1" customHeight="1" thickBot="1" x14ac:dyDescent="0.25">
      <c r="A185" s="24" t="s">
        <v>124</v>
      </c>
      <c r="B185" s="25"/>
      <c r="C185" s="26"/>
      <c r="D185" s="173"/>
      <c r="E185" s="173"/>
      <c r="F185" s="173"/>
      <c r="G185" s="173"/>
      <c r="H185" s="174"/>
    </row>
    <row r="186" spans="1:8" ht="50.1" customHeight="1" x14ac:dyDescent="0.2">
      <c r="A186" s="154" t="s">
        <v>125</v>
      </c>
      <c r="B186" s="204"/>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86" s="212">
        <f>F186*1.2</f>
        <v>5760</v>
      </c>
      <c r="E186" s="213">
        <f>F186*1.1</f>
        <v>5280</v>
      </c>
      <c r="F186" s="213">
        <v>4800</v>
      </c>
      <c r="G186" s="213">
        <f>F186*0.75</f>
        <v>3600</v>
      </c>
      <c r="H186" s="214">
        <f>F186*0.5</f>
        <v>2400</v>
      </c>
    </row>
    <row r="187" spans="1:8" ht="50.1" customHeight="1" x14ac:dyDescent="0.2">
      <c r="A187" s="154" t="s">
        <v>126</v>
      </c>
      <c r="B187" s="204"/>
      <c r="C187" s="203" t="str">
        <f>"Интернет-площадка 2gis.ru на основе Cправочника организаций "&amp;$C$2&amp;""</f>
        <v>Интернет-площадка 2gis.ru на основе Cправочника организаций "2ГИС.КУРГАН"</v>
      </c>
      <c r="D187" s="359">
        <v>6690</v>
      </c>
      <c r="E187" s="157"/>
      <c r="F187" s="157"/>
      <c r="G187" s="157"/>
      <c r="H187" s="158"/>
    </row>
    <row r="188" spans="1:8" ht="50.1" customHeight="1" x14ac:dyDescent="0.2">
      <c r="A188" s="154" t="s">
        <v>295</v>
      </c>
      <c r="B188" s="204"/>
      <c r="C18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88" s="212">
        <f>F188*1.2</f>
        <v>8064</v>
      </c>
      <c r="E188" s="213">
        <f>F188*1.1</f>
        <v>7392.0000000000009</v>
      </c>
      <c r="F188" s="213">
        <v>6720</v>
      </c>
      <c r="G188" s="213">
        <f>F188*0.75</f>
        <v>5040</v>
      </c>
      <c r="H188" s="214">
        <f>F188*0.5</f>
        <v>3360</v>
      </c>
    </row>
    <row r="189" spans="1:8" ht="50.1" customHeight="1" x14ac:dyDescent="0.2">
      <c r="A189" s="154" t="s">
        <v>179</v>
      </c>
      <c r="B189" s="204"/>
      <c r="C189" s="203" t="str">
        <f>"Интернет-площадка 2gis.ru на основе Cправочника организаций "&amp;$C$2&amp;""</f>
        <v>Интернет-площадка 2gis.ru на основе Cправочника организаций "2ГИС.КУРГАН"</v>
      </c>
      <c r="D189" s="359">
        <v>9480</v>
      </c>
      <c r="E189" s="157"/>
      <c r="F189" s="157"/>
      <c r="G189" s="157"/>
      <c r="H189" s="158"/>
    </row>
    <row r="190" spans="1:8" s="16" customFormat="1" ht="126" customHeight="1" thickBot="1" x14ac:dyDescent="0.25">
      <c r="A190" s="160" t="s">
        <v>131</v>
      </c>
      <c r="B190" s="161"/>
      <c r="C190" s="215" t="str">
        <f>C189</f>
        <v>Интернет-площадка 2gis.ru на основе Cправочника организаций "2ГИС.КУРГАН"</v>
      </c>
      <c r="D190" s="212">
        <f>F190*1.2</f>
        <v>11988</v>
      </c>
      <c r="E190" s="213">
        <f>F190*1.1</f>
        <v>10989</v>
      </c>
      <c r="F190" s="213">
        <v>9990</v>
      </c>
      <c r="G190" s="213">
        <f>F190*0.75</f>
        <v>7492.5</v>
      </c>
      <c r="H190" s="214">
        <f>F190*0.5</f>
        <v>4995</v>
      </c>
    </row>
    <row r="191" spans="1:8" ht="50.1" customHeight="1" thickBot="1" x14ac:dyDescent="0.25">
      <c r="A191" s="24" t="s">
        <v>193</v>
      </c>
      <c r="B191" s="25"/>
      <c r="C191" s="26"/>
      <c r="D191" s="173"/>
      <c r="E191" s="173"/>
      <c r="F191" s="173"/>
      <c r="G191" s="173"/>
      <c r="H191" s="174"/>
    </row>
    <row r="192" spans="1:8" s="23" customFormat="1" ht="30" customHeight="1" thickBot="1" x14ac:dyDescent="0.25">
      <c r="A192" s="589"/>
      <c r="B192" s="429"/>
      <c r="C192" s="430"/>
      <c r="D192" s="429"/>
      <c r="E192" s="429"/>
      <c r="F192" s="429"/>
      <c r="G192" s="429"/>
      <c r="H192" s="431"/>
    </row>
    <row r="193" spans="1:8" s="16" customFormat="1" ht="185.25" customHeight="1" x14ac:dyDescent="0.2">
      <c r="A193" s="160" t="s">
        <v>194</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3" s="31">
        <v>10500</v>
      </c>
      <c r="E193" s="32"/>
      <c r="F193" s="32"/>
      <c r="G193" s="32"/>
      <c r="H193" s="33"/>
    </row>
    <row r="194" spans="1:8" s="16" customFormat="1" ht="83.25" customHeight="1" thickBot="1" x14ac:dyDescent="0.25">
      <c r="A194" s="160" t="s">
        <v>195</v>
      </c>
      <c r="B194" s="161"/>
      <c r="C194" s="209"/>
      <c r="D194" s="36">
        <v>10500</v>
      </c>
      <c r="E194" s="37"/>
      <c r="F194" s="37"/>
      <c r="G194" s="37"/>
      <c r="H194" s="38"/>
    </row>
    <row r="195" spans="1:8" ht="21.75" thickBot="1" x14ac:dyDescent="0.25">
      <c r="A195" s="336"/>
      <c r="B195" s="337"/>
      <c r="C195" s="125"/>
      <c r="D195" s="399"/>
      <c r="E195" s="399"/>
      <c r="F195" s="399"/>
      <c r="G195" s="399"/>
      <c r="H195" s="400"/>
    </row>
    <row r="197" spans="1:8" ht="21" x14ac:dyDescent="0.2">
      <c r="A197" s="220"/>
      <c r="B197" s="221" t="s">
        <v>133</v>
      </c>
      <c r="C197" s="222" t="s">
        <v>531</v>
      </c>
      <c r="D197" s="222"/>
      <c r="E197" s="223"/>
      <c r="F197" s="223"/>
      <c r="G197" s="223"/>
      <c r="H197" s="223"/>
    </row>
    <row r="198" spans="1:8" ht="21" x14ac:dyDescent="0.2">
      <c r="A198" s="220"/>
      <c r="B198" s="223"/>
      <c r="C198" s="224" t="s">
        <v>532</v>
      </c>
      <c r="D198" s="224"/>
      <c r="E198" s="223"/>
      <c r="F198" s="223"/>
      <c r="G198" s="223"/>
      <c r="H198" s="223"/>
    </row>
    <row r="199" spans="1:8" ht="21" x14ac:dyDescent="0.2">
      <c r="A199" s="220"/>
      <c r="B199" s="223"/>
      <c r="C199" s="224" t="s">
        <v>533</v>
      </c>
      <c r="D199" s="224"/>
      <c r="E199" s="223"/>
      <c r="F199" s="223"/>
      <c r="G199" s="223"/>
      <c r="H199" s="223"/>
    </row>
    <row r="200" spans="1:8" ht="21" x14ac:dyDescent="0.2">
      <c r="C200" s="224"/>
      <c r="D200" s="224"/>
      <c r="E200" s="223"/>
      <c r="F200" s="223"/>
      <c r="G200" s="223"/>
      <c r="H200" s="217"/>
    </row>
    <row r="201" spans="1:8" ht="26.25" customHeight="1" x14ac:dyDescent="0.2">
      <c r="A201" s="227" t="str">
        <f>Абакан_юр!A174</f>
        <v>По соглашению сторон в качестве валюты платежа могут выступать украинские гривны, в этом случае курс следующий: 1 руб. = 0,4273 гривен</v>
      </c>
      <c r="B201" s="227"/>
      <c r="C201" s="227"/>
      <c r="D201" s="228"/>
      <c r="E201" s="228"/>
      <c r="F201" s="229"/>
      <c r="G201" s="230"/>
      <c r="H201" s="230"/>
    </row>
    <row r="202" spans="1:8" ht="26.25" customHeight="1" x14ac:dyDescent="0.2">
      <c r="A202" s="227" t="str">
        <f>Абакан_юр!A175</f>
        <v>По соглашению сторон в качестве валюты платежа могут выступать дирхамы ОАЭ, в этом случае курс следующий: 1 руб. = 0,0413 дирхам</v>
      </c>
      <c r="B202" s="227"/>
      <c r="C202" s="227"/>
      <c r="D202" s="228"/>
      <c r="E202" s="228"/>
      <c r="F202" s="229"/>
      <c r="G202" s="232"/>
      <c r="H202" s="232"/>
    </row>
    <row r="203" spans="1:8" ht="26.25" customHeight="1" x14ac:dyDescent="0.2">
      <c r="A203" s="227" t="str">
        <f>Абакан_юр!A176</f>
        <v>По соглашению сторон в качестве валюты платежа могут выступать доллары США, в этом случае курс следующий: 1 руб. = 0,0113 доллара</v>
      </c>
      <c r="B203" s="227"/>
      <c r="C203" s="227"/>
      <c r="D203" s="228"/>
      <c r="E203" s="228"/>
      <c r="F203" s="229"/>
      <c r="G203" s="232"/>
      <c r="H203" s="232"/>
    </row>
    <row r="204" spans="1:8" ht="26.25" customHeight="1" x14ac:dyDescent="0.2">
      <c r="A204" s="227" t="str">
        <f>Абакан_юр!A177</f>
        <v>По соглашению сторон в качестве валюты платежа могут выступать евро, в этом случае курс следующий: 1 руб. = 0,0105 евро</v>
      </c>
      <c r="B204" s="227"/>
      <c r="C204" s="227"/>
      <c r="D204" s="228"/>
      <c r="E204" s="229"/>
      <c r="F204" s="229"/>
      <c r="G204" s="232"/>
      <c r="H204" s="232"/>
    </row>
    <row r="205" spans="1:8" ht="26.25" customHeight="1" x14ac:dyDescent="0.2">
      <c r="A205" s="227" t="str">
        <f>Абакан_юр!A178</f>
        <v>По соглашению сторон в качестве валюты платежа могут выступать чешские кроны, в этом случае курс следующий: 1 руб. = 0,2661 крона</v>
      </c>
      <c r="B205" s="227"/>
      <c r="C205" s="227"/>
      <c r="D205" s="228"/>
      <c r="E205" s="229"/>
      <c r="F205" s="229"/>
      <c r="G205" s="232"/>
      <c r="H205" s="232"/>
    </row>
    <row r="206" spans="1:8" ht="26.25" customHeight="1" x14ac:dyDescent="0.2">
      <c r="A206" s="227" t="str">
        <f>Абакан_юр!A179</f>
        <v>По соглашению сторон в качестве валюты платежа могут выступать киргизские сомы, в этом случае курс следующий: 1 руб. = 1,0065 сом</v>
      </c>
      <c r="B206" s="227"/>
      <c r="C206" s="227"/>
      <c r="D206" s="228"/>
      <c r="E206" s="228"/>
      <c r="F206" s="229"/>
      <c r="G206" s="232"/>
      <c r="H206" s="232"/>
    </row>
    <row r="207" spans="1:8" ht="26.25" customHeight="1" x14ac:dyDescent="0.2">
      <c r="A207"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7" s="227"/>
      <c r="C207" s="227"/>
      <c r="D207" s="228"/>
      <c r="E207" s="228"/>
      <c r="F207" s="229"/>
      <c r="G207" s="232"/>
      <c r="H207" s="232"/>
    </row>
    <row r="208" spans="1:8" ht="26.25" x14ac:dyDescent="0.2">
      <c r="A208" s="233"/>
      <c r="B208" s="233"/>
      <c r="C208" s="234"/>
      <c r="D208" s="235"/>
      <c r="E208" s="235"/>
      <c r="F208" s="236"/>
      <c r="G208" s="237"/>
      <c r="H208" s="237"/>
    </row>
    <row r="209" spans="1:8" ht="21" x14ac:dyDescent="0.2">
      <c r="A209" s="239" t="s">
        <v>144</v>
      </c>
      <c r="B209" s="239"/>
      <c r="C209" s="239"/>
      <c r="D209" s="239"/>
      <c r="E209" s="239"/>
      <c r="F209" s="239"/>
      <c r="G209" s="239"/>
      <c r="H209" s="239"/>
    </row>
    <row r="210" spans="1:8" ht="21" x14ac:dyDescent="0.2">
      <c r="A210" s="239" t="s">
        <v>145</v>
      </c>
      <c r="B210" s="239"/>
      <c r="C210" s="239"/>
      <c r="D210" s="239"/>
      <c r="E210" s="239"/>
      <c r="F210" s="239"/>
      <c r="G210" s="239"/>
      <c r="H210" s="239"/>
    </row>
    <row r="211" spans="1:8" ht="26.25" x14ac:dyDescent="0.2">
      <c r="A211" s="233"/>
      <c r="B211" s="233"/>
      <c r="C211" s="234"/>
      <c r="D211" s="235"/>
      <c r="E211" s="235"/>
      <c r="F211" s="236"/>
      <c r="G211" s="237"/>
      <c r="H211" s="237"/>
    </row>
    <row r="212" spans="1:8" ht="50.1" customHeight="1" thickBot="1" x14ac:dyDescent="0.25">
      <c r="A212" s="240" t="s">
        <v>146</v>
      </c>
      <c r="B212" s="240"/>
      <c r="C212" s="240"/>
      <c r="D212" s="240"/>
      <c r="E212" s="240"/>
      <c r="F212" s="241"/>
      <c r="G212" s="231"/>
      <c r="H212" s="242"/>
    </row>
    <row r="213" spans="1:8" ht="50.1" customHeight="1" thickBot="1" x14ac:dyDescent="0.25">
      <c r="A213" s="243" t="s">
        <v>147</v>
      </c>
      <c r="B213" s="244"/>
      <c r="C213" s="244"/>
      <c r="D213" s="244"/>
      <c r="E213" s="245"/>
      <c r="F213" s="246"/>
      <c r="H213" s="247"/>
    </row>
    <row r="214" spans="1:8" ht="112.5" customHeight="1" thickBot="1" x14ac:dyDescent="0.25">
      <c r="A214" s="375" t="s">
        <v>148</v>
      </c>
      <c r="B214" s="376"/>
      <c r="C214" s="250" t="s">
        <v>149</v>
      </c>
      <c r="D214" s="402" t="s">
        <v>150</v>
      </c>
      <c r="E214" s="403"/>
      <c r="F214" s="252"/>
      <c r="G214" s="252"/>
      <c r="H214" s="252"/>
    </row>
    <row r="215" spans="1:8" ht="97.5" customHeight="1" x14ac:dyDescent="0.2">
      <c r="A215" s="253" t="s">
        <v>151</v>
      </c>
      <c r="B215" s="254"/>
      <c r="C215" s="255" t="s">
        <v>152</v>
      </c>
      <c r="D215" s="256" t="s">
        <v>153</v>
      </c>
      <c r="E215" s="257"/>
      <c r="F215" s="252"/>
      <c r="G215" s="252"/>
      <c r="H215" s="252"/>
    </row>
    <row r="216" spans="1:8" ht="72" customHeight="1" x14ac:dyDescent="0.2">
      <c r="A216" s="258" t="s">
        <v>154</v>
      </c>
      <c r="B216" s="259"/>
      <c r="C216" s="260" t="s">
        <v>155</v>
      </c>
      <c r="D216" s="261" t="s">
        <v>156</v>
      </c>
      <c r="E216" s="262"/>
      <c r="F216" s="252"/>
      <c r="G216" s="252"/>
      <c r="H216" s="252"/>
    </row>
    <row r="217" spans="1:8" ht="135.75" customHeight="1" thickBot="1" x14ac:dyDescent="0.25">
      <c r="A217" s="404" t="s">
        <v>157</v>
      </c>
      <c r="B217" s="405"/>
      <c r="C217" s="406" t="s">
        <v>158</v>
      </c>
      <c r="D217" s="407" t="s">
        <v>156</v>
      </c>
      <c r="E217" s="408"/>
      <c r="F217" s="252"/>
      <c r="G217" s="252"/>
      <c r="H217" s="252"/>
    </row>
    <row r="218" spans="1:8" s="217" customFormat="1" ht="125.25" customHeight="1" x14ac:dyDescent="0.2">
      <c r="A218" s="258" t="s">
        <v>160</v>
      </c>
      <c r="B218" s="259"/>
      <c r="C218" s="409" t="s">
        <v>161</v>
      </c>
      <c r="D218" s="259" t="s">
        <v>156</v>
      </c>
      <c r="E218" s="410"/>
      <c r="F218" s="246"/>
      <c r="G218" s="246"/>
      <c r="H218" s="246"/>
    </row>
    <row r="219" spans="1:8" s="238" customFormat="1" ht="222.75" customHeight="1" thickBot="1" x14ac:dyDescent="0.25">
      <c r="A219" s="411" t="s">
        <v>162</v>
      </c>
      <c r="B219" s="412"/>
      <c r="C219" s="406" t="s">
        <v>163</v>
      </c>
      <c r="D219" s="413" t="s">
        <v>156</v>
      </c>
      <c r="E219" s="414"/>
      <c r="F219" s="236"/>
      <c r="G219" s="237"/>
      <c r="H219" s="237"/>
    </row>
    <row r="220" spans="1:8" ht="23.25" x14ac:dyDescent="0.2">
      <c r="A220" s="264" t="s">
        <v>164</v>
      </c>
      <c r="B220" s="264"/>
      <c r="C220" s="264"/>
      <c r="D220" s="264"/>
      <c r="E220" s="264"/>
      <c r="F220" s="264"/>
      <c r="G220" s="264"/>
      <c r="H220" s="264"/>
    </row>
    <row r="221" spans="1:8" ht="23.25" x14ac:dyDescent="0.2">
      <c r="A221" s="264" t="s">
        <v>165</v>
      </c>
      <c r="B221" s="264"/>
      <c r="C221" s="264"/>
      <c r="D221" s="264"/>
      <c r="E221" s="264"/>
      <c r="F221" s="264"/>
      <c r="G221" s="264"/>
      <c r="H221" s="264"/>
    </row>
    <row r="222" spans="1:8" ht="186" customHeight="1" x14ac:dyDescent="0.2">
      <c r="A222"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84"/>
      <c r="C222" s="384"/>
      <c r="D222" s="384"/>
      <c r="E222" s="384"/>
      <c r="F222" s="384"/>
      <c r="G222" s="384"/>
      <c r="H222" s="384"/>
    </row>
    <row r="223" spans="1:8" ht="79.5" customHeight="1" x14ac:dyDescent="0.2">
      <c r="A223" s="239" t="s">
        <v>167</v>
      </c>
      <c r="B223" s="239"/>
      <c r="C223" s="239"/>
      <c r="D223" s="239"/>
      <c r="E223" s="239"/>
      <c r="F223" s="239"/>
      <c r="G223" s="239"/>
      <c r="H223" s="239"/>
    </row>
    <row r="224" spans="1:8" ht="23.25" x14ac:dyDescent="0.2">
      <c r="A224" s="264" t="s">
        <v>168</v>
      </c>
      <c r="B224" s="264"/>
      <c r="C224" s="264"/>
      <c r="D224" s="264"/>
      <c r="E224" s="264"/>
      <c r="F224" s="264"/>
      <c r="G224" s="264"/>
      <c r="H224" s="264"/>
    </row>
    <row r="225" spans="1:8" s="266" customFormat="1" ht="114.75" customHeight="1" x14ac:dyDescent="0.2">
      <c r="A225" s="239" t="s">
        <v>169</v>
      </c>
      <c r="B225" s="239"/>
      <c r="C225" s="239"/>
      <c r="D225" s="239"/>
      <c r="E225" s="239"/>
      <c r="F225" s="239"/>
      <c r="G225" s="239"/>
      <c r="H225" s="239"/>
    </row>
  </sheetData>
  <sheetProtection selectLockedCells="1" selectUnlockedCells="1"/>
  <mergeCells count="37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0:B190"/>
    <mergeCell ref="A191:B191"/>
    <mergeCell ref="D191:H191"/>
    <mergeCell ref="A192:C192"/>
    <mergeCell ref="D192:H192"/>
    <mergeCell ref="A193:B193"/>
    <mergeCell ref="C193:C194"/>
    <mergeCell ref="D193:H193"/>
    <mergeCell ref="A194:B194"/>
    <mergeCell ref="D194:H194"/>
    <mergeCell ref="A186:B186"/>
    <mergeCell ref="A187:B187"/>
    <mergeCell ref="D187:H187"/>
    <mergeCell ref="A188:B188"/>
    <mergeCell ref="A189:B189"/>
    <mergeCell ref="D189:H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389">
        <v>84</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300">
        <f>F48*1.2</f>
        <v>360</v>
      </c>
      <c r="E48" s="300">
        <f>F48*1.1</f>
        <v>330</v>
      </c>
      <c r="F48" s="300">
        <v>300</v>
      </c>
      <c r="G48" s="300">
        <f>F48*0.75</f>
        <v>225</v>
      </c>
      <c r="H48" s="300">
        <f>F48*0.5</f>
        <v>150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1">
        <f>F55*1.2</f>
        <v>7984.7999999999993</v>
      </c>
      <c r="E55" s="32">
        <f>F55*1.1</f>
        <v>7319.4000000000005</v>
      </c>
      <c r="F55" s="32">
        <v>6654</v>
      </c>
      <c r="G55" s="32">
        <f>F55*0.75</f>
        <v>4990.5</v>
      </c>
      <c r="H55" s="33">
        <f>F55*0.5</f>
        <v>3327</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54">
        <f>F61*1.2</f>
        <v>8553.6</v>
      </c>
      <c r="E61" s="32">
        <f>F61*1.1</f>
        <v>7840.8</v>
      </c>
      <c r="F61" s="32">
        <v>7128</v>
      </c>
      <c r="G61" s="32">
        <f>F61*0.75</f>
        <v>5346</v>
      </c>
      <c r="H61" s="33">
        <f>F61*0.5</f>
        <v>3564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389">
        <v>84</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414 до 15732</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144">
        <v>414</v>
      </c>
      <c r="E72" s="145"/>
      <c r="F72" s="145"/>
      <c r="G72" s="145"/>
      <c r="H72" s="146"/>
    </row>
    <row r="73" spans="1:8" ht="37.5" customHeight="1" outlineLevel="1" x14ac:dyDescent="0.2">
      <c r="A73" s="147" t="s">
        <v>40</v>
      </c>
      <c r="B73" s="148"/>
      <c r="C73" s="143"/>
      <c r="D73" s="36">
        <v>828</v>
      </c>
      <c r="E73" s="37"/>
      <c r="F73" s="37"/>
      <c r="G73" s="37"/>
      <c r="H73" s="38"/>
    </row>
    <row r="74" spans="1:8" ht="37.5" customHeight="1" outlineLevel="1" x14ac:dyDescent="0.2">
      <c r="A74" s="147" t="s">
        <v>41</v>
      </c>
      <c r="B74" s="148"/>
      <c r="C74" s="143"/>
      <c r="D74" s="36">
        <v>1656</v>
      </c>
      <c r="E74" s="37"/>
      <c r="F74" s="37"/>
      <c r="G74" s="37"/>
      <c r="H74" s="38"/>
    </row>
    <row r="75" spans="1:8" ht="37.5" customHeight="1" outlineLevel="1" x14ac:dyDescent="0.2">
      <c r="A75" s="147" t="s">
        <v>42</v>
      </c>
      <c r="B75" s="148"/>
      <c r="C75" s="143"/>
      <c r="D75" s="36">
        <v>2484</v>
      </c>
      <c r="E75" s="37"/>
      <c r="F75" s="37"/>
      <c r="G75" s="37"/>
      <c r="H75" s="38"/>
    </row>
    <row r="76" spans="1:8" ht="37.5" customHeight="1" outlineLevel="1" x14ac:dyDescent="0.2">
      <c r="A76" s="147" t="s">
        <v>43</v>
      </c>
      <c r="B76" s="148"/>
      <c r="C76" s="143"/>
      <c r="D76" s="36">
        <v>3312</v>
      </c>
      <c r="E76" s="37"/>
      <c r="F76" s="37"/>
      <c r="G76" s="37"/>
      <c r="H76" s="38"/>
    </row>
    <row r="77" spans="1:8" ht="37.5" customHeight="1" outlineLevel="1" x14ac:dyDescent="0.2">
      <c r="A77" s="147" t="s">
        <v>44</v>
      </c>
      <c r="B77" s="148"/>
      <c r="C77" s="143"/>
      <c r="D77" s="36">
        <v>4140</v>
      </c>
      <c r="E77" s="37"/>
      <c r="F77" s="37"/>
      <c r="G77" s="37"/>
      <c r="H77" s="38"/>
    </row>
    <row r="78" spans="1:8" ht="37.5" customHeight="1" outlineLevel="1" x14ac:dyDescent="0.2">
      <c r="A78" s="147" t="s">
        <v>45</v>
      </c>
      <c r="B78" s="148"/>
      <c r="C78" s="143"/>
      <c r="D78" s="36">
        <v>4968</v>
      </c>
      <c r="E78" s="37"/>
      <c r="F78" s="37"/>
      <c r="G78" s="37"/>
      <c r="H78" s="38"/>
    </row>
    <row r="79" spans="1:8" ht="37.5" customHeight="1" outlineLevel="1" x14ac:dyDescent="0.2">
      <c r="A79" s="147" t="s">
        <v>46</v>
      </c>
      <c r="B79" s="148"/>
      <c r="C79" s="143"/>
      <c r="D79" s="36">
        <v>5796</v>
      </c>
      <c r="E79" s="37"/>
      <c r="F79" s="37"/>
      <c r="G79" s="37"/>
      <c r="H79" s="38"/>
    </row>
    <row r="80" spans="1:8" ht="37.5" customHeight="1" outlineLevel="1" x14ac:dyDescent="0.2">
      <c r="A80" s="147" t="s">
        <v>47</v>
      </c>
      <c r="B80" s="148"/>
      <c r="C80" s="143"/>
      <c r="D80" s="36">
        <v>6624</v>
      </c>
      <c r="E80" s="37"/>
      <c r="F80" s="37"/>
      <c r="G80" s="37"/>
      <c r="H80" s="38"/>
    </row>
    <row r="81" spans="1:8" ht="37.5" customHeight="1" outlineLevel="1" x14ac:dyDescent="0.2">
      <c r="A81" s="147" t="s">
        <v>48</v>
      </c>
      <c r="B81" s="148"/>
      <c r="C81" s="143"/>
      <c r="D81" s="36">
        <v>7452</v>
      </c>
      <c r="E81" s="37"/>
      <c r="F81" s="37"/>
      <c r="G81" s="37"/>
      <c r="H81" s="38"/>
    </row>
    <row r="82" spans="1:8" ht="37.5" customHeight="1" outlineLevel="1" x14ac:dyDescent="0.2">
      <c r="A82" s="147" t="s">
        <v>49</v>
      </c>
      <c r="B82" s="148"/>
      <c r="C82" s="143"/>
      <c r="D82" s="36">
        <v>8280</v>
      </c>
      <c r="E82" s="37"/>
      <c r="F82" s="37"/>
      <c r="G82" s="37"/>
      <c r="H82" s="38"/>
    </row>
    <row r="83" spans="1:8" ht="37.5" customHeight="1" outlineLevel="1" x14ac:dyDescent="0.2">
      <c r="A83" s="147" t="s">
        <v>50</v>
      </c>
      <c r="B83" s="148"/>
      <c r="C83" s="143"/>
      <c r="D83" s="36">
        <v>9108</v>
      </c>
      <c r="E83" s="37"/>
      <c r="F83" s="37"/>
      <c r="G83" s="37"/>
      <c r="H83" s="38"/>
    </row>
    <row r="84" spans="1:8" ht="37.5" customHeight="1" outlineLevel="1" x14ac:dyDescent="0.2">
      <c r="A84" s="147" t="s">
        <v>51</v>
      </c>
      <c r="B84" s="148"/>
      <c r="C84" s="143"/>
      <c r="D84" s="36">
        <v>9936</v>
      </c>
      <c r="E84" s="37"/>
      <c r="F84" s="37"/>
      <c r="G84" s="37"/>
      <c r="H84" s="38"/>
    </row>
    <row r="85" spans="1:8" ht="37.5" customHeight="1" outlineLevel="1" x14ac:dyDescent="0.2">
      <c r="A85" s="147" t="s">
        <v>52</v>
      </c>
      <c r="B85" s="148"/>
      <c r="C85" s="143"/>
      <c r="D85" s="36">
        <v>10764</v>
      </c>
      <c r="E85" s="37"/>
      <c r="F85" s="37"/>
      <c r="G85" s="37"/>
      <c r="H85" s="38"/>
    </row>
    <row r="86" spans="1:8" ht="37.5" customHeight="1" outlineLevel="1" x14ac:dyDescent="0.2">
      <c r="A86" s="147" t="s">
        <v>53</v>
      </c>
      <c r="B86" s="148"/>
      <c r="C86" s="143"/>
      <c r="D86" s="36">
        <v>11592</v>
      </c>
      <c r="E86" s="37"/>
      <c r="F86" s="37"/>
      <c r="G86" s="37"/>
      <c r="H86" s="38"/>
    </row>
    <row r="87" spans="1:8" ht="37.5" customHeight="1" outlineLevel="1" x14ac:dyDescent="0.2">
      <c r="A87" s="147" t="s">
        <v>54</v>
      </c>
      <c r="B87" s="148"/>
      <c r="C87" s="143"/>
      <c r="D87" s="36">
        <v>12420</v>
      </c>
      <c r="E87" s="37"/>
      <c r="F87" s="37"/>
      <c r="G87" s="37"/>
      <c r="H87" s="38"/>
    </row>
    <row r="88" spans="1:8" ht="37.5" customHeight="1" outlineLevel="1" x14ac:dyDescent="0.2">
      <c r="A88" s="147" t="s">
        <v>55</v>
      </c>
      <c r="B88" s="148"/>
      <c r="C88" s="143"/>
      <c r="D88" s="36">
        <v>13248</v>
      </c>
      <c r="E88" s="37"/>
      <c r="F88" s="37"/>
      <c r="G88" s="37"/>
      <c r="H88" s="38"/>
    </row>
    <row r="89" spans="1:8" ht="37.5" customHeight="1" outlineLevel="1" x14ac:dyDescent="0.2">
      <c r="A89" s="147" t="s">
        <v>56</v>
      </c>
      <c r="B89" s="148"/>
      <c r="C89" s="143"/>
      <c r="D89" s="36">
        <v>14076</v>
      </c>
      <c r="E89" s="37"/>
      <c r="F89" s="37"/>
      <c r="G89" s="37"/>
      <c r="H89" s="38"/>
    </row>
    <row r="90" spans="1:8" ht="37.5" customHeight="1" outlineLevel="1" x14ac:dyDescent="0.2">
      <c r="A90" s="147" t="s">
        <v>57</v>
      </c>
      <c r="B90" s="148"/>
      <c r="C90" s="143"/>
      <c r="D90" s="36">
        <v>14904</v>
      </c>
      <c r="E90" s="37"/>
      <c r="F90" s="37"/>
      <c r="G90" s="37"/>
      <c r="H90" s="38"/>
    </row>
    <row r="91" spans="1:8" ht="37.5" customHeight="1" outlineLevel="1" thickBot="1" x14ac:dyDescent="0.25">
      <c r="A91" s="147" t="s">
        <v>58</v>
      </c>
      <c r="B91" s="148"/>
      <c r="C91" s="143"/>
      <c r="D91" s="36">
        <v>15732</v>
      </c>
      <c r="E91" s="37"/>
      <c r="F91" s="37"/>
      <c r="G91" s="37"/>
      <c r="H91" s="38"/>
    </row>
    <row r="92" spans="1:8" ht="50.1" customHeight="1" thickBot="1" x14ac:dyDescent="0.25">
      <c r="A92" s="136" t="s">
        <v>59</v>
      </c>
      <c r="B92" s="137"/>
      <c r="C92" s="137"/>
      <c r="D92" s="138" t="str">
        <f>"от "&amp;MIN(D93:D102)&amp;" до "&amp;MAX(D93:D102)</f>
        <v>от 150 до 2940</v>
      </c>
      <c r="E92" s="139"/>
      <c r="F92" s="139"/>
      <c r="G92" s="139"/>
      <c r="H92" s="140"/>
    </row>
    <row r="93" spans="1:8" ht="151.5" x14ac:dyDescent="0.2">
      <c r="A93" s="149" t="s">
        <v>60</v>
      </c>
      <c r="B93" s="150" t="s">
        <v>13</v>
      </c>
      <c r="C93" s="294"/>
      <c r="D93" s="152">
        <v>300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157">
        <v>150</v>
      </c>
      <c r="E94" s="157"/>
      <c r="F94" s="157"/>
      <c r="G94" s="157"/>
      <c r="H94" s="158"/>
    </row>
    <row r="95" spans="1:8" ht="37.5" customHeight="1" x14ac:dyDescent="0.2">
      <c r="A95" s="154" t="s">
        <v>62</v>
      </c>
      <c r="B95" s="155"/>
      <c r="C95" s="159"/>
      <c r="D95" s="157">
        <v>2940</v>
      </c>
      <c r="E95" s="157"/>
      <c r="F95" s="157"/>
      <c r="G95" s="157"/>
      <c r="H95" s="158"/>
    </row>
    <row r="96" spans="1:8" ht="37.5" customHeight="1" x14ac:dyDescent="0.2">
      <c r="A96" s="154" t="s">
        <v>63</v>
      </c>
      <c r="B96" s="155"/>
      <c r="C96" s="159"/>
      <c r="D96" s="157">
        <v>540</v>
      </c>
      <c r="E96" s="157"/>
      <c r="F96" s="157"/>
      <c r="G96" s="157"/>
      <c r="H96" s="158"/>
    </row>
    <row r="97" spans="1:8" ht="37.5" customHeight="1" x14ac:dyDescent="0.2">
      <c r="A97" s="160" t="s">
        <v>64</v>
      </c>
      <c r="B97" s="161"/>
      <c r="C97" s="159"/>
      <c r="D97" s="157">
        <v>2820</v>
      </c>
      <c r="E97" s="157"/>
      <c r="F97" s="157"/>
      <c r="G97" s="157"/>
      <c r="H97" s="158"/>
    </row>
    <row r="98" spans="1:8" ht="37.5" customHeight="1" x14ac:dyDescent="0.2">
      <c r="A98" s="154" t="s">
        <v>65</v>
      </c>
      <c r="B98" s="155"/>
      <c r="C98" s="159"/>
      <c r="D98" s="157">
        <v>300</v>
      </c>
      <c r="E98" s="157"/>
      <c r="F98" s="157"/>
      <c r="G98" s="157"/>
      <c r="H98" s="158"/>
    </row>
    <row r="99" spans="1:8" ht="37.5" customHeight="1" x14ac:dyDescent="0.2">
      <c r="A99" s="154" t="s">
        <v>66</v>
      </c>
      <c r="B99" s="155"/>
      <c r="C99" s="159"/>
      <c r="D99" s="157">
        <v>300</v>
      </c>
      <c r="E99" s="157"/>
      <c r="F99" s="157"/>
      <c r="G99" s="157"/>
      <c r="H99" s="158"/>
    </row>
    <row r="100" spans="1:8" ht="37.5" customHeight="1" x14ac:dyDescent="0.2">
      <c r="A100" s="154" t="s">
        <v>67</v>
      </c>
      <c r="B100" s="155"/>
      <c r="C100" s="159"/>
      <c r="D100" s="157">
        <v>600</v>
      </c>
      <c r="E100" s="157"/>
      <c r="F100" s="157"/>
      <c r="G100" s="157"/>
      <c r="H100" s="158"/>
    </row>
    <row r="101" spans="1:8" ht="37.5" customHeight="1" x14ac:dyDescent="0.2">
      <c r="A101" s="154" t="s">
        <v>68</v>
      </c>
      <c r="B101" s="155"/>
      <c r="C101" s="159"/>
      <c r="D101" s="157">
        <v>900</v>
      </c>
      <c r="E101" s="157"/>
      <c r="F101" s="157"/>
      <c r="G101" s="157"/>
      <c r="H101" s="158"/>
    </row>
    <row r="102" spans="1:8" ht="37.5" customHeight="1" thickBot="1" x14ac:dyDescent="0.25">
      <c r="A102" s="162" t="s">
        <v>69</v>
      </c>
      <c r="B102" s="163"/>
      <c r="C102" s="164"/>
      <c r="D102" s="165">
        <v>1800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6300</v>
      </c>
      <c r="E104" s="173"/>
      <c r="F104" s="173"/>
      <c r="G104" s="173"/>
      <c r="H104" s="174"/>
    </row>
    <row r="105" spans="1:8" ht="21.75" thickBot="1" x14ac:dyDescent="0.25">
      <c r="A105" s="336"/>
      <c r="B105" s="337"/>
      <c r="C105" s="130"/>
      <c r="D105" s="399"/>
      <c r="E105" s="399"/>
      <c r="F105" s="399"/>
      <c r="G105" s="399"/>
      <c r="H105" s="400"/>
    </row>
    <row r="106" spans="1:8" ht="63"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182">
        <v>2100</v>
      </c>
      <c r="E106" s="182"/>
      <c r="F106" s="182"/>
      <c r="G106" s="182"/>
      <c r="H106" s="183"/>
    </row>
    <row r="107" spans="1:8" ht="63" customHeight="1" thickBot="1" x14ac:dyDescent="0.25">
      <c r="A107" s="184" t="s">
        <v>74</v>
      </c>
      <c r="B107" s="185"/>
      <c r="C107" s="186"/>
      <c r="D107" s="187" t="s">
        <v>75</v>
      </c>
      <c r="E107" s="188"/>
      <c r="F107" s="188"/>
      <c r="G107" s="188"/>
      <c r="H107" s="189"/>
    </row>
    <row r="108" spans="1:8" ht="63" customHeight="1" x14ac:dyDescent="0.2">
      <c r="A108" s="190" t="s">
        <v>76</v>
      </c>
      <c r="B108" s="191"/>
      <c r="C108" s="186"/>
      <c r="D108" s="157">
        <f>D106/4</f>
        <v>525</v>
      </c>
      <c r="E108" s="157"/>
      <c r="F108" s="157"/>
      <c r="G108" s="157"/>
      <c r="H108" s="158"/>
    </row>
    <row r="109" spans="1:8" ht="63" customHeight="1" x14ac:dyDescent="0.2">
      <c r="A109" s="190" t="s">
        <v>77</v>
      </c>
      <c r="B109" s="191"/>
      <c r="C109" s="186"/>
      <c r="D109" s="157">
        <f>D106/5</f>
        <v>420</v>
      </c>
      <c r="E109" s="157"/>
      <c r="F109" s="157"/>
      <c r="G109" s="157"/>
      <c r="H109" s="158"/>
    </row>
    <row r="110" spans="1:8" ht="63" customHeight="1" x14ac:dyDescent="0.2">
      <c r="A110" s="190" t="s">
        <v>78</v>
      </c>
      <c r="B110" s="191"/>
      <c r="C110" s="186"/>
      <c r="D110" s="157">
        <f>D106/6</f>
        <v>350</v>
      </c>
      <c r="E110" s="157"/>
      <c r="F110" s="157"/>
      <c r="G110" s="157"/>
      <c r="H110" s="158"/>
    </row>
    <row r="111" spans="1:8" ht="63" customHeight="1" x14ac:dyDescent="0.2">
      <c r="A111" s="190" t="s">
        <v>79</v>
      </c>
      <c r="B111" s="191"/>
      <c r="C111" s="186"/>
      <c r="D111" s="157">
        <f>D106/7</f>
        <v>300</v>
      </c>
      <c r="E111" s="157"/>
      <c r="F111" s="157"/>
      <c r="G111" s="157"/>
      <c r="H111" s="158"/>
    </row>
    <row r="112" spans="1:8" ht="63" customHeight="1" x14ac:dyDescent="0.2">
      <c r="A112" s="190" t="s">
        <v>80</v>
      </c>
      <c r="B112" s="191"/>
      <c r="C112" s="186"/>
      <c r="D112" s="157">
        <f>D106/8</f>
        <v>262.5</v>
      </c>
      <c r="E112" s="157"/>
      <c r="F112" s="157"/>
      <c r="G112" s="157"/>
      <c r="H112" s="158"/>
    </row>
    <row r="113" spans="1:8" ht="63" customHeight="1" x14ac:dyDescent="0.2">
      <c r="A113" s="190" t="s">
        <v>81</v>
      </c>
      <c r="B113" s="191"/>
      <c r="C113" s="186"/>
      <c r="D113" s="157">
        <f>D106/9</f>
        <v>233.33333333333334</v>
      </c>
      <c r="E113" s="157"/>
      <c r="F113" s="157"/>
      <c r="G113" s="157"/>
      <c r="H113" s="158"/>
    </row>
    <row r="114" spans="1:8" ht="63" customHeight="1" x14ac:dyDescent="0.2">
      <c r="A114" s="190" t="s">
        <v>82</v>
      </c>
      <c r="B114" s="191"/>
      <c r="C114" s="186"/>
      <c r="D114" s="157">
        <f>D106/10</f>
        <v>210</v>
      </c>
      <c r="E114" s="157"/>
      <c r="F114" s="157"/>
      <c r="G114" s="157"/>
      <c r="H114" s="158"/>
    </row>
    <row r="115" spans="1:8" ht="63" customHeight="1" thickBot="1" x14ac:dyDescent="0.25">
      <c r="A115" s="179" t="s">
        <v>83</v>
      </c>
      <c r="B115" s="180"/>
      <c r="C115" s="186"/>
      <c r="D115" s="182">
        <v>3144</v>
      </c>
      <c r="E115" s="182"/>
      <c r="F115" s="182"/>
      <c r="G115" s="182"/>
      <c r="H115" s="183"/>
    </row>
    <row r="116" spans="1:8" ht="63" customHeight="1" thickBot="1" x14ac:dyDescent="0.25">
      <c r="A116" s="184" t="s">
        <v>74</v>
      </c>
      <c r="B116" s="185"/>
      <c r="C116" s="186"/>
      <c r="D116" s="187" t="s">
        <v>75</v>
      </c>
      <c r="E116" s="188"/>
      <c r="F116" s="188"/>
      <c r="G116" s="188"/>
      <c r="H116" s="189"/>
    </row>
    <row r="117" spans="1:8" ht="63" customHeight="1" x14ac:dyDescent="0.2">
      <c r="A117" s="190" t="s">
        <v>76</v>
      </c>
      <c r="B117" s="191"/>
      <c r="C117" s="186"/>
      <c r="D117" s="157">
        <v>786</v>
      </c>
      <c r="E117" s="157"/>
      <c r="F117" s="157"/>
      <c r="G117" s="157"/>
      <c r="H117" s="158"/>
    </row>
    <row r="118" spans="1:8" ht="63" customHeight="1" x14ac:dyDescent="0.2">
      <c r="A118" s="190" t="s">
        <v>77</v>
      </c>
      <c r="B118" s="191"/>
      <c r="C118" s="186"/>
      <c r="D118" s="157">
        <v>628.79999999999995</v>
      </c>
      <c r="E118" s="157"/>
      <c r="F118" s="157"/>
      <c r="G118" s="157"/>
      <c r="H118" s="158"/>
    </row>
    <row r="119" spans="1:8" ht="63" customHeight="1" x14ac:dyDescent="0.2">
      <c r="A119" s="190" t="s">
        <v>78</v>
      </c>
      <c r="B119" s="191"/>
      <c r="C119" s="186"/>
      <c r="D119" s="157">
        <v>524</v>
      </c>
      <c r="E119" s="157"/>
      <c r="F119" s="157"/>
      <c r="G119" s="157"/>
      <c r="H119" s="158"/>
    </row>
    <row r="120" spans="1:8" ht="63" customHeight="1" x14ac:dyDescent="0.2">
      <c r="A120" s="190" t="s">
        <v>79</v>
      </c>
      <c r="B120" s="191"/>
      <c r="C120" s="186"/>
      <c r="D120" s="157">
        <v>449.14285714285711</v>
      </c>
      <c r="E120" s="157"/>
      <c r="F120" s="157"/>
      <c r="G120" s="157"/>
      <c r="H120" s="158"/>
    </row>
    <row r="121" spans="1:8" ht="63" customHeight="1" x14ac:dyDescent="0.2">
      <c r="A121" s="190" t="s">
        <v>80</v>
      </c>
      <c r="B121" s="191"/>
      <c r="C121" s="186"/>
      <c r="D121" s="157">
        <v>393</v>
      </c>
      <c r="E121" s="157"/>
      <c r="F121" s="157"/>
      <c r="G121" s="157"/>
      <c r="H121" s="158"/>
    </row>
    <row r="122" spans="1:8" ht="63" customHeight="1" x14ac:dyDescent="0.2">
      <c r="A122" s="190" t="s">
        <v>81</v>
      </c>
      <c r="B122" s="191"/>
      <c r="C122" s="186"/>
      <c r="D122" s="157">
        <v>349.33333333333331</v>
      </c>
      <c r="E122" s="157"/>
      <c r="F122" s="157"/>
      <c r="G122" s="157"/>
      <c r="H122" s="158"/>
    </row>
    <row r="123" spans="1:8" ht="63" customHeight="1" thickBot="1" x14ac:dyDescent="0.25">
      <c r="A123" s="190" t="s">
        <v>82</v>
      </c>
      <c r="B123" s="191"/>
      <c r="C123" s="194"/>
      <c r="D123" s="157">
        <v>314.39999999999998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44">
        <v>5100</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"2ГИС.КУРСК"</v>
      </c>
      <c r="D126" s="31">
        <v>3000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121">
        <v>3180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6">
        <v>1800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"2ГИС.КУРСК"</v>
      </c>
      <c r="D129" s="36">
        <v>5250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"2ГИС.КУРСК"</v>
      </c>
      <c r="D130" s="36">
        <v>6300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6">
        <v>1800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6">
        <v>3180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6">
        <v>1800</v>
      </c>
      <c r="E133" s="37"/>
      <c r="F133" s="37"/>
      <c r="G133" s="37"/>
      <c r="H133" s="38"/>
    </row>
    <row r="134" spans="1:8" ht="50.1" customHeight="1" x14ac:dyDescent="0.2">
      <c r="A134" s="160" t="s">
        <v>93</v>
      </c>
      <c r="B134" s="161"/>
      <c r="C134" s="203" t="str">
        <f>C127</f>
        <v>Электронный справочник на основе Справочника организаций "2ГИС.КУРСК" (версия для ПК)</v>
      </c>
      <c r="D134" s="36">
        <v>3000</v>
      </c>
      <c r="E134" s="37"/>
      <c r="F134" s="37"/>
      <c r="G134" s="37"/>
      <c r="H134" s="38"/>
    </row>
    <row r="135" spans="1:8" ht="50.1" customHeight="1" x14ac:dyDescent="0.2">
      <c r="A135" s="160" t="s">
        <v>94</v>
      </c>
      <c r="B135" s="161"/>
      <c r="C135" s="202" t="s">
        <v>95</v>
      </c>
      <c r="D135" s="36">
        <v>510</v>
      </c>
      <c r="E135" s="37"/>
      <c r="F135" s="37"/>
      <c r="G135" s="37"/>
      <c r="H135" s="38"/>
    </row>
    <row r="136" spans="1:8" ht="73.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6">
        <v>1800</v>
      </c>
      <c r="E136" s="37"/>
      <c r="F136" s="37"/>
      <c r="G136" s="37"/>
      <c r="H136" s="38"/>
    </row>
    <row r="137" spans="1:8" ht="73.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6">
        <v>1440</v>
      </c>
      <c r="E137" s="37"/>
      <c r="F137" s="37"/>
      <c r="G137" s="37"/>
      <c r="H137" s="38"/>
    </row>
    <row r="138" spans="1:8" ht="73.5" customHeight="1" x14ac:dyDescent="0.2">
      <c r="A138" s="160" t="s">
        <v>98</v>
      </c>
      <c r="B138" s="161"/>
      <c r="C138"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6">
        <v>1200</v>
      </c>
      <c r="E138" s="37"/>
      <c r="F138" s="37"/>
      <c r="G138" s="37"/>
      <c r="H138" s="38"/>
    </row>
    <row r="139" spans="1:8" ht="73.5" customHeight="1" x14ac:dyDescent="0.2">
      <c r="A139" s="160" t="s">
        <v>99</v>
      </c>
      <c r="B139" s="161"/>
      <c r="C139"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6">
        <v>720</v>
      </c>
      <c r="E139" s="37"/>
      <c r="F139" s="37"/>
      <c r="G139" s="37"/>
      <c r="H139" s="38"/>
    </row>
    <row r="140" spans="1:8" ht="73.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6">
        <v>6000</v>
      </c>
      <c r="E140" s="37"/>
      <c r="F140" s="37"/>
      <c r="G140" s="37"/>
      <c r="H140" s="38"/>
    </row>
    <row r="141" spans="1:8" ht="73.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6">
        <v>1800</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6">
        <v>360</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4" s="3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5" s="36">
        <v>3000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6">
        <v>1500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7" s="36">
        <v>1200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"2ГИС.КУРСК"</v>
      </c>
      <c r="D148" s="36">
        <v>4200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6">
        <v>4560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"2ГИС.КУРСК" (версия для ПК)</v>
      </c>
      <c r="D150" s="36">
        <v>2520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"2ГИС.КУРСК"</v>
      </c>
      <c r="D151" s="36">
        <v>7440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"2ГИС.КУРСК"</v>
      </c>
      <c r="D152" s="36">
        <v>8928</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"2ГИС.КУРСК" (версия для ПК)</v>
      </c>
      <c r="D153" s="36">
        <v>2520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"2ГИС.КУРСК" (версия для ПК)</v>
      </c>
      <c r="D154" s="36">
        <v>4560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"2ГИС.КУРСК" (версия для ПК)</v>
      </c>
      <c r="D155" s="36">
        <v>2520</v>
      </c>
      <c r="E155" s="37"/>
      <c r="F155" s="37"/>
      <c r="G155" s="37"/>
      <c r="H155" s="38"/>
    </row>
    <row r="156" spans="1:8" ht="50.1" customHeight="1" x14ac:dyDescent="0.2">
      <c r="A156" s="160" t="s">
        <v>115</v>
      </c>
      <c r="B156" s="161"/>
      <c r="C156" s="202" t="s">
        <v>95</v>
      </c>
      <c r="D156" s="36">
        <v>720</v>
      </c>
      <c r="E156" s="37"/>
      <c r="F156" s="37"/>
      <c r="G156" s="37"/>
      <c r="H156" s="38"/>
    </row>
    <row r="157" spans="1:8" ht="76.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6">
        <v>8400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"2ГИС.КУРСК" (версия для ПК)</v>
      </c>
      <c r="D158" s="44">
        <v>2520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6">
        <v>2400</v>
      </c>
      <c r="E160" s="37"/>
      <c r="F160" s="37"/>
      <c r="G160" s="37"/>
      <c r="H160" s="38"/>
    </row>
    <row r="161" spans="1:8" s="16" customFormat="1" ht="50.1" customHeight="1" x14ac:dyDescent="0.2">
      <c r="A161" s="160" t="s">
        <v>120</v>
      </c>
      <c r="B161" s="161"/>
      <c r="C161" s="209"/>
      <c r="D161" s="36">
        <v>1500</v>
      </c>
      <c r="E161" s="37"/>
      <c r="F161" s="37"/>
      <c r="G161" s="37"/>
      <c r="H161" s="38"/>
    </row>
    <row r="162" spans="1:8" s="16" customFormat="1" ht="50.1" customHeight="1" x14ac:dyDescent="0.2">
      <c r="A162" s="207" t="s">
        <v>121</v>
      </c>
      <c r="B162" s="208"/>
      <c r="C162" s="209"/>
      <c r="D162" s="359">
        <v>1500</v>
      </c>
      <c r="E162" s="157"/>
      <c r="F162" s="157"/>
      <c r="G162" s="157"/>
      <c r="H162" s="157"/>
    </row>
    <row r="163" spans="1:8" s="16" customFormat="1" ht="50.1" customHeight="1" x14ac:dyDescent="0.2">
      <c r="A163" s="207" t="s">
        <v>122</v>
      </c>
      <c r="B163" s="208"/>
      <c r="C163" s="209"/>
      <c r="D163" s="359">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66" s="212">
        <f>F166*1.2</f>
        <v>2520</v>
      </c>
      <c r="E166" s="213">
        <f>F166*1.1</f>
        <v>2310</v>
      </c>
      <c r="F166" s="213">
        <v>2100</v>
      </c>
      <c r="G166" s="213">
        <f>F166*0.75</f>
        <v>1575</v>
      </c>
      <c r="H166" s="214">
        <f>F166*0.5</f>
        <v>1050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"2ГИС.КУРСК"</v>
      </c>
      <c r="D167" s="36">
        <v>3180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8" s="36">
        <v>3180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69" s="212">
        <f>F169*1.2</f>
        <v>3600</v>
      </c>
      <c r="E169" s="213">
        <f>F169*1.1</f>
        <v>3300.0000000000005</v>
      </c>
      <c r="F169" s="213">
        <v>3000</v>
      </c>
      <c r="G169" s="213">
        <f>F169*0.75</f>
        <v>2250</v>
      </c>
      <c r="H169" s="214">
        <f>F169*0.5</f>
        <v>1500</v>
      </c>
    </row>
    <row r="170" spans="1:8" ht="50.1" customHeight="1" x14ac:dyDescent="0.2">
      <c r="A170" s="160" t="s">
        <v>179</v>
      </c>
      <c r="B170" s="161"/>
      <c r="C170" s="202" t="str">
        <f>"Интернет-площадка 2gis.ru на основе Cправочника организаций "&amp;$C$2&amp;""</f>
        <v>Интернет-площадка 2gis.ru на основе Cправочника организаций "2ГИС.КУРСК"</v>
      </c>
      <c r="D170" s="36">
        <v>4560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71" s="36">
        <v>4560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"2ГИС.КУРСК"</v>
      </c>
      <c r="D172" s="212">
        <f>F172*1.2</f>
        <v>2520</v>
      </c>
      <c r="E172" s="213">
        <f>F172*1.1</f>
        <v>2310</v>
      </c>
      <c r="F172" s="213">
        <v>2100</v>
      </c>
      <c r="G172" s="213">
        <f>F172*0.75</f>
        <v>1575</v>
      </c>
      <c r="H172" s="214">
        <f>F172*0.5</f>
        <v>1050</v>
      </c>
    </row>
    <row r="173" spans="1:8" ht="50.1" customHeight="1" thickBot="1" x14ac:dyDescent="0.25">
      <c r="A173" s="24" t="s">
        <v>193</v>
      </c>
      <c r="B173" s="25"/>
      <c r="C173" s="26"/>
      <c r="D173" s="173"/>
      <c r="E173" s="173"/>
      <c r="F173" s="173"/>
      <c r="G173" s="173"/>
      <c r="H173" s="174"/>
    </row>
    <row r="174" spans="1:8" s="23" customFormat="1" ht="30" customHeight="1" thickBot="1" x14ac:dyDescent="0.25">
      <c r="A174" s="589"/>
      <c r="B174" s="429"/>
      <c r="C174" s="430"/>
      <c r="D174" s="429"/>
      <c r="E174" s="429"/>
      <c r="F174" s="429"/>
      <c r="G174" s="429"/>
      <c r="H174" s="431"/>
    </row>
    <row r="175" spans="1:8" s="16" customFormat="1" ht="185.25" customHeight="1" x14ac:dyDescent="0.2">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5" s="31">
        <v>5250</v>
      </c>
      <c r="E175" s="32"/>
      <c r="F175" s="32"/>
      <c r="G175" s="32"/>
      <c r="H175" s="33"/>
    </row>
    <row r="176" spans="1:8" s="16" customFormat="1" ht="83.25" customHeight="1" thickBot="1" x14ac:dyDescent="0.25">
      <c r="A176" s="160" t="s">
        <v>195</v>
      </c>
      <c r="B176" s="161"/>
      <c r="C176" s="209"/>
      <c r="D176" s="36">
        <v>5250</v>
      </c>
      <c r="E176" s="37"/>
      <c r="F176" s="37"/>
      <c r="G176" s="37"/>
      <c r="H176" s="38"/>
    </row>
    <row r="177" spans="1:8" ht="21.75" thickBot="1" x14ac:dyDescent="0.25">
      <c r="A177" s="336"/>
      <c r="B177" s="337"/>
      <c r="C177" s="125"/>
      <c r="D177" s="399"/>
      <c r="E177" s="399"/>
      <c r="F177" s="399"/>
      <c r="G177" s="399"/>
      <c r="H177" s="400"/>
    </row>
    <row r="179" spans="1:8" ht="21" x14ac:dyDescent="0.2">
      <c r="A179" s="220"/>
      <c r="B179" s="221" t="s">
        <v>133</v>
      </c>
      <c r="C179" s="222" t="s">
        <v>535</v>
      </c>
      <c r="D179" s="222"/>
      <c r="E179" s="223"/>
      <c r="F179" s="223"/>
      <c r="G179" s="223"/>
      <c r="H179" s="223"/>
    </row>
    <row r="180" spans="1:8" ht="21" x14ac:dyDescent="0.2">
      <c r="A180" s="220"/>
      <c r="B180" s="223"/>
      <c r="C180" s="224" t="s">
        <v>536</v>
      </c>
      <c r="D180" s="224"/>
      <c r="E180" s="223"/>
      <c r="F180" s="223"/>
      <c r="G180" s="223"/>
      <c r="H180" s="223"/>
    </row>
    <row r="181" spans="1:8" ht="21" x14ac:dyDescent="0.2">
      <c r="A181" s="220"/>
      <c r="B181" s="223"/>
      <c r="C181" s="224" t="s">
        <v>537</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0,4273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0,0413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0,0113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0,2661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1,0065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144</v>
      </c>
      <c r="B191" s="239"/>
      <c r="C191" s="239"/>
      <c r="D191" s="239"/>
      <c r="E191" s="239"/>
      <c r="F191" s="239"/>
      <c r="G191" s="239"/>
      <c r="H191" s="239"/>
    </row>
    <row r="192" spans="1:8" ht="21" x14ac:dyDescent="0.2">
      <c r="A192" s="239" t="s">
        <v>145</v>
      </c>
      <c r="B192" s="239"/>
      <c r="C192" s="239"/>
      <c r="D192" s="239"/>
      <c r="E192" s="239"/>
      <c r="F192" s="239"/>
      <c r="G192" s="239"/>
      <c r="H192" s="239"/>
    </row>
    <row r="193" spans="1:8" ht="26.25" x14ac:dyDescent="0.2">
      <c r="A193" s="233"/>
      <c r="B193" s="233"/>
      <c r="C193" s="234"/>
      <c r="D193" s="235"/>
      <c r="E193" s="235"/>
      <c r="F193" s="236"/>
      <c r="G193" s="237"/>
      <c r="H193" s="237"/>
    </row>
    <row r="194" spans="1:8" ht="50.1"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96" customHeight="1" thickBot="1" x14ac:dyDescent="0.25">
      <c r="A196" s="375" t="s">
        <v>148</v>
      </c>
      <c r="B196" s="376"/>
      <c r="C196" s="250" t="s">
        <v>149</v>
      </c>
      <c r="D196" s="402" t="s">
        <v>150</v>
      </c>
      <c r="E196" s="403"/>
      <c r="F196" s="252"/>
      <c r="G196" s="252"/>
      <c r="H196" s="252"/>
    </row>
    <row r="197" spans="1:8" ht="119.25" customHeight="1" x14ac:dyDescent="0.2">
      <c r="A197" s="253" t="s">
        <v>151</v>
      </c>
      <c r="B197" s="254"/>
      <c r="C197" s="255" t="s">
        <v>152</v>
      </c>
      <c r="D197" s="256" t="s">
        <v>153</v>
      </c>
      <c r="E197" s="257"/>
      <c r="F197" s="252"/>
      <c r="G197" s="252"/>
      <c r="H197" s="252"/>
    </row>
    <row r="198" spans="1:8" ht="80.25" customHeight="1" x14ac:dyDescent="0.2">
      <c r="A198" s="258" t="s">
        <v>154</v>
      </c>
      <c r="B198" s="259"/>
      <c r="C198" s="260" t="s">
        <v>155</v>
      </c>
      <c r="D198" s="261" t="s">
        <v>156</v>
      </c>
      <c r="E198" s="262"/>
      <c r="F198" s="252"/>
      <c r="G198" s="252"/>
      <c r="H198" s="252"/>
    </row>
    <row r="199" spans="1:8" ht="176.25" customHeight="1" thickBot="1" x14ac:dyDescent="0.25">
      <c r="A199" s="404" t="s">
        <v>157</v>
      </c>
      <c r="B199" s="405"/>
      <c r="C199" s="406" t="s">
        <v>158</v>
      </c>
      <c r="D199" s="407" t="s">
        <v>156</v>
      </c>
      <c r="E199" s="408"/>
      <c r="F199" s="252"/>
      <c r="G199" s="252"/>
      <c r="H199" s="252"/>
    </row>
    <row r="200" spans="1:8" s="217" customFormat="1" ht="125.25" customHeight="1" x14ac:dyDescent="0.2">
      <c r="A200" s="258" t="s">
        <v>160</v>
      </c>
      <c r="B200" s="259"/>
      <c r="C200" s="409" t="s">
        <v>161</v>
      </c>
      <c r="D200" s="259" t="s">
        <v>156</v>
      </c>
      <c r="E200" s="410"/>
      <c r="F200" s="246"/>
      <c r="G200" s="246"/>
      <c r="H200" s="246"/>
    </row>
    <row r="201" spans="1:8" s="238" customFormat="1" ht="222.75" customHeight="1" thickBot="1" x14ac:dyDescent="0.25">
      <c r="A201" s="411" t="s">
        <v>162</v>
      </c>
      <c r="B201" s="412"/>
      <c r="C201" s="406" t="s">
        <v>163</v>
      </c>
      <c r="D201" s="413" t="s">
        <v>156</v>
      </c>
      <c r="E201" s="414"/>
      <c r="F201" s="236"/>
      <c r="G201" s="237"/>
      <c r="H201" s="237"/>
    </row>
    <row r="202" spans="1:8" ht="23.25" x14ac:dyDescent="0.2">
      <c r="A202" s="264" t="s">
        <v>164</v>
      </c>
      <c r="B202" s="264"/>
      <c r="C202" s="264"/>
      <c r="D202" s="264"/>
      <c r="E202" s="264"/>
      <c r="F202" s="264"/>
      <c r="G202" s="264"/>
      <c r="H202" s="264"/>
    </row>
    <row r="203" spans="1:8" ht="23.25" x14ac:dyDescent="0.2">
      <c r="A203" s="264" t="s">
        <v>165</v>
      </c>
      <c r="B203" s="264"/>
      <c r="C203" s="264"/>
      <c r="D203" s="264"/>
      <c r="E203" s="264"/>
      <c r="F203" s="264"/>
      <c r="G203" s="264"/>
      <c r="H203" s="264"/>
    </row>
    <row r="204" spans="1:8" ht="189"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75" customHeight="1" x14ac:dyDescent="0.2">
      <c r="A205" s="239" t="s">
        <v>167</v>
      </c>
      <c r="B205" s="239"/>
      <c r="C205" s="239"/>
      <c r="D205" s="239"/>
      <c r="E205" s="239"/>
      <c r="F205" s="239"/>
      <c r="G205" s="239"/>
      <c r="H205" s="239"/>
    </row>
    <row r="206" spans="1:8" ht="23.25"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7">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5"/>
  <sheetViews>
    <sheetView view="pageBreakPreview" zoomScale="40" zoomScaleNormal="60" zoomScaleSheetLayoutView="40" workbookViewId="0">
      <pane ySplit="4" topLeftCell="A50"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49" t="s">
        <v>8</v>
      </c>
      <c r="E4" s="271"/>
      <c r="F4" s="271"/>
      <c r="G4" s="271"/>
      <c r="H4" s="272"/>
    </row>
    <row r="5" spans="1:8" s="28" customFormat="1" ht="49.5" customHeight="1" thickBot="1" x14ac:dyDescent="0.25">
      <c r="A5" s="24" t="s">
        <v>9</v>
      </c>
      <c r="B5" s="25"/>
      <c r="C5" s="26"/>
      <c r="D5" s="26"/>
      <c r="E5" s="26"/>
      <c r="F5" s="26"/>
      <c r="G5" s="26"/>
      <c r="H5" s="27"/>
    </row>
    <row r="6" spans="1:8" ht="31.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 s="31">
        <f>F7*1.2</f>
        <v>5860.8</v>
      </c>
      <c r="E7" s="32">
        <f>F7*1.1</f>
        <v>5372.4000000000005</v>
      </c>
      <c r="F7" s="32">
        <v>4884</v>
      </c>
      <c r="G7" s="32">
        <f>F7*0.75</f>
        <v>3663</v>
      </c>
      <c r="H7" s="33">
        <f>F7*0.5</f>
        <v>2442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 s="54">
        <f>F12*1.2</f>
        <v>7048.8</v>
      </c>
      <c r="E12" s="32">
        <f>F12*1.1</f>
        <v>6461.4000000000005</v>
      </c>
      <c r="F12" s="32">
        <v>5874</v>
      </c>
      <c r="G12" s="32">
        <f>F12*0.75</f>
        <v>4405.5</v>
      </c>
      <c r="H12" s="33">
        <f>F12*0.5</f>
        <v>2937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"2ГИС.ЛЕНИНСК-КУЗНЕЦКИЙ"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7" s="31">
        <f>F27*1.2</f>
        <v>8208</v>
      </c>
      <c r="E27" s="32">
        <f>F27*1.1</f>
        <v>7524.0000000000009</v>
      </c>
      <c r="F27" s="32">
        <v>6840</v>
      </c>
      <c r="G27" s="32">
        <f>F27*0.75</f>
        <v>5130</v>
      </c>
      <c r="H27" s="33">
        <f>F27*0.5</f>
        <v>3420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2" s="54">
        <f>F32*1.2</f>
        <v>9878.4</v>
      </c>
      <c r="E32" s="32">
        <f>F32*1.1</f>
        <v>9055.2000000000007</v>
      </c>
      <c r="F32" s="32">
        <v>8232</v>
      </c>
      <c r="G32" s="32">
        <f>F32*0.75</f>
        <v>6174</v>
      </c>
      <c r="H32" s="33">
        <f>F32*0.5</f>
        <v>4116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"2ГИС.ЛЕНИНСК-КУЗНЕЦКИЙ"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3" s="89">
        <v>120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9"/>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8" s="300">
        <f>F48*1.2</f>
        <v>3312</v>
      </c>
      <c r="E48" s="300">
        <f>F48*1.1</f>
        <v>3036.0000000000005</v>
      </c>
      <c r="F48" s="300">
        <v>2760</v>
      </c>
      <c r="G48" s="300">
        <f>F48*0.75</f>
        <v>2070</v>
      </c>
      <c r="H48" s="300">
        <f>F48*0.5</f>
        <v>1380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5" s="31">
        <f>F55*1.2</f>
        <v>6393.5999999999995</v>
      </c>
      <c r="E55" s="32">
        <f>F55*1.1</f>
        <v>5860.8</v>
      </c>
      <c r="F55" s="32">
        <v>5328</v>
      </c>
      <c r="G55" s="32">
        <f>F55*0.75</f>
        <v>3996</v>
      </c>
      <c r="H55" s="33">
        <f>F55*0.5</f>
        <v>2664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1" s="54">
        <f>F61*1.2</f>
        <v>7689.5999999999995</v>
      </c>
      <c r="E61" s="32">
        <f>F61*1.1</f>
        <v>7048.8</v>
      </c>
      <c r="F61" s="32">
        <v>6408</v>
      </c>
      <c r="G61" s="32">
        <f>F61*0.75</f>
        <v>4806</v>
      </c>
      <c r="H61" s="33">
        <f>F61*0.5</f>
        <v>3204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7" s="389">
        <v>120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600 до 12000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2" s="144">
        <v>600</v>
      </c>
      <c r="E72" s="145"/>
      <c r="F72" s="145"/>
      <c r="G72" s="145"/>
      <c r="H72" s="146"/>
    </row>
    <row r="73" spans="1:8" ht="37.5" customHeight="1" x14ac:dyDescent="0.2">
      <c r="A73" s="147" t="s">
        <v>40</v>
      </c>
      <c r="B73" s="148"/>
      <c r="C73" s="143"/>
      <c r="D73" s="36">
        <v>1200</v>
      </c>
      <c r="E73" s="37"/>
      <c r="F73" s="37"/>
      <c r="G73" s="37"/>
      <c r="H73" s="38"/>
    </row>
    <row r="74" spans="1:8" ht="37.5" customHeight="1" x14ac:dyDescent="0.2">
      <c r="A74" s="147" t="s">
        <v>41</v>
      </c>
      <c r="B74" s="148"/>
      <c r="C74" s="143"/>
      <c r="D74" s="36">
        <v>1800</v>
      </c>
      <c r="E74" s="37"/>
      <c r="F74" s="37"/>
      <c r="G74" s="37"/>
      <c r="H74" s="38"/>
    </row>
    <row r="75" spans="1:8" ht="37.5" customHeight="1" x14ac:dyDescent="0.2">
      <c r="A75" s="147" t="s">
        <v>42</v>
      </c>
      <c r="B75" s="148"/>
      <c r="C75" s="143"/>
      <c r="D75" s="36">
        <v>2400</v>
      </c>
      <c r="E75" s="37"/>
      <c r="F75" s="37"/>
      <c r="G75" s="37"/>
      <c r="H75" s="38"/>
    </row>
    <row r="76" spans="1:8" ht="37.5" customHeight="1" x14ac:dyDescent="0.2">
      <c r="A76" s="147" t="s">
        <v>43</v>
      </c>
      <c r="B76" s="148"/>
      <c r="C76" s="143"/>
      <c r="D76" s="36">
        <v>3000</v>
      </c>
      <c r="E76" s="37"/>
      <c r="F76" s="37"/>
      <c r="G76" s="37"/>
      <c r="H76" s="38"/>
    </row>
    <row r="77" spans="1:8" ht="37.5" customHeight="1" x14ac:dyDescent="0.2">
      <c r="A77" s="147" t="s">
        <v>44</v>
      </c>
      <c r="B77" s="148"/>
      <c r="C77" s="143"/>
      <c r="D77" s="36">
        <v>3600</v>
      </c>
      <c r="E77" s="37"/>
      <c r="F77" s="37"/>
      <c r="G77" s="37"/>
      <c r="H77" s="38"/>
    </row>
    <row r="78" spans="1:8" ht="37.5" customHeight="1" x14ac:dyDescent="0.2">
      <c r="A78" s="147" t="s">
        <v>45</v>
      </c>
      <c r="B78" s="148"/>
      <c r="C78" s="143"/>
      <c r="D78" s="36">
        <v>4200</v>
      </c>
      <c r="E78" s="37"/>
      <c r="F78" s="37"/>
      <c r="G78" s="37"/>
      <c r="H78" s="38"/>
    </row>
    <row r="79" spans="1:8" ht="37.5" customHeight="1" x14ac:dyDescent="0.2">
      <c r="A79" s="147" t="s">
        <v>46</v>
      </c>
      <c r="B79" s="148"/>
      <c r="C79" s="143"/>
      <c r="D79" s="36">
        <v>4800</v>
      </c>
      <c r="E79" s="37"/>
      <c r="F79" s="37"/>
      <c r="G79" s="37"/>
      <c r="H79" s="38"/>
    </row>
    <row r="80" spans="1:8" ht="37.5" customHeight="1" x14ac:dyDescent="0.2">
      <c r="A80" s="147" t="s">
        <v>47</v>
      </c>
      <c r="B80" s="148"/>
      <c r="C80" s="143"/>
      <c r="D80" s="36">
        <v>5400</v>
      </c>
      <c r="E80" s="37"/>
      <c r="F80" s="37"/>
      <c r="G80" s="37"/>
      <c r="H80" s="38"/>
    </row>
    <row r="81" spans="1:8" ht="37.5" customHeight="1" x14ac:dyDescent="0.2">
      <c r="A81" s="147" t="s">
        <v>48</v>
      </c>
      <c r="B81" s="148"/>
      <c r="C81" s="143"/>
      <c r="D81" s="36">
        <v>6000</v>
      </c>
      <c r="E81" s="37"/>
      <c r="F81" s="37"/>
      <c r="G81" s="37"/>
      <c r="H81" s="38"/>
    </row>
    <row r="82" spans="1:8" ht="37.5" customHeight="1" x14ac:dyDescent="0.2">
      <c r="A82" s="147" t="s">
        <v>49</v>
      </c>
      <c r="B82" s="148"/>
      <c r="C82" s="143"/>
      <c r="D82" s="36">
        <v>6600</v>
      </c>
      <c r="E82" s="37"/>
      <c r="F82" s="37"/>
      <c r="G82" s="37"/>
      <c r="H82" s="38"/>
    </row>
    <row r="83" spans="1:8" ht="37.5" customHeight="1" x14ac:dyDescent="0.2">
      <c r="A83" s="147" t="s">
        <v>50</v>
      </c>
      <c r="B83" s="148"/>
      <c r="C83" s="143"/>
      <c r="D83" s="36">
        <v>7200</v>
      </c>
      <c r="E83" s="37"/>
      <c r="F83" s="37"/>
      <c r="G83" s="37"/>
      <c r="H83" s="38"/>
    </row>
    <row r="84" spans="1:8" ht="37.5" customHeight="1" x14ac:dyDescent="0.2">
      <c r="A84" s="147" t="s">
        <v>51</v>
      </c>
      <c r="B84" s="148"/>
      <c r="C84" s="143"/>
      <c r="D84" s="36">
        <v>7800</v>
      </c>
      <c r="E84" s="37"/>
      <c r="F84" s="37"/>
      <c r="G84" s="37"/>
      <c r="H84" s="38"/>
    </row>
    <row r="85" spans="1:8" ht="37.5" customHeight="1" x14ac:dyDescent="0.2">
      <c r="A85" s="147" t="s">
        <v>52</v>
      </c>
      <c r="B85" s="148"/>
      <c r="C85" s="143"/>
      <c r="D85" s="36">
        <v>8400</v>
      </c>
      <c r="E85" s="37"/>
      <c r="F85" s="37"/>
      <c r="G85" s="37"/>
      <c r="H85" s="38"/>
    </row>
    <row r="86" spans="1:8" ht="37.5" customHeight="1" x14ac:dyDescent="0.2">
      <c r="A86" s="147" t="s">
        <v>53</v>
      </c>
      <c r="B86" s="148"/>
      <c r="C86" s="143"/>
      <c r="D86" s="36">
        <v>9000</v>
      </c>
      <c r="E86" s="37"/>
      <c r="F86" s="37"/>
      <c r="G86" s="37"/>
      <c r="H86" s="38"/>
    </row>
    <row r="87" spans="1:8" ht="37.5" customHeight="1" x14ac:dyDescent="0.2">
      <c r="A87" s="147" t="s">
        <v>54</v>
      </c>
      <c r="B87" s="148"/>
      <c r="C87" s="143"/>
      <c r="D87" s="36">
        <v>9600</v>
      </c>
      <c r="E87" s="37"/>
      <c r="F87" s="37"/>
      <c r="G87" s="37"/>
      <c r="H87" s="38"/>
    </row>
    <row r="88" spans="1:8" ht="37.5" customHeight="1" x14ac:dyDescent="0.2">
      <c r="A88" s="147" t="s">
        <v>55</v>
      </c>
      <c r="B88" s="148"/>
      <c r="C88" s="143"/>
      <c r="D88" s="36">
        <v>10200</v>
      </c>
      <c r="E88" s="37"/>
      <c r="F88" s="37"/>
      <c r="G88" s="37"/>
      <c r="H88" s="38"/>
    </row>
    <row r="89" spans="1:8" ht="37.5" customHeight="1" x14ac:dyDescent="0.2">
      <c r="A89" s="147" t="s">
        <v>56</v>
      </c>
      <c r="B89" s="148"/>
      <c r="C89" s="143"/>
      <c r="D89" s="36">
        <v>10800</v>
      </c>
      <c r="E89" s="37"/>
      <c r="F89" s="37"/>
      <c r="G89" s="37"/>
      <c r="H89" s="38"/>
    </row>
    <row r="90" spans="1:8" ht="37.5" customHeight="1" x14ac:dyDescent="0.2">
      <c r="A90" s="147" t="s">
        <v>57</v>
      </c>
      <c r="B90" s="148"/>
      <c r="C90" s="143"/>
      <c r="D90" s="36">
        <v>11400</v>
      </c>
      <c r="E90" s="37"/>
      <c r="F90" s="37"/>
      <c r="G90" s="37"/>
      <c r="H90" s="38"/>
    </row>
    <row r="91" spans="1:8" ht="37.5" customHeight="1" thickBot="1" x14ac:dyDescent="0.25">
      <c r="A91" s="147" t="s">
        <v>58</v>
      </c>
      <c r="B91" s="148"/>
      <c r="C91" s="143"/>
      <c r="D91" s="36">
        <v>12000</v>
      </c>
      <c r="E91" s="37"/>
      <c r="F91" s="37"/>
      <c r="G91" s="37"/>
      <c r="H91" s="38"/>
    </row>
    <row r="92" spans="1:8" ht="50.1" customHeight="1" thickBot="1" x14ac:dyDescent="0.25">
      <c r="A92" s="136" t="s">
        <v>59</v>
      </c>
      <c r="B92" s="137"/>
      <c r="C92" s="137"/>
      <c r="D92" s="138" t="str">
        <f>"от "&amp;MIN(D93:D102)&amp;" до "&amp;MAX(D93:D102)</f>
        <v>от 240 до 4200</v>
      </c>
      <c r="E92" s="139"/>
      <c r="F92" s="139"/>
      <c r="G92" s="139"/>
      <c r="H92" s="140"/>
    </row>
    <row r="93" spans="1:8" ht="151.5" x14ac:dyDescent="0.2">
      <c r="A93" s="149" t="s">
        <v>60</v>
      </c>
      <c r="B93" s="150" t="s">
        <v>13</v>
      </c>
      <c r="C93" s="294"/>
      <c r="D93" s="152">
        <v>660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4" s="157">
        <v>240</v>
      </c>
      <c r="E94" s="157"/>
      <c r="F94" s="157"/>
      <c r="G94" s="157"/>
      <c r="H94" s="158"/>
    </row>
    <row r="95" spans="1:8" ht="37.5" customHeight="1" x14ac:dyDescent="0.2">
      <c r="A95" s="154" t="s">
        <v>62</v>
      </c>
      <c r="B95" s="155"/>
      <c r="C95" s="159"/>
      <c r="D95" s="157">
        <v>4200</v>
      </c>
      <c r="E95" s="157"/>
      <c r="F95" s="157"/>
      <c r="G95" s="157"/>
      <c r="H95" s="158"/>
    </row>
    <row r="96" spans="1:8" ht="37.5" customHeight="1" x14ac:dyDescent="0.2">
      <c r="A96" s="154" t="s">
        <v>63</v>
      </c>
      <c r="B96" s="155"/>
      <c r="C96" s="159"/>
      <c r="D96" s="157">
        <v>960</v>
      </c>
      <c r="E96" s="157"/>
      <c r="F96" s="157"/>
      <c r="G96" s="157"/>
      <c r="H96" s="158"/>
    </row>
    <row r="97" spans="1:8" ht="37.5" customHeight="1" x14ac:dyDescent="0.2">
      <c r="A97" s="160" t="s">
        <v>64</v>
      </c>
      <c r="B97" s="161"/>
      <c r="C97" s="159"/>
      <c r="D97" s="157">
        <v>3000</v>
      </c>
      <c r="E97" s="157"/>
      <c r="F97" s="157"/>
      <c r="G97" s="157"/>
      <c r="H97" s="158"/>
    </row>
    <row r="98" spans="1:8" ht="37.5" customHeight="1" x14ac:dyDescent="0.2">
      <c r="A98" s="154" t="s">
        <v>65</v>
      </c>
      <c r="B98" s="155"/>
      <c r="C98" s="159"/>
      <c r="D98" s="157">
        <v>240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480</v>
      </c>
      <c r="E100" s="157"/>
      <c r="F100" s="157"/>
      <c r="G100" s="157"/>
      <c r="H100" s="158"/>
    </row>
    <row r="101" spans="1:8" ht="37.5" customHeight="1" x14ac:dyDescent="0.2">
      <c r="A101" s="154" t="s">
        <v>68</v>
      </c>
      <c r="B101" s="155"/>
      <c r="C101" s="159"/>
      <c r="D101" s="157">
        <v>720</v>
      </c>
      <c r="E101" s="157"/>
      <c r="F101" s="157"/>
      <c r="G101" s="157"/>
      <c r="H101" s="158"/>
    </row>
    <row r="102" spans="1:8" ht="37.5" customHeight="1" thickBot="1" x14ac:dyDescent="0.25">
      <c r="A102" s="162" t="s">
        <v>69</v>
      </c>
      <c r="B102" s="163"/>
      <c r="C102" s="164"/>
      <c r="D102" s="165">
        <v>3600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9120</v>
      </c>
      <c r="E104" s="173"/>
      <c r="F104" s="173"/>
      <c r="G104" s="173"/>
      <c r="H104" s="174"/>
    </row>
    <row r="105" spans="1:8" ht="21.75" thickBot="1" x14ac:dyDescent="0.25">
      <c r="A105" s="336"/>
      <c r="B105" s="337"/>
      <c r="C105" s="130"/>
      <c r="D105" s="399"/>
      <c r="E105" s="399"/>
      <c r="F105" s="399"/>
      <c r="G105" s="399"/>
      <c r="H105" s="400"/>
    </row>
    <row r="106" spans="1:8" ht="80.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6" s="182">
        <v>1680</v>
      </c>
      <c r="E106" s="182"/>
      <c r="F106" s="182"/>
      <c r="G106" s="182"/>
      <c r="H106" s="183"/>
    </row>
    <row r="107" spans="1:8" ht="80.25" customHeight="1" thickBot="1" x14ac:dyDescent="0.25">
      <c r="A107" s="184" t="s">
        <v>74</v>
      </c>
      <c r="B107" s="185"/>
      <c r="C107" s="186"/>
      <c r="D107" s="187" t="s">
        <v>75</v>
      </c>
      <c r="E107" s="188"/>
      <c r="F107" s="188"/>
      <c r="G107" s="188"/>
      <c r="H107" s="189"/>
    </row>
    <row r="108" spans="1:8" ht="80.25" customHeight="1" x14ac:dyDescent="0.2">
      <c r="A108" s="190" t="s">
        <v>76</v>
      </c>
      <c r="B108" s="191"/>
      <c r="C108" s="186"/>
      <c r="D108" s="157">
        <f>D106/4</f>
        <v>420</v>
      </c>
      <c r="E108" s="157"/>
      <c r="F108" s="157"/>
      <c r="G108" s="157"/>
      <c r="H108" s="158"/>
    </row>
    <row r="109" spans="1:8" ht="80.25" customHeight="1" x14ac:dyDescent="0.2">
      <c r="A109" s="190" t="s">
        <v>77</v>
      </c>
      <c r="B109" s="191"/>
      <c r="C109" s="186"/>
      <c r="D109" s="157">
        <f>D106/5</f>
        <v>336</v>
      </c>
      <c r="E109" s="157"/>
      <c r="F109" s="157"/>
      <c r="G109" s="157"/>
      <c r="H109" s="158"/>
    </row>
    <row r="110" spans="1:8" ht="80.25" customHeight="1" x14ac:dyDescent="0.2">
      <c r="A110" s="190" t="s">
        <v>78</v>
      </c>
      <c r="B110" s="191"/>
      <c r="C110" s="186"/>
      <c r="D110" s="157">
        <f>D106/6</f>
        <v>280</v>
      </c>
      <c r="E110" s="157"/>
      <c r="F110" s="157"/>
      <c r="G110" s="157"/>
      <c r="H110" s="158"/>
    </row>
    <row r="111" spans="1:8" ht="80.25" customHeight="1" x14ac:dyDescent="0.2">
      <c r="A111" s="190" t="s">
        <v>79</v>
      </c>
      <c r="B111" s="191"/>
      <c r="C111" s="186"/>
      <c r="D111" s="157">
        <f>D106/7</f>
        <v>240</v>
      </c>
      <c r="E111" s="157"/>
      <c r="F111" s="157"/>
      <c r="G111" s="157"/>
      <c r="H111" s="158"/>
    </row>
    <row r="112" spans="1:8" ht="80.25" customHeight="1" x14ac:dyDescent="0.2">
      <c r="A112" s="190" t="s">
        <v>80</v>
      </c>
      <c r="B112" s="191"/>
      <c r="C112" s="186"/>
      <c r="D112" s="157">
        <f>D106/8</f>
        <v>210</v>
      </c>
      <c r="E112" s="157"/>
      <c r="F112" s="157"/>
      <c r="G112" s="157"/>
      <c r="H112" s="158"/>
    </row>
    <row r="113" spans="1:8" ht="80.25" customHeight="1" x14ac:dyDescent="0.2">
      <c r="A113" s="190" t="s">
        <v>81</v>
      </c>
      <c r="B113" s="191"/>
      <c r="C113" s="186"/>
      <c r="D113" s="157">
        <f>D106/9</f>
        <v>186.66666666666666</v>
      </c>
      <c r="E113" s="157"/>
      <c r="F113" s="157"/>
      <c r="G113" s="157"/>
      <c r="H113" s="158"/>
    </row>
    <row r="114" spans="1:8" ht="80.25" customHeight="1" x14ac:dyDescent="0.2">
      <c r="A114" s="190" t="s">
        <v>82</v>
      </c>
      <c r="B114" s="191"/>
      <c r="C114" s="186"/>
      <c r="D114" s="157">
        <f>D106/10</f>
        <v>168</v>
      </c>
      <c r="E114" s="157"/>
      <c r="F114" s="157"/>
      <c r="G114" s="157"/>
      <c r="H114" s="158"/>
    </row>
    <row r="115" spans="1:8" ht="80.25" customHeight="1" thickBot="1" x14ac:dyDescent="0.25">
      <c r="A115" s="179" t="s">
        <v>83</v>
      </c>
      <c r="B115" s="180"/>
      <c r="C115" s="186"/>
      <c r="D115" s="182">
        <v>2208</v>
      </c>
      <c r="E115" s="182"/>
      <c r="F115" s="182"/>
      <c r="G115" s="182"/>
      <c r="H115" s="183"/>
    </row>
    <row r="116" spans="1:8" ht="80.25" customHeight="1" thickBot="1" x14ac:dyDescent="0.25">
      <c r="A116" s="184" t="s">
        <v>74</v>
      </c>
      <c r="B116" s="185"/>
      <c r="C116" s="186"/>
      <c r="D116" s="187" t="s">
        <v>75</v>
      </c>
      <c r="E116" s="188"/>
      <c r="F116" s="188"/>
      <c r="G116" s="188"/>
      <c r="H116" s="189"/>
    </row>
    <row r="117" spans="1:8" ht="80.25" customHeight="1" x14ac:dyDescent="0.2">
      <c r="A117" s="190" t="s">
        <v>76</v>
      </c>
      <c r="B117" s="191"/>
      <c r="C117" s="186"/>
      <c r="D117" s="157">
        <v>552</v>
      </c>
      <c r="E117" s="157"/>
      <c r="F117" s="157"/>
      <c r="G117" s="157"/>
      <c r="H117" s="158"/>
    </row>
    <row r="118" spans="1:8" ht="80.25" customHeight="1" x14ac:dyDescent="0.2">
      <c r="A118" s="190" t="s">
        <v>77</v>
      </c>
      <c r="B118" s="191"/>
      <c r="C118" s="186"/>
      <c r="D118" s="157">
        <v>441.59999999999997</v>
      </c>
      <c r="E118" s="157"/>
      <c r="F118" s="157"/>
      <c r="G118" s="157"/>
      <c r="H118" s="158"/>
    </row>
    <row r="119" spans="1:8" ht="80.25" customHeight="1" x14ac:dyDescent="0.2">
      <c r="A119" s="190" t="s">
        <v>78</v>
      </c>
      <c r="B119" s="191"/>
      <c r="C119" s="186"/>
      <c r="D119" s="157">
        <v>368</v>
      </c>
      <c r="E119" s="157"/>
      <c r="F119" s="157"/>
      <c r="G119" s="157"/>
      <c r="H119" s="158"/>
    </row>
    <row r="120" spans="1:8" ht="80.25" customHeight="1" x14ac:dyDescent="0.2">
      <c r="A120" s="190" t="s">
        <v>79</v>
      </c>
      <c r="B120" s="191"/>
      <c r="C120" s="186"/>
      <c r="D120" s="157">
        <v>315.42857142857139</v>
      </c>
      <c r="E120" s="157"/>
      <c r="F120" s="157"/>
      <c r="G120" s="157"/>
      <c r="H120" s="158"/>
    </row>
    <row r="121" spans="1:8" ht="80.25" customHeight="1" x14ac:dyDescent="0.2">
      <c r="A121" s="190" t="s">
        <v>80</v>
      </c>
      <c r="B121" s="191"/>
      <c r="C121" s="186"/>
      <c r="D121" s="157">
        <v>276</v>
      </c>
      <c r="E121" s="157"/>
      <c r="F121" s="157"/>
      <c r="G121" s="157"/>
      <c r="H121" s="158"/>
    </row>
    <row r="122" spans="1:8" ht="80.25" customHeight="1" x14ac:dyDescent="0.2">
      <c r="A122" s="190" t="s">
        <v>81</v>
      </c>
      <c r="B122" s="191"/>
      <c r="C122" s="186"/>
      <c r="D122" s="157">
        <v>245.33333333333334</v>
      </c>
      <c r="E122" s="157"/>
      <c r="F122" s="157"/>
      <c r="G122" s="157"/>
      <c r="H122" s="158"/>
    </row>
    <row r="123" spans="1:8" ht="80.25" customHeight="1" thickBot="1" x14ac:dyDescent="0.25">
      <c r="A123" s="190" t="s">
        <v>82</v>
      </c>
      <c r="B123" s="191"/>
      <c r="C123" s="194"/>
      <c r="D123" s="157">
        <v>220.79999999999998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4" s="44">
        <v>10008</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"2ГИС.ЛЕНИНСК-КУЗНЕЦКИЙ"</v>
      </c>
      <c r="D126" s="31">
        <v>2520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7" s="121">
        <v>3000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36">
        <v>3900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"2ГИС.ЛЕНИНСК-КУЗНЕЦКИЙ"</v>
      </c>
      <c r="D129" s="36">
        <v>3600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"2ГИС.ЛЕНИНСК-КУЗНЕЦКИЙ"</v>
      </c>
      <c r="D130" s="36">
        <v>4320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1" s="36">
        <v>3000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6">
        <v>3000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6">
        <v>2760</v>
      </c>
      <c r="E133" s="37"/>
      <c r="F133" s="37"/>
      <c r="G133" s="37"/>
      <c r="H133" s="38"/>
    </row>
    <row r="134" spans="1:8" ht="50.1" customHeight="1" x14ac:dyDescent="0.2">
      <c r="A134" s="160" t="s">
        <v>93</v>
      </c>
      <c r="B134" s="161"/>
      <c r="C134" s="203" t="str">
        <f>C127</f>
        <v>Электронный справочник на основе Справочника организаций "2ГИС.ЛЕНИНСК-КУЗНЕЦКИЙ" (версия для ПК)</v>
      </c>
      <c r="D134" s="36">
        <v>3000</v>
      </c>
      <c r="E134" s="37"/>
      <c r="F134" s="37"/>
      <c r="G134" s="37"/>
      <c r="H134" s="38"/>
    </row>
    <row r="135" spans="1:8" ht="50.1" customHeight="1" x14ac:dyDescent="0.2">
      <c r="A135" s="160" t="s">
        <v>94</v>
      </c>
      <c r="B135" s="161"/>
      <c r="C135" s="202" t="s">
        <v>95</v>
      </c>
      <c r="D135" s="36">
        <v>510</v>
      </c>
      <c r="E135" s="37"/>
      <c r="F135" s="37"/>
      <c r="G135" s="37"/>
      <c r="H135" s="38"/>
    </row>
    <row r="136" spans="1:8" ht="69.7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6" s="36">
        <v>1920</v>
      </c>
      <c r="E136" s="37"/>
      <c r="F136" s="37"/>
      <c r="G136" s="37"/>
      <c r="H136" s="38"/>
    </row>
    <row r="137" spans="1:8" ht="69.7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6">
        <v>1536</v>
      </c>
      <c r="E137" s="37"/>
      <c r="F137" s="37"/>
      <c r="G137" s="37"/>
      <c r="H137" s="38"/>
    </row>
    <row r="138" spans="1:8" ht="69.75" customHeight="1" x14ac:dyDescent="0.2">
      <c r="A138" s="160" t="s">
        <v>98</v>
      </c>
      <c r="B138" s="161"/>
      <c r="C138"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6">
        <v>1560</v>
      </c>
      <c r="E138" s="37"/>
      <c r="F138" s="37"/>
      <c r="G138" s="37"/>
      <c r="H138" s="38"/>
    </row>
    <row r="139" spans="1:8" ht="69.75" customHeight="1" x14ac:dyDescent="0.2">
      <c r="A139" s="160" t="s">
        <v>99</v>
      </c>
      <c r="B139" s="161"/>
      <c r="C139"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6">
        <v>768</v>
      </c>
      <c r="E139" s="37"/>
      <c r="F139" s="37"/>
      <c r="G139" s="37"/>
      <c r="H139" s="38"/>
    </row>
    <row r="140" spans="1:8" ht="69.7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6">
        <v>3300</v>
      </c>
      <c r="E140" s="37"/>
      <c r="F140" s="37"/>
      <c r="G140" s="37"/>
      <c r="H140" s="38"/>
    </row>
    <row r="141" spans="1:8" ht="69.7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6">
        <v>3000</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2" s="36">
        <v>9120</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3" s="36">
        <v>900</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5" s="36">
        <v>2502</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6" s="36">
        <v>6000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7" s="36">
        <v>2502</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"2ГИС.ЛЕНИНСК-КУЗНЕЦКИЙ"</v>
      </c>
      <c r="D148" s="36">
        <v>3600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9" s="36">
        <v>4200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"2ГИС.ЛЕНИНСК-КУЗНЕЦКИЙ" (версия для ПК)</v>
      </c>
      <c r="D150" s="36">
        <v>5520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"2ГИС.ЛЕНИНСК-КУЗНЕЦКИЙ"</v>
      </c>
      <c r="D151" s="36">
        <v>5040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"2ГИС.ЛЕНИНСК-КУЗНЕЦКИЙ"</v>
      </c>
      <c r="D152" s="36">
        <v>6048</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"2ГИС.ЛЕНИНСК-КУЗНЕЦКИЙ" (версия для ПК)</v>
      </c>
      <c r="D153" s="36">
        <v>4200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"2ГИС.ЛЕНИНСК-КУЗНЕЦКИЙ" (версия для ПК)</v>
      </c>
      <c r="D154" s="36">
        <v>4200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"2ГИС.ЛЕНИНСК-КУЗНЕЦКИЙ" (версия для ПК)</v>
      </c>
      <c r="D155" s="36">
        <v>3960</v>
      </c>
      <c r="E155" s="37"/>
      <c r="F155" s="37"/>
      <c r="G155" s="37"/>
      <c r="H155" s="38"/>
    </row>
    <row r="156" spans="1:8" ht="50.1" customHeight="1" x14ac:dyDescent="0.2">
      <c r="A156" s="160" t="s">
        <v>115</v>
      </c>
      <c r="B156" s="161"/>
      <c r="C156" s="202" t="s">
        <v>95</v>
      </c>
      <c r="D156" s="36">
        <v>720</v>
      </c>
      <c r="E156" s="37"/>
      <c r="F156" s="37"/>
      <c r="G156" s="37"/>
      <c r="H156" s="38"/>
    </row>
    <row r="157" spans="1:8" ht="66.7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7" s="36">
        <v>4680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"2ГИС.ЛЕНИНСК-КУЗНЕЦКИЙ" (версия для ПК)</v>
      </c>
      <c r="D158" s="44">
        <v>12840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0" s="36">
        <v>2004</v>
      </c>
      <c r="E160" s="37"/>
      <c r="F160" s="37"/>
      <c r="G160" s="37"/>
      <c r="H160" s="38"/>
    </row>
    <row r="161" spans="1:8" s="16" customFormat="1" ht="50.1" customHeight="1" x14ac:dyDescent="0.2">
      <c r="A161" s="160" t="s">
        <v>120</v>
      </c>
      <c r="B161" s="161"/>
      <c r="C161" s="209"/>
      <c r="D161" s="36">
        <v>4002</v>
      </c>
      <c r="E161" s="37"/>
      <c r="F161" s="37"/>
      <c r="G161" s="37"/>
      <c r="H161" s="38"/>
    </row>
    <row r="162" spans="1:8" s="16" customFormat="1" ht="50.1" customHeight="1" x14ac:dyDescent="0.2">
      <c r="A162" s="207" t="s">
        <v>121</v>
      </c>
      <c r="B162" s="208"/>
      <c r="C162" s="209"/>
      <c r="D162" s="359">
        <v>1500</v>
      </c>
      <c r="E162" s="157"/>
      <c r="F162" s="157"/>
      <c r="G162" s="157"/>
      <c r="H162" s="157"/>
    </row>
    <row r="163" spans="1:8" s="16" customFormat="1" ht="50.1" customHeight="1" x14ac:dyDescent="0.2">
      <c r="A163" s="207" t="s">
        <v>122</v>
      </c>
      <c r="B163" s="208"/>
      <c r="C163" s="209"/>
      <c r="D163" s="359">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66" s="212">
        <f>F166*1.2</f>
        <v>2304</v>
      </c>
      <c r="E166" s="213">
        <f>F166*1.1</f>
        <v>2112</v>
      </c>
      <c r="F166" s="213">
        <v>1920</v>
      </c>
      <c r="G166" s="213">
        <f>F166*0.75</f>
        <v>1440</v>
      </c>
      <c r="H166" s="214">
        <f>F166*0.5</f>
        <v>960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"2ГИС.ЛЕНИНСК-КУЗНЕЦКИЙ"</v>
      </c>
      <c r="D167" s="36">
        <v>1800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8" s="36">
        <v>3000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69" s="212">
        <f>F169*1.2</f>
        <v>3312</v>
      </c>
      <c r="E169" s="213">
        <f>F169*1.1</f>
        <v>3036.0000000000005</v>
      </c>
      <c r="F169" s="213">
        <v>2760</v>
      </c>
      <c r="G169" s="213">
        <f>F169*0.75</f>
        <v>2070</v>
      </c>
      <c r="H169" s="214">
        <f>F169*0.5</f>
        <v>1380</v>
      </c>
    </row>
    <row r="170" spans="1:8" ht="50.1" customHeight="1" x14ac:dyDescent="0.2">
      <c r="A170" s="160" t="s">
        <v>179</v>
      </c>
      <c r="B170" s="161"/>
      <c r="C170" s="202" t="str">
        <f>"Интернет-площадка 2gis.ru на основе Cправочника организаций "&amp;$C$2&amp;""</f>
        <v>Интернет-площадка 2gis.ru на основе Cправочника организаций "2ГИС.ЛЕНИНСК-КУЗНЕЦКИЙ"</v>
      </c>
      <c r="D170" s="36">
        <v>2520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1" s="36">
        <v>4200</v>
      </c>
      <c r="E171" s="37"/>
      <c r="F171" s="37"/>
      <c r="G171" s="37"/>
      <c r="H171" s="38"/>
    </row>
    <row r="172" spans="1:8" s="16" customFormat="1" ht="126" customHeight="1" x14ac:dyDescent="0.2">
      <c r="A172" s="160" t="s">
        <v>131</v>
      </c>
      <c r="B172" s="161"/>
      <c r="C172" s="215" t="str">
        <f>C167</f>
        <v>Интернет-площадка 2gis.ru на основе Cправочника организаций "2ГИС.ЛЕНИНСК-КУЗНЕЦКИЙ"</v>
      </c>
      <c r="D172" s="212">
        <f>F172*1.2</f>
        <v>2304</v>
      </c>
      <c r="E172" s="213">
        <f>F172*1.1</f>
        <v>2112</v>
      </c>
      <c r="F172" s="213">
        <v>1920</v>
      </c>
      <c r="G172" s="213">
        <f>F172*0.75</f>
        <v>1440</v>
      </c>
      <c r="H172" s="214">
        <f>F172*0.5</f>
        <v>960</v>
      </c>
    </row>
    <row r="173" spans="1:8" s="16" customFormat="1" ht="126"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3" s="36">
        <v>2634</v>
      </c>
      <c r="E173" s="37"/>
      <c r="F173" s="37"/>
      <c r="G173" s="37"/>
      <c r="H173" s="38"/>
    </row>
    <row r="174" spans="1:8" ht="50.1" customHeight="1" thickBot="1" x14ac:dyDescent="0.25">
      <c r="A174" s="24" t="s">
        <v>193</v>
      </c>
      <c r="B174" s="25"/>
      <c r="C174" s="26"/>
      <c r="D174" s="173"/>
      <c r="E174" s="173"/>
      <c r="F174" s="173"/>
      <c r="G174" s="173"/>
      <c r="H174" s="174"/>
    </row>
    <row r="175" spans="1:8" s="23" customFormat="1" ht="30" customHeight="1" thickBot="1" x14ac:dyDescent="0.25">
      <c r="A175" s="429"/>
      <c r="B175" s="429"/>
      <c r="C175" s="430"/>
      <c r="D175" s="429"/>
      <c r="E175" s="429"/>
      <c r="F175" s="429"/>
      <c r="G175" s="429"/>
      <c r="H175" s="431"/>
    </row>
    <row r="176" spans="1:8" s="16" customFormat="1" ht="83.25" customHeight="1" x14ac:dyDescent="0.2">
      <c r="A176" s="160" t="s">
        <v>194</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6" s="359">
        <v>7080</v>
      </c>
      <c r="E176" s="157"/>
      <c r="F176" s="157"/>
      <c r="G176" s="157"/>
      <c r="H176" s="157"/>
    </row>
    <row r="177" spans="1:8" s="16" customFormat="1" ht="83.25" customHeight="1" thickBot="1" x14ac:dyDescent="0.25">
      <c r="A177" s="160" t="s">
        <v>195</v>
      </c>
      <c r="B177" s="161"/>
      <c r="C177" s="209"/>
      <c r="D177" s="359">
        <v>7080</v>
      </c>
      <c r="E177" s="157"/>
      <c r="F177" s="157"/>
      <c r="G177" s="157"/>
      <c r="H177" s="157"/>
    </row>
    <row r="178" spans="1:8" ht="50.1" customHeight="1" thickBot="1" x14ac:dyDescent="0.25">
      <c r="A178" s="336"/>
      <c r="B178" s="337"/>
      <c r="C178" s="125"/>
      <c r="D178" s="399"/>
      <c r="E178" s="399"/>
      <c r="F178" s="399"/>
      <c r="G178" s="399"/>
      <c r="H178" s="400"/>
    </row>
    <row r="179" spans="1:8" s="23" customFormat="1" ht="26.25" x14ac:dyDescent="0.2">
      <c r="A179" s="216"/>
      <c r="B179" s="217"/>
      <c r="C179" s="218"/>
      <c r="D179" s="217"/>
      <c r="E179" s="217"/>
      <c r="F179" s="217"/>
      <c r="G179" s="217"/>
      <c r="H179" s="219"/>
    </row>
    <row r="180" spans="1:8" s="16" customFormat="1" ht="21" x14ac:dyDescent="0.2">
      <c r="A180" s="220"/>
      <c r="B180" s="221" t="s">
        <v>133</v>
      </c>
      <c r="C180" s="222" t="s">
        <v>539</v>
      </c>
      <c r="D180" s="222"/>
      <c r="E180" s="223"/>
      <c r="F180" s="223"/>
      <c r="G180" s="223"/>
      <c r="H180" s="223"/>
    </row>
    <row r="181" spans="1:8" s="16" customFormat="1" ht="21" x14ac:dyDescent="0.2">
      <c r="A181" s="220"/>
      <c r="B181" s="223"/>
      <c r="C181" s="224" t="s">
        <v>514</v>
      </c>
      <c r="D181" s="224"/>
      <c r="E181" s="223"/>
      <c r="F181" s="223"/>
      <c r="G181" s="223"/>
      <c r="H181" s="223"/>
    </row>
    <row r="182" spans="1:8" s="16" customFormat="1" ht="21" x14ac:dyDescent="0.2">
      <c r="A182" s="220"/>
      <c r="B182" s="223"/>
      <c r="C182" s="224" t="s">
        <v>515</v>
      </c>
      <c r="D182" s="224"/>
      <c r="E182" s="223"/>
      <c r="F182" s="223"/>
      <c r="G182" s="223"/>
      <c r="H182" s="223"/>
    </row>
    <row r="183" spans="1:8" s="16" customFormat="1" ht="21" x14ac:dyDescent="0.2">
      <c r="A183" s="216"/>
      <c r="B183" s="217"/>
      <c r="C183" s="224"/>
      <c r="D183" s="224"/>
      <c r="E183" s="223"/>
      <c r="F183" s="223"/>
      <c r="G183" s="223"/>
      <c r="H183" s="217"/>
    </row>
    <row r="184" spans="1:8" s="16" customFormat="1" ht="26.25"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ht="26.25"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26.25"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ht="26.25"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ht="26.25"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ht="26.25"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ht="26.25" customHeight="1" x14ac:dyDescent="0.2">
      <c r="A191" s="233"/>
      <c r="B191" s="233"/>
      <c r="C191" s="234"/>
      <c r="D191" s="235"/>
      <c r="E191" s="235"/>
      <c r="F191" s="236"/>
      <c r="G191" s="237"/>
      <c r="H191" s="237"/>
    </row>
    <row r="192" spans="1:8" ht="26.25" customHeight="1" x14ac:dyDescent="0.2">
      <c r="A192" s="239" t="s">
        <v>144</v>
      </c>
      <c r="B192" s="239"/>
      <c r="C192" s="239"/>
      <c r="D192" s="239"/>
      <c r="E192" s="239"/>
      <c r="F192" s="239"/>
      <c r="G192" s="239"/>
      <c r="H192" s="239"/>
    </row>
    <row r="193" spans="1:8" ht="26.25" customHeight="1" x14ac:dyDescent="0.2">
      <c r="A193" s="239" t="s">
        <v>145</v>
      </c>
      <c r="B193" s="239"/>
      <c r="C193" s="239"/>
      <c r="D193" s="239"/>
      <c r="E193" s="239"/>
      <c r="F193" s="239"/>
      <c r="G193" s="239"/>
      <c r="H193" s="239"/>
    </row>
    <row r="194" spans="1:8" ht="26.25" customHeight="1" x14ac:dyDescent="0.2">
      <c r="A194" s="233"/>
      <c r="B194" s="233"/>
      <c r="C194" s="234"/>
      <c r="D194" s="235"/>
      <c r="E194" s="235"/>
      <c r="F194" s="236"/>
      <c r="G194" s="237"/>
      <c r="H194" s="237"/>
    </row>
    <row r="195" spans="1:8" ht="26.25" customHeight="1" thickBot="1" x14ac:dyDescent="0.25">
      <c r="A195" s="240" t="s">
        <v>146</v>
      </c>
      <c r="B195" s="240"/>
      <c r="C195" s="240"/>
      <c r="D195" s="240"/>
      <c r="E195" s="240"/>
      <c r="F195" s="241"/>
      <c r="G195" s="231"/>
      <c r="H195" s="242"/>
    </row>
    <row r="196" spans="1:8" ht="26.25" customHeight="1" thickBot="1" x14ac:dyDescent="0.25">
      <c r="A196" s="243" t="s">
        <v>147</v>
      </c>
      <c r="B196" s="244"/>
      <c r="C196" s="244"/>
      <c r="D196" s="244"/>
      <c r="E196" s="245"/>
      <c r="F196" s="246"/>
      <c r="H196" s="247"/>
    </row>
    <row r="197" spans="1:8" ht="26.25" customHeight="1" thickBot="1" x14ac:dyDescent="0.25">
      <c r="A197" s="375" t="s">
        <v>148</v>
      </c>
      <c r="B197" s="376"/>
      <c r="C197" s="250" t="s">
        <v>149</v>
      </c>
      <c r="D197" s="402" t="s">
        <v>150</v>
      </c>
      <c r="E197" s="403"/>
      <c r="F197" s="252"/>
      <c r="G197" s="252"/>
      <c r="H197" s="252"/>
    </row>
    <row r="198" spans="1:8" ht="84" x14ac:dyDescent="0.2">
      <c r="A198" s="253" t="s">
        <v>151</v>
      </c>
      <c r="B198" s="254"/>
      <c r="C198" s="255" t="s">
        <v>152</v>
      </c>
      <c r="D198" s="256" t="s">
        <v>153</v>
      </c>
      <c r="E198" s="257"/>
      <c r="F198" s="252"/>
      <c r="G198" s="252"/>
      <c r="H198" s="252"/>
    </row>
    <row r="199" spans="1:8" ht="21" x14ac:dyDescent="0.2">
      <c r="A199" s="258" t="s">
        <v>154</v>
      </c>
      <c r="B199" s="259"/>
      <c r="C199" s="260" t="s">
        <v>155</v>
      </c>
      <c r="D199" s="261" t="s">
        <v>156</v>
      </c>
      <c r="E199" s="262"/>
      <c r="F199" s="252"/>
      <c r="G199" s="252"/>
      <c r="H199" s="252"/>
    </row>
    <row r="200" spans="1:8" ht="63.75" thickBot="1" x14ac:dyDescent="0.25">
      <c r="A200" s="404" t="s">
        <v>157</v>
      </c>
      <c r="B200" s="405"/>
      <c r="C200" s="406" t="s">
        <v>158</v>
      </c>
      <c r="D200" s="407" t="s">
        <v>156</v>
      </c>
      <c r="E200" s="408"/>
      <c r="F200" s="252"/>
      <c r="G200" s="252"/>
      <c r="H200" s="252"/>
    </row>
    <row r="201" spans="1:8" ht="42" x14ac:dyDescent="0.2">
      <c r="A201" s="258" t="s">
        <v>160</v>
      </c>
      <c r="B201" s="259"/>
      <c r="C201" s="409" t="s">
        <v>161</v>
      </c>
      <c r="D201" s="259" t="s">
        <v>156</v>
      </c>
      <c r="E201" s="410"/>
      <c r="F201" s="246"/>
      <c r="G201" s="246"/>
      <c r="H201" s="246"/>
    </row>
    <row r="202" spans="1:8" ht="50.1" customHeight="1" thickBot="1" x14ac:dyDescent="0.25">
      <c r="A202" s="411" t="s">
        <v>162</v>
      </c>
      <c r="B202" s="412"/>
      <c r="C202" s="406" t="s">
        <v>163</v>
      </c>
      <c r="D202" s="413" t="s">
        <v>156</v>
      </c>
      <c r="E202" s="414"/>
      <c r="F202" s="236"/>
      <c r="G202" s="237"/>
      <c r="H202" s="237"/>
    </row>
    <row r="203" spans="1:8" ht="50.1" customHeight="1" x14ac:dyDescent="0.2">
      <c r="A203" s="264" t="s">
        <v>164</v>
      </c>
      <c r="B203" s="264"/>
      <c r="C203" s="264"/>
      <c r="D203" s="264"/>
      <c r="E203" s="264"/>
      <c r="F203" s="264"/>
      <c r="G203" s="264"/>
      <c r="H203" s="264"/>
    </row>
    <row r="204" spans="1:8" ht="96" customHeight="1" x14ac:dyDescent="0.2">
      <c r="A204" s="264" t="s">
        <v>165</v>
      </c>
      <c r="B204" s="264"/>
      <c r="C204" s="264"/>
      <c r="D204" s="264"/>
      <c r="E204" s="264"/>
      <c r="F204" s="264"/>
      <c r="G204" s="264"/>
      <c r="H204" s="264"/>
    </row>
    <row r="205" spans="1:8" ht="176.25" customHeight="1" x14ac:dyDescent="0.2">
      <c r="A20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9"/>
      <c r="C205" s="239"/>
      <c r="D205" s="239"/>
      <c r="E205" s="239"/>
      <c r="F205" s="239"/>
      <c r="G205" s="239"/>
      <c r="H205" s="239"/>
    </row>
    <row r="206" spans="1:8" ht="71.25" customHeight="1" x14ac:dyDescent="0.2">
      <c r="A206" s="239" t="s">
        <v>167</v>
      </c>
      <c r="B206" s="239"/>
      <c r="C206" s="239"/>
      <c r="D206" s="239"/>
      <c r="E206" s="239"/>
      <c r="F206" s="239"/>
      <c r="G206" s="239"/>
      <c r="H206" s="239"/>
    </row>
    <row r="207" spans="1:8" ht="132.75" customHeight="1" x14ac:dyDescent="0.2">
      <c r="A207" s="264" t="s">
        <v>168</v>
      </c>
      <c r="B207" s="264"/>
      <c r="C207" s="264"/>
      <c r="D207" s="264"/>
      <c r="E207" s="264"/>
      <c r="F207" s="264"/>
      <c r="G207" s="264"/>
      <c r="H207" s="264"/>
    </row>
    <row r="208" spans="1:8" s="217" customFormat="1" ht="125.25" customHeight="1" x14ac:dyDescent="0.2">
      <c r="A208" s="239" t="s">
        <v>169</v>
      </c>
      <c r="B208" s="239"/>
      <c r="C208" s="239"/>
      <c r="D208" s="239"/>
      <c r="E208" s="239"/>
      <c r="F208" s="239"/>
      <c r="G208" s="239"/>
      <c r="H208" s="239"/>
    </row>
    <row r="209" spans="1:8" s="238" customFormat="1" ht="222.75" customHeight="1" x14ac:dyDescent="0.2">
      <c r="A209" s="216"/>
      <c r="B209" s="217"/>
      <c r="C209" s="218"/>
      <c r="D209" s="217"/>
      <c r="E209" s="217"/>
      <c r="F209" s="217"/>
      <c r="G209" s="217"/>
      <c r="H209" s="219"/>
    </row>
    <row r="210" spans="1:8" ht="39" customHeight="1" x14ac:dyDescent="0.2"/>
    <row r="211" spans="1:8" ht="39" customHeight="1" x14ac:dyDescent="0.2"/>
    <row r="212" spans="1:8" ht="186.75" customHeight="1" x14ac:dyDescent="0.2"/>
    <row r="213" spans="1:8" ht="73.5" customHeight="1" x14ac:dyDescent="0.2"/>
    <row r="215" spans="1:8" s="266" customFormat="1" ht="114.75" customHeight="1" x14ac:dyDescent="0.2">
      <c r="A215" s="216"/>
      <c r="B215" s="217"/>
      <c r="C215" s="218"/>
      <c r="D215" s="217"/>
      <c r="E215" s="217"/>
      <c r="F215" s="217"/>
      <c r="G215" s="217"/>
      <c r="H215" s="219"/>
    </row>
  </sheetData>
  <sheetProtection selectLockedCells="1" selectUnlockedCells="1"/>
  <mergeCells count="339">
    <mergeCell ref="A205:H205"/>
    <mergeCell ref="A206:H206"/>
    <mergeCell ref="A207:H207"/>
    <mergeCell ref="A208:E208"/>
    <mergeCell ref="F208:H208"/>
    <mergeCell ref="A201:B201"/>
    <mergeCell ref="D201:E201"/>
    <mergeCell ref="A202:B202"/>
    <mergeCell ref="D202:E202"/>
    <mergeCell ref="A203:H203"/>
    <mergeCell ref="A204:H20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30" zoomScaleNormal="60" zoomScaleSheetLayoutView="30" workbookViewId="0">
      <pane ySplit="4" topLeftCell="A44"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192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80" customFormat="1" ht="24.9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9936</v>
      </c>
      <c r="E7" s="32">
        <f>F7*1.1</f>
        <v>9108</v>
      </c>
      <c r="F7" s="32">
        <v>8280</v>
      </c>
      <c r="G7" s="32">
        <f>F7*0.75</f>
        <v>6210</v>
      </c>
      <c r="H7" s="33">
        <f>F7*0.5</f>
        <v>4140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10951.199999999999</v>
      </c>
      <c r="E12" s="32">
        <f>F12*1.1</f>
        <v>10038.6</v>
      </c>
      <c r="F12" s="32">
        <v>9126</v>
      </c>
      <c r="G12" s="32">
        <f>F12*0.75</f>
        <v>6844.5</v>
      </c>
      <c r="H12" s="33">
        <f>F12*0.5</f>
        <v>4563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389">
        <v>768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13910.4</v>
      </c>
      <c r="E27" s="32">
        <f>F27*1.1</f>
        <v>12751.2</v>
      </c>
      <c r="F27" s="32">
        <v>11592</v>
      </c>
      <c r="G27" s="32">
        <f>F27*0.75</f>
        <v>8694</v>
      </c>
      <c r="H27" s="33">
        <f>F27*0.5</f>
        <v>5796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15336</v>
      </c>
      <c r="E32" s="32">
        <f>F32*1.1</f>
        <v>14058.000000000002</v>
      </c>
      <c r="F32" s="32">
        <v>12780</v>
      </c>
      <c r="G32" s="32">
        <f>F32*0.75</f>
        <v>9585</v>
      </c>
      <c r="H32" s="33">
        <f>F32*0.5</f>
        <v>6390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768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1">
        <f>F48*1.2</f>
        <v>11923.199999999999</v>
      </c>
      <c r="E48" s="32">
        <f>F48*1.1</f>
        <v>10929.6</v>
      </c>
      <c r="F48" s="32">
        <v>9936</v>
      </c>
      <c r="G48" s="32">
        <f>F48*0.75</f>
        <v>7452</v>
      </c>
      <c r="H48" s="33">
        <f>F48*0.5</f>
        <v>4968</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54">
        <f>F54*1.2</f>
        <v>13147.199999999999</v>
      </c>
      <c r="E54" s="32">
        <f>F54*1.1</f>
        <v>12051.6</v>
      </c>
      <c r="F54" s="32">
        <v>10956</v>
      </c>
      <c r="G54" s="32">
        <f>F54*0.75</f>
        <v>8217</v>
      </c>
      <c r="H54" s="33">
        <f>F54*0.5</f>
        <v>5478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389">
        <v>768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1254 до 25080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144">
        <v>1254</v>
      </c>
      <c r="E65" s="145"/>
      <c r="F65" s="145"/>
      <c r="G65" s="145"/>
      <c r="H65" s="146"/>
    </row>
    <row r="66" spans="1:8" ht="37.5" customHeight="1" outlineLevel="1" x14ac:dyDescent="0.2">
      <c r="A66" s="147" t="s">
        <v>40</v>
      </c>
      <c r="B66" s="148"/>
      <c r="C66" s="143"/>
      <c r="D66" s="36">
        <v>2508</v>
      </c>
      <c r="E66" s="37"/>
      <c r="F66" s="37"/>
      <c r="G66" s="37"/>
      <c r="H66" s="38"/>
    </row>
    <row r="67" spans="1:8" ht="37.5" customHeight="1" outlineLevel="1" x14ac:dyDescent="0.2">
      <c r="A67" s="147" t="s">
        <v>41</v>
      </c>
      <c r="B67" s="148"/>
      <c r="C67" s="143"/>
      <c r="D67" s="36">
        <v>3762</v>
      </c>
      <c r="E67" s="37"/>
      <c r="F67" s="37"/>
      <c r="G67" s="37"/>
      <c r="H67" s="38"/>
    </row>
    <row r="68" spans="1:8" ht="37.5" customHeight="1" outlineLevel="1" x14ac:dyDescent="0.2">
      <c r="A68" s="147" t="s">
        <v>42</v>
      </c>
      <c r="B68" s="148"/>
      <c r="C68" s="143"/>
      <c r="D68" s="36">
        <v>5016</v>
      </c>
      <c r="E68" s="37"/>
      <c r="F68" s="37"/>
      <c r="G68" s="37"/>
      <c r="H68" s="38"/>
    </row>
    <row r="69" spans="1:8" ht="37.5" customHeight="1" outlineLevel="1" x14ac:dyDescent="0.2">
      <c r="A69" s="147" t="s">
        <v>43</v>
      </c>
      <c r="B69" s="148"/>
      <c r="C69" s="143"/>
      <c r="D69" s="36">
        <v>6270</v>
      </c>
      <c r="E69" s="37"/>
      <c r="F69" s="37"/>
      <c r="G69" s="37"/>
      <c r="H69" s="38"/>
    </row>
    <row r="70" spans="1:8" ht="37.5" customHeight="1" outlineLevel="1" x14ac:dyDescent="0.2">
      <c r="A70" s="147" t="s">
        <v>44</v>
      </c>
      <c r="B70" s="148"/>
      <c r="C70" s="143"/>
      <c r="D70" s="36">
        <v>7524</v>
      </c>
      <c r="E70" s="37"/>
      <c r="F70" s="37"/>
      <c r="G70" s="37"/>
      <c r="H70" s="38"/>
    </row>
    <row r="71" spans="1:8" ht="37.5" customHeight="1" outlineLevel="1" x14ac:dyDescent="0.2">
      <c r="A71" s="147" t="s">
        <v>45</v>
      </c>
      <c r="B71" s="148"/>
      <c r="C71" s="143"/>
      <c r="D71" s="36">
        <v>8778</v>
      </c>
      <c r="E71" s="37"/>
      <c r="F71" s="37"/>
      <c r="G71" s="37"/>
      <c r="H71" s="38"/>
    </row>
    <row r="72" spans="1:8" ht="37.5" customHeight="1" outlineLevel="1" x14ac:dyDescent="0.2">
      <c r="A72" s="147" t="s">
        <v>46</v>
      </c>
      <c r="B72" s="148"/>
      <c r="C72" s="143"/>
      <c r="D72" s="36">
        <v>10032</v>
      </c>
      <c r="E72" s="37"/>
      <c r="F72" s="37"/>
      <c r="G72" s="37"/>
      <c r="H72" s="38"/>
    </row>
    <row r="73" spans="1:8" ht="37.5" customHeight="1" outlineLevel="1" x14ac:dyDescent="0.2">
      <c r="A73" s="147" t="s">
        <v>47</v>
      </c>
      <c r="B73" s="148"/>
      <c r="C73" s="143"/>
      <c r="D73" s="36">
        <v>11286</v>
      </c>
      <c r="E73" s="37"/>
      <c r="F73" s="37"/>
      <c r="G73" s="37"/>
      <c r="H73" s="38"/>
    </row>
    <row r="74" spans="1:8" ht="37.5" customHeight="1" outlineLevel="1" x14ac:dyDescent="0.2">
      <c r="A74" s="147" t="s">
        <v>48</v>
      </c>
      <c r="B74" s="148"/>
      <c r="C74" s="143"/>
      <c r="D74" s="36">
        <v>12540</v>
      </c>
      <c r="E74" s="37"/>
      <c r="F74" s="37"/>
      <c r="G74" s="37"/>
      <c r="H74" s="38"/>
    </row>
    <row r="75" spans="1:8" ht="37.5" customHeight="1" outlineLevel="1" x14ac:dyDescent="0.2">
      <c r="A75" s="147" t="s">
        <v>49</v>
      </c>
      <c r="B75" s="148"/>
      <c r="C75" s="143"/>
      <c r="D75" s="36">
        <v>13794</v>
      </c>
      <c r="E75" s="37"/>
      <c r="F75" s="37"/>
      <c r="G75" s="37"/>
      <c r="H75" s="38"/>
    </row>
    <row r="76" spans="1:8" ht="37.5" customHeight="1" outlineLevel="1" x14ac:dyDescent="0.2">
      <c r="A76" s="147" t="s">
        <v>50</v>
      </c>
      <c r="B76" s="148"/>
      <c r="C76" s="143"/>
      <c r="D76" s="36">
        <v>15048</v>
      </c>
      <c r="E76" s="37"/>
      <c r="F76" s="37"/>
      <c r="G76" s="37"/>
      <c r="H76" s="38"/>
    </row>
    <row r="77" spans="1:8" ht="37.5" customHeight="1" outlineLevel="1" x14ac:dyDescent="0.2">
      <c r="A77" s="147" t="s">
        <v>51</v>
      </c>
      <c r="B77" s="148"/>
      <c r="C77" s="143"/>
      <c r="D77" s="36">
        <v>16302</v>
      </c>
      <c r="E77" s="37"/>
      <c r="F77" s="37"/>
      <c r="G77" s="37"/>
      <c r="H77" s="38"/>
    </row>
    <row r="78" spans="1:8" ht="37.5" customHeight="1" outlineLevel="1" x14ac:dyDescent="0.2">
      <c r="A78" s="147" t="s">
        <v>52</v>
      </c>
      <c r="B78" s="148"/>
      <c r="C78" s="143"/>
      <c r="D78" s="36">
        <v>17556</v>
      </c>
      <c r="E78" s="37"/>
      <c r="F78" s="37"/>
      <c r="G78" s="37"/>
      <c r="H78" s="38"/>
    </row>
    <row r="79" spans="1:8" ht="37.5" customHeight="1" outlineLevel="1" x14ac:dyDescent="0.2">
      <c r="A79" s="147" t="s">
        <v>53</v>
      </c>
      <c r="B79" s="148"/>
      <c r="C79" s="143"/>
      <c r="D79" s="36">
        <v>18810</v>
      </c>
      <c r="E79" s="37"/>
      <c r="F79" s="37"/>
      <c r="G79" s="37"/>
      <c r="H79" s="38"/>
    </row>
    <row r="80" spans="1:8" ht="37.5" customHeight="1" outlineLevel="1" x14ac:dyDescent="0.2">
      <c r="A80" s="147" t="s">
        <v>54</v>
      </c>
      <c r="B80" s="148"/>
      <c r="C80" s="143"/>
      <c r="D80" s="36">
        <v>20064</v>
      </c>
      <c r="E80" s="37"/>
      <c r="F80" s="37"/>
      <c r="G80" s="37"/>
      <c r="H80" s="38"/>
    </row>
    <row r="81" spans="1:8" ht="37.5" customHeight="1" outlineLevel="1" x14ac:dyDescent="0.2">
      <c r="A81" s="147" t="s">
        <v>55</v>
      </c>
      <c r="B81" s="148"/>
      <c r="C81" s="143"/>
      <c r="D81" s="36">
        <v>21318</v>
      </c>
      <c r="E81" s="37"/>
      <c r="F81" s="37"/>
      <c r="G81" s="37"/>
      <c r="H81" s="38"/>
    </row>
    <row r="82" spans="1:8" ht="37.5" customHeight="1" outlineLevel="1" x14ac:dyDescent="0.2">
      <c r="A82" s="147" t="s">
        <v>56</v>
      </c>
      <c r="B82" s="148"/>
      <c r="C82" s="143"/>
      <c r="D82" s="36">
        <v>22572</v>
      </c>
      <c r="E82" s="37"/>
      <c r="F82" s="37"/>
      <c r="G82" s="37"/>
      <c r="H82" s="38"/>
    </row>
    <row r="83" spans="1:8" ht="37.5" customHeight="1" outlineLevel="1" x14ac:dyDescent="0.2">
      <c r="A83" s="147" t="s">
        <v>57</v>
      </c>
      <c r="B83" s="148"/>
      <c r="C83" s="143"/>
      <c r="D83" s="36">
        <v>23826</v>
      </c>
      <c r="E83" s="37"/>
      <c r="F83" s="37"/>
      <c r="G83" s="37"/>
      <c r="H83" s="38"/>
    </row>
    <row r="84" spans="1:8" ht="37.5" customHeight="1" outlineLevel="1" thickBot="1" x14ac:dyDescent="0.25">
      <c r="A84" s="147" t="s">
        <v>58</v>
      </c>
      <c r="B84" s="148"/>
      <c r="C84" s="143"/>
      <c r="D84" s="36">
        <v>25080</v>
      </c>
      <c r="E84" s="37"/>
      <c r="F84" s="37"/>
      <c r="G84" s="37"/>
      <c r="H84" s="38"/>
    </row>
    <row r="85" spans="1:8" ht="50.1" customHeight="1" thickBot="1" x14ac:dyDescent="0.25">
      <c r="A85" s="415" t="s">
        <v>59</v>
      </c>
      <c r="B85" s="416"/>
      <c r="C85" s="416"/>
      <c r="D85" s="417" t="str">
        <f>"от "&amp;MIN(D86:D95)&amp;" до "&amp;MAX(D86:D95)</f>
        <v>от 360 до 6300</v>
      </c>
      <c r="E85" s="418"/>
      <c r="F85" s="418"/>
      <c r="G85" s="418"/>
      <c r="H85" s="419"/>
    </row>
    <row r="86" spans="1:8" s="16" customFormat="1" ht="159" customHeight="1" x14ac:dyDescent="0.2">
      <c r="A86" s="420" t="s">
        <v>60</v>
      </c>
      <c r="B86" s="421" t="s">
        <v>13</v>
      </c>
      <c r="C86" s="422"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2">
        <v>600</v>
      </c>
      <c r="E86" s="32"/>
      <c r="F86" s="32"/>
      <c r="G86" s="32"/>
      <c r="H86" s="33"/>
    </row>
    <row r="87" spans="1:8" ht="37.5" customHeight="1" x14ac:dyDescent="0.2">
      <c r="A87" s="423" t="s">
        <v>61</v>
      </c>
      <c r="B87" s="195"/>
      <c r="C87" s="42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7">
        <v>414</v>
      </c>
      <c r="E87" s="37"/>
      <c r="F87" s="37"/>
      <c r="G87" s="37"/>
      <c r="H87" s="38"/>
    </row>
    <row r="88" spans="1:8" ht="37.5" customHeight="1" x14ac:dyDescent="0.2">
      <c r="A88" s="423" t="s">
        <v>62</v>
      </c>
      <c r="B88" s="195"/>
      <c r="C88" s="424"/>
      <c r="D88" s="37">
        <v>6300</v>
      </c>
      <c r="E88" s="37"/>
      <c r="F88" s="37"/>
      <c r="G88" s="37"/>
      <c r="H88" s="38"/>
    </row>
    <row r="89" spans="1:8" ht="37.5" customHeight="1" x14ac:dyDescent="0.2">
      <c r="A89" s="423" t="s">
        <v>63</v>
      </c>
      <c r="B89" s="195"/>
      <c r="C89" s="424"/>
      <c r="D89" s="37">
        <v>1212</v>
      </c>
      <c r="E89" s="37"/>
      <c r="F89" s="37"/>
      <c r="G89" s="37"/>
      <c r="H89" s="38"/>
    </row>
    <row r="90" spans="1:8" ht="37.5" customHeight="1" x14ac:dyDescent="0.2">
      <c r="A90" s="423" t="s">
        <v>64</v>
      </c>
      <c r="B90" s="195"/>
      <c r="C90" s="424"/>
      <c r="D90" s="37">
        <v>5100</v>
      </c>
      <c r="E90" s="37"/>
      <c r="F90" s="37"/>
      <c r="G90" s="37"/>
      <c r="H90" s="38"/>
    </row>
    <row r="91" spans="1:8" ht="37.5" customHeight="1" x14ac:dyDescent="0.2">
      <c r="A91" s="423" t="s">
        <v>65</v>
      </c>
      <c r="B91" s="195"/>
      <c r="C91" s="424"/>
      <c r="D91" s="37">
        <v>360</v>
      </c>
      <c r="E91" s="37"/>
      <c r="F91" s="37"/>
      <c r="G91" s="37"/>
      <c r="H91" s="38"/>
    </row>
    <row r="92" spans="1:8" ht="37.5" customHeight="1" x14ac:dyDescent="0.2">
      <c r="A92" s="423" t="s">
        <v>66</v>
      </c>
      <c r="B92" s="195"/>
      <c r="C92" s="424"/>
      <c r="D92" s="37">
        <v>360</v>
      </c>
      <c r="E92" s="37"/>
      <c r="F92" s="37"/>
      <c r="G92" s="37"/>
      <c r="H92" s="38"/>
    </row>
    <row r="93" spans="1:8" ht="37.5" customHeight="1" x14ac:dyDescent="0.2">
      <c r="A93" s="423" t="s">
        <v>67</v>
      </c>
      <c r="B93" s="195"/>
      <c r="C93" s="424"/>
      <c r="D93" s="37">
        <v>720</v>
      </c>
      <c r="E93" s="37"/>
      <c r="F93" s="37"/>
      <c r="G93" s="37"/>
      <c r="H93" s="38"/>
    </row>
    <row r="94" spans="1:8" ht="37.5" customHeight="1" x14ac:dyDescent="0.2">
      <c r="A94" s="423" t="s">
        <v>68</v>
      </c>
      <c r="B94" s="195"/>
      <c r="C94" s="424"/>
      <c r="D94" s="37">
        <v>1080</v>
      </c>
      <c r="E94" s="37"/>
      <c r="F94" s="37"/>
      <c r="G94" s="37"/>
      <c r="H94" s="38"/>
    </row>
    <row r="95" spans="1:8" ht="37.5" customHeight="1" x14ac:dyDescent="0.2">
      <c r="A95" s="423" t="s">
        <v>69</v>
      </c>
      <c r="B95" s="195"/>
      <c r="C95" s="424"/>
      <c r="D95" s="37">
        <v>5100</v>
      </c>
      <c r="E95" s="37"/>
      <c r="F95" s="37"/>
      <c r="G95" s="37"/>
      <c r="H95" s="38"/>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45">
        <v>30</v>
      </c>
      <c r="E96" s="45"/>
      <c r="F96" s="45"/>
      <c r="G96" s="45"/>
      <c r="H96" s="46"/>
    </row>
    <row r="97" spans="1:8" ht="50.1" customHeight="1" thickBot="1" x14ac:dyDescent="0.25">
      <c r="A97" s="425" t="s">
        <v>72</v>
      </c>
      <c r="B97" s="426"/>
      <c r="C97" s="211"/>
      <c r="D97" s="427" t="str">
        <f>"от "&amp;MIN(D99,D119:H120,F159,D121:H135)&amp;" до "&amp;MAX(D99,D119:H120,F159,D121:H135)</f>
        <v>от 606 до 11898</v>
      </c>
      <c r="E97" s="427"/>
      <c r="F97" s="427"/>
      <c r="G97" s="427"/>
      <c r="H97" s="428"/>
    </row>
    <row r="98" spans="1:8" ht="21.75" thickBot="1" x14ac:dyDescent="0.25">
      <c r="A98" s="336"/>
      <c r="B98" s="337"/>
      <c r="C98" s="130"/>
      <c r="D98" s="399"/>
      <c r="E98" s="399"/>
      <c r="F98" s="399"/>
      <c r="G98" s="399"/>
      <c r="H98" s="400"/>
    </row>
    <row r="99" spans="1:8" ht="60"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182">
        <v>4320</v>
      </c>
      <c r="E99" s="182"/>
      <c r="F99" s="182"/>
      <c r="G99" s="182"/>
      <c r="H99" s="183"/>
    </row>
    <row r="100" spans="1:8" ht="60" customHeight="1" thickBot="1" x14ac:dyDescent="0.25">
      <c r="A100" s="184" t="s">
        <v>74</v>
      </c>
      <c r="B100" s="185"/>
      <c r="C100" s="186"/>
      <c r="D100" s="187" t="s">
        <v>75</v>
      </c>
      <c r="E100" s="188"/>
      <c r="F100" s="188"/>
      <c r="G100" s="188"/>
      <c r="H100" s="189"/>
    </row>
    <row r="101" spans="1:8" ht="60" customHeight="1" x14ac:dyDescent="0.2">
      <c r="A101" s="190" t="s">
        <v>76</v>
      </c>
      <c r="B101" s="191"/>
      <c r="C101" s="186"/>
      <c r="D101" s="157">
        <f>D99/4</f>
        <v>1080</v>
      </c>
      <c r="E101" s="157"/>
      <c r="F101" s="157"/>
      <c r="G101" s="157"/>
      <c r="H101" s="158"/>
    </row>
    <row r="102" spans="1:8" ht="60" customHeight="1" x14ac:dyDescent="0.2">
      <c r="A102" s="190" t="s">
        <v>77</v>
      </c>
      <c r="B102" s="191"/>
      <c r="C102" s="186"/>
      <c r="D102" s="157">
        <f>D99/5</f>
        <v>864</v>
      </c>
      <c r="E102" s="157"/>
      <c r="F102" s="157"/>
      <c r="G102" s="157"/>
      <c r="H102" s="158"/>
    </row>
    <row r="103" spans="1:8" ht="60" customHeight="1" x14ac:dyDescent="0.2">
      <c r="A103" s="190" t="s">
        <v>78</v>
      </c>
      <c r="B103" s="191"/>
      <c r="C103" s="186"/>
      <c r="D103" s="157">
        <f>D99/6</f>
        <v>720</v>
      </c>
      <c r="E103" s="157"/>
      <c r="F103" s="157"/>
      <c r="G103" s="157"/>
      <c r="H103" s="158"/>
    </row>
    <row r="104" spans="1:8" ht="60" customHeight="1" x14ac:dyDescent="0.2">
      <c r="A104" s="190" t="s">
        <v>79</v>
      </c>
      <c r="B104" s="191"/>
      <c r="C104" s="186"/>
      <c r="D104" s="157">
        <f>D99/7</f>
        <v>617.14285714285711</v>
      </c>
      <c r="E104" s="157"/>
      <c r="F104" s="157"/>
      <c r="G104" s="157"/>
      <c r="H104" s="158"/>
    </row>
    <row r="105" spans="1:8" ht="60" customHeight="1" x14ac:dyDescent="0.2">
      <c r="A105" s="190" t="s">
        <v>80</v>
      </c>
      <c r="B105" s="191"/>
      <c r="C105" s="186"/>
      <c r="D105" s="157">
        <f>D99/8</f>
        <v>540</v>
      </c>
      <c r="E105" s="157"/>
      <c r="F105" s="157"/>
      <c r="G105" s="157"/>
      <c r="H105" s="158"/>
    </row>
    <row r="106" spans="1:8" ht="60" customHeight="1" x14ac:dyDescent="0.2">
      <c r="A106" s="190" t="s">
        <v>81</v>
      </c>
      <c r="B106" s="191"/>
      <c r="C106" s="186"/>
      <c r="D106" s="157">
        <f>D99/9</f>
        <v>480</v>
      </c>
      <c r="E106" s="157"/>
      <c r="F106" s="157"/>
      <c r="G106" s="157"/>
      <c r="H106" s="158"/>
    </row>
    <row r="107" spans="1:8" ht="60" customHeight="1" x14ac:dyDescent="0.2">
      <c r="A107" s="190" t="s">
        <v>82</v>
      </c>
      <c r="B107" s="191"/>
      <c r="C107" s="186"/>
      <c r="D107" s="157">
        <f>D99/10</f>
        <v>432</v>
      </c>
      <c r="E107" s="157"/>
      <c r="F107" s="157"/>
      <c r="G107" s="157"/>
      <c r="H107" s="158"/>
    </row>
    <row r="108" spans="1:8" ht="60" customHeight="1" thickBot="1" x14ac:dyDescent="0.25">
      <c r="A108" s="179" t="s">
        <v>83</v>
      </c>
      <c r="B108" s="180"/>
      <c r="C108" s="186"/>
      <c r="D108" s="182">
        <v>6480</v>
      </c>
      <c r="E108" s="182"/>
      <c r="F108" s="182"/>
      <c r="G108" s="182"/>
      <c r="H108" s="183"/>
    </row>
    <row r="109" spans="1:8" ht="60" customHeight="1" thickBot="1" x14ac:dyDescent="0.25">
      <c r="A109" s="184" t="s">
        <v>74</v>
      </c>
      <c r="B109" s="185"/>
      <c r="C109" s="186"/>
      <c r="D109" s="187" t="s">
        <v>75</v>
      </c>
      <c r="E109" s="188"/>
      <c r="F109" s="188"/>
      <c r="G109" s="188"/>
      <c r="H109" s="189"/>
    </row>
    <row r="110" spans="1:8" ht="60" customHeight="1" x14ac:dyDescent="0.2">
      <c r="A110" s="190" t="s">
        <v>76</v>
      </c>
      <c r="B110" s="191"/>
      <c r="C110" s="186"/>
      <c r="D110" s="157">
        <v>1620</v>
      </c>
      <c r="E110" s="157"/>
      <c r="F110" s="157"/>
      <c r="G110" s="157"/>
      <c r="H110" s="158"/>
    </row>
    <row r="111" spans="1:8" ht="60" customHeight="1" x14ac:dyDescent="0.2">
      <c r="A111" s="190" t="s">
        <v>77</v>
      </c>
      <c r="B111" s="191"/>
      <c r="C111" s="186"/>
      <c r="D111" s="157">
        <v>1296</v>
      </c>
      <c r="E111" s="157"/>
      <c r="F111" s="157"/>
      <c r="G111" s="157"/>
      <c r="H111" s="158"/>
    </row>
    <row r="112" spans="1:8" ht="60" customHeight="1" x14ac:dyDescent="0.2">
      <c r="A112" s="190" t="s">
        <v>78</v>
      </c>
      <c r="B112" s="191"/>
      <c r="C112" s="186"/>
      <c r="D112" s="157">
        <v>1080</v>
      </c>
      <c r="E112" s="157"/>
      <c r="F112" s="157"/>
      <c r="G112" s="157"/>
      <c r="H112" s="158"/>
    </row>
    <row r="113" spans="1:8" ht="60" customHeight="1" x14ac:dyDescent="0.2">
      <c r="A113" s="190" t="s">
        <v>79</v>
      </c>
      <c r="B113" s="191"/>
      <c r="C113" s="186"/>
      <c r="D113" s="157">
        <v>925.71428571428567</v>
      </c>
      <c r="E113" s="157"/>
      <c r="F113" s="157"/>
      <c r="G113" s="157"/>
      <c r="H113" s="158"/>
    </row>
    <row r="114" spans="1:8" ht="60" customHeight="1" x14ac:dyDescent="0.2">
      <c r="A114" s="190" t="s">
        <v>80</v>
      </c>
      <c r="B114" s="191"/>
      <c r="C114" s="186"/>
      <c r="D114" s="157">
        <v>810</v>
      </c>
      <c r="E114" s="157"/>
      <c r="F114" s="157"/>
      <c r="G114" s="157"/>
      <c r="H114" s="158"/>
    </row>
    <row r="115" spans="1:8" ht="60" customHeight="1" x14ac:dyDescent="0.2">
      <c r="A115" s="190" t="s">
        <v>81</v>
      </c>
      <c r="B115" s="191"/>
      <c r="C115" s="186"/>
      <c r="D115" s="157">
        <v>720</v>
      </c>
      <c r="E115" s="157"/>
      <c r="F115" s="157"/>
      <c r="G115" s="157"/>
      <c r="H115" s="158"/>
    </row>
    <row r="116" spans="1:8" ht="60" customHeight="1" thickBot="1" x14ac:dyDescent="0.25">
      <c r="A116" s="190" t="s">
        <v>82</v>
      </c>
      <c r="B116" s="191"/>
      <c r="C116" s="194"/>
      <c r="D116" s="157">
        <v>648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44">
        <v>12012</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"2ГИС.АРХАНГЕЛЬСК"</v>
      </c>
      <c r="D119" s="31">
        <v>2832</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121">
        <v>4824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6">
        <v>4824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"2ГИС.АРХАНГЕЛЬСК"</v>
      </c>
      <c r="D122" s="36">
        <v>8478</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"2ГИС.АРХАНГЕЛЬСК"</v>
      </c>
      <c r="D123" s="36">
        <v>8478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6">
        <v>2976</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6">
        <v>3618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6">
        <v>5388</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6">
        <v>7470</v>
      </c>
      <c r="E127" s="37"/>
      <c r="F127" s="37"/>
      <c r="G127" s="37"/>
      <c r="H127" s="38"/>
    </row>
    <row r="128" spans="1:8" ht="50.1" customHeight="1" x14ac:dyDescent="0.2">
      <c r="A128" s="160" t="s">
        <v>94</v>
      </c>
      <c r="B128" s="161"/>
      <c r="C128" s="202" t="s">
        <v>95</v>
      </c>
      <c r="D128" s="36">
        <v>606</v>
      </c>
      <c r="E128" s="37"/>
      <c r="F128" s="37"/>
      <c r="G128" s="37"/>
      <c r="H128" s="38"/>
    </row>
    <row r="129" spans="1:8" ht="69"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6">
        <v>2772</v>
      </c>
      <c r="E129" s="37"/>
      <c r="F129" s="37"/>
      <c r="G129" s="37"/>
      <c r="H129" s="38"/>
    </row>
    <row r="130" spans="1:8" ht="69"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6">
        <v>2220</v>
      </c>
      <c r="E130" s="37"/>
      <c r="F130" s="37"/>
      <c r="G130" s="37"/>
      <c r="H130" s="38"/>
    </row>
    <row r="131" spans="1:8" ht="69" customHeight="1" x14ac:dyDescent="0.2">
      <c r="A131" s="160" t="s">
        <v>98</v>
      </c>
      <c r="B131" s="161"/>
      <c r="C131"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6">
        <v>2184</v>
      </c>
      <c r="E131" s="37"/>
      <c r="F131" s="37"/>
      <c r="G131" s="37"/>
      <c r="H131" s="38"/>
    </row>
    <row r="132" spans="1:8" ht="69" customHeight="1" x14ac:dyDescent="0.2">
      <c r="A132" s="160" t="s">
        <v>99</v>
      </c>
      <c r="B132" s="161"/>
      <c r="C132"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6">
        <v>1110</v>
      </c>
      <c r="E132" s="37"/>
      <c r="F132" s="37"/>
      <c r="G132" s="37"/>
      <c r="H132" s="38"/>
    </row>
    <row r="133" spans="1:8" ht="69"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6">
        <v>11898</v>
      </c>
      <c r="E133" s="37"/>
      <c r="F133" s="37"/>
      <c r="G133" s="37"/>
      <c r="H133" s="38"/>
    </row>
    <row r="134" spans="1:8" ht="69"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6">
        <v>6006</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359">
        <v>1140</v>
      </c>
      <c r="E135" s="157"/>
      <c r="F135" s="157"/>
      <c r="G135" s="157"/>
      <c r="H135" s="15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359">
        <v>756</v>
      </c>
      <c r="E136" s="157"/>
      <c r="F136" s="157"/>
      <c r="G136" s="157"/>
      <c r="H136" s="15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7" s="359">
        <v>100002</v>
      </c>
      <c r="E137" s="157"/>
      <c r="F137" s="157"/>
      <c r="G137" s="157"/>
      <c r="H137" s="15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8" s="36">
        <v>11412</v>
      </c>
      <c r="E138" s="37"/>
      <c r="F138" s="37"/>
      <c r="G138" s="37"/>
      <c r="H138" s="38"/>
    </row>
    <row r="139" spans="1:8" s="16" customFormat="1" ht="12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6">
        <v>4212</v>
      </c>
      <c r="E139" s="37"/>
      <c r="F139" s="37"/>
      <c r="G139" s="37"/>
      <c r="H139" s="38"/>
    </row>
    <row r="140" spans="1:8" s="16" customFormat="1" ht="12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0" s="36">
        <v>6012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"2ГИС.АРХАНГЕЛЬСК"</v>
      </c>
      <c r="D141" s="36">
        <v>4080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6">
        <v>6840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"2ГИС.АРХАНГЕЛЬСК" (версия для ПК)</v>
      </c>
      <c r="D143" s="36">
        <v>6840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"2ГИС.АРХАНГЕЛЬСК"</v>
      </c>
      <c r="D144" s="36">
        <v>11880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"2ГИС.АРХАНГЕЛЬСК"</v>
      </c>
      <c r="D145" s="36">
        <v>14256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"2ГИС.АРХАНГЕЛЬСК" (версия для ПК)</v>
      </c>
      <c r="D146" s="36">
        <v>4200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"2ГИС.АРХАНГЕЛЬСК" (версия для ПК)</v>
      </c>
      <c r="D147" s="36">
        <v>5160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"2ГИС.АРХАНГЕЛЬСК" (версия для ПК)</v>
      </c>
      <c r="D148" s="36">
        <v>7560</v>
      </c>
      <c r="E148" s="37"/>
      <c r="F148" s="37"/>
      <c r="G148" s="37"/>
      <c r="H148" s="38"/>
    </row>
    <row r="149" spans="1:8" ht="50.1" customHeight="1" x14ac:dyDescent="0.2">
      <c r="A149" s="160" t="s">
        <v>115</v>
      </c>
      <c r="B149" s="161"/>
      <c r="C149" s="202" t="s">
        <v>95</v>
      </c>
      <c r="D149" s="36">
        <v>960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6">
        <v>16680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"2ГИС.АРХАНГЕЛЬСК" (версия для ПК)</v>
      </c>
      <c r="D151" s="44">
        <v>1680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6">
        <v>6006</v>
      </c>
      <c r="E153" s="37"/>
      <c r="F153" s="37"/>
      <c r="G153" s="37"/>
      <c r="H153" s="38"/>
    </row>
    <row r="154" spans="1:8" s="16" customFormat="1" ht="50.1" customHeight="1" x14ac:dyDescent="0.2">
      <c r="A154" s="160" t="s">
        <v>120</v>
      </c>
      <c r="B154" s="161"/>
      <c r="C154" s="209"/>
      <c r="D154" s="36">
        <v>3600</v>
      </c>
      <c r="E154" s="37"/>
      <c r="F154" s="37"/>
      <c r="G154" s="37"/>
      <c r="H154" s="38"/>
    </row>
    <row r="155" spans="1:8" s="16" customFormat="1" ht="50.1" customHeight="1" x14ac:dyDescent="0.2">
      <c r="A155" s="207" t="s">
        <v>121</v>
      </c>
      <c r="B155" s="208"/>
      <c r="C155" s="209"/>
      <c r="D155" s="359">
        <v>1800</v>
      </c>
      <c r="E155" s="157"/>
      <c r="F155" s="157"/>
      <c r="G155" s="157"/>
      <c r="H155" s="157"/>
    </row>
    <row r="156" spans="1:8" s="16" customFormat="1" ht="50.1" customHeight="1" x14ac:dyDescent="0.2">
      <c r="A156" s="207" t="s">
        <v>122</v>
      </c>
      <c r="B156" s="208"/>
      <c r="C156" s="209"/>
      <c r="D156" s="359">
        <v>180</v>
      </c>
      <c r="E156" s="157"/>
      <c r="F156" s="157"/>
      <c r="G156" s="157"/>
      <c r="H156" s="157"/>
    </row>
    <row r="157" spans="1:8" s="16" customFormat="1" ht="50.1" customHeight="1" thickBot="1" x14ac:dyDescent="0.25">
      <c r="A157" s="207" t="s">
        <v>123</v>
      </c>
      <c r="B157" s="208"/>
      <c r="C157" s="210"/>
      <c r="D157" s="78">
        <v>612</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59" s="212">
        <f>F159*1.2</f>
        <v>4500</v>
      </c>
      <c r="E159" s="213">
        <f>F159*1.1</f>
        <v>4125</v>
      </c>
      <c r="F159" s="213">
        <v>3750</v>
      </c>
      <c r="G159" s="213">
        <f>F159*0.75</f>
        <v>2812.5</v>
      </c>
      <c r="H159" s="214">
        <f>F159*0.5</f>
        <v>1875</v>
      </c>
    </row>
    <row r="160" spans="1:8" ht="49.5"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"2ГИС.АРХАНГЕЛЬСК"</v>
      </c>
      <c r="D160" s="36">
        <v>2784</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1" s="36">
        <v>2496</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62" s="212">
        <f>F162*1.2</f>
        <v>6336</v>
      </c>
      <c r="E162" s="213">
        <f>F162*1.1</f>
        <v>5808.0000000000009</v>
      </c>
      <c r="F162" s="213">
        <v>5280</v>
      </c>
      <c r="G162" s="213">
        <f>F162*0.75</f>
        <v>3960</v>
      </c>
      <c r="H162" s="214">
        <f>F162*0.5</f>
        <v>2640</v>
      </c>
    </row>
    <row r="163" spans="1:8" ht="49.5"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"2ГИС.АРХАНГЕЛЬСК"</v>
      </c>
      <c r="D163" s="36">
        <v>3960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4" s="36">
        <v>3600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"2ГИС.АРХАНГЕЛЬСК"</v>
      </c>
      <c r="D165" s="212">
        <f>F165*1.2</f>
        <v>4219.2</v>
      </c>
      <c r="E165" s="213">
        <f>F165*1.1</f>
        <v>3867.6000000000004</v>
      </c>
      <c r="F165" s="213">
        <v>3516</v>
      </c>
      <c r="G165" s="213">
        <f>F165*0.75</f>
        <v>2637</v>
      </c>
      <c r="H165" s="214">
        <f>F165*0.5</f>
        <v>1758</v>
      </c>
    </row>
    <row r="166" spans="1:8" ht="50.1" customHeight="1" thickBot="1" x14ac:dyDescent="0.25">
      <c r="A166" s="24" t="s">
        <v>193</v>
      </c>
      <c r="B166" s="25"/>
      <c r="C166" s="26"/>
      <c r="D166" s="173"/>
      <c r="E166" s="173"/>
      <c r="F166" s="173"/>
      <c r="G166" s="173"/>
      <c r="H166" s="174"/>
    </row>
    <row r="167" spans="1:8" s="23" customFormat="1" ht="30" customHeight="1" thickBot="1" x14ac:dyDescent="0.25">
      <c r="A167" s="429"/>
      <c r="B167" s="429"/>
      <c r="C167" s="430"/>
      <c r="D167" s="429"/>
      <c r="E167" s="429"/>
      <c r="F167" s="429"/>
      <c r="G167" s="429"/>
      <c r="H167" s="431"/>
    </row>
    <row r="168" spans="1:8" s="16" customFormat="1" ht="83.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8" s="31">
        <v>9828</v>
      </c>
      <c r="E168" s="32"/>
      <c r="F168" s="32"/>
      <c r="G168" s="32"/>
      <c r="H168" s="33"/>
    </row>
    <row r="169" spans="1:8" s="16" customFormat="1" ht="83.25" customHeight="1" thickBot="1" x14ac:dyDescent="0.25">
      <c r="A169" s="160" t="s">
        <v>195</v>
      </c>
      <c r="B169" s="161"/>
      <c r="C169" s="210"/>
      <c r="D169" s="359">
        <v>9828</v>
      </c>
      <c r="E169" s="157"/>
      <c r="F169" s="157"/>
      <c r="G169" s="157"/>
      <c r="H169" s="158"/>
    </row>
    <row r="170" spans="1:8" ht="21.75" thickBot="1" x14ac:dyDescent="0.25">
      <c r="A170" s="336"/>
      <c r="B170" s="337"/>
      <c r="C170" s="125"/>
      <c r="D170" s="399"/>
      <c r="E170" s="399"/>
      <c r="F170" s="399"/>
      <c r="G170" s="399"/>
      <c r="H170" s="400"/>
    </row>
    <row r="172" spans="1:8" ht="21" x14ac:dyDescent="0.2">
      <c r="A172" s="220"/>
      <c r="B172" s="221" t="s">
        <v>133</v>
      </c>
      <c r="C172" s="222" t="s">
        <v>196</v>
      </c>
      <c r="D172" s="222"/>
      <c r="E172" s="223"/>
      <c r="F172" s="223"/>
      <c r="G172" s="223"/>
      <c r="H172" s="223"/>
    </row>
    <row r="173" spans="1:8" ht="21" x14ac:dyDescent="0.2">
      <c r="A173" s="220"/>
      <c r="B173" s="223"/>
      <c r="C173" s="222" t="s">
        <v>197</v>
      </c>
      <c r="D173" s="224"/>
      <c r="E173" s="223"/>
      <c r="F173" s="223"/>
      <c r="G173" s="223"/>
      <c r="H173" s="223"/>
    </row>
    <row r="174" spans="1:8" ht="21" x14ac:dyDescent="0.2">
      <c r="A174" s="220"/>
      <c r="B174" s="223"/>
      <c r="C174" s="224" t="s">
        <v>198</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24"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2.5" customHeight="1" thickBot="1" x14ac:dyDescent="0.25">
      <c r="A189" s="248" t="s">
        <v>148</v>
      </c>
      <c r="B189" s="249"/>
      <c r="C189" s="250" t="s">
        <v>149</v>
      </c>
      <c r="D189" s="249" t="s">
        <v>150</v>
      </c>
      <c r="E189" s="251"/>
      <c r="F189" s="252"/>
      <c r="G189" s="252"/>
      <c r="H189" s="252"/>
    </row>
    <row r="190" spans="1:8" ht="106.5" customHeight="1" x14ac:dyDescent="0.2">
      <c r="A190" s="253" t="s">
        <v>151</v>
      </c>
      <c r="B190" s="254"/>
      <c r="C190" s="255" t="s">
        <v>152</v>
      </c>
      <c r="D190" s="256" t="s">
        <v>153</v>
      </c>
      <c r="E190" s="257"/>
      <c r="F190" s="252"/>
      <c r="G190" s="252"/>
      <c r="H190" s="252"/>
    </row>
    <row r="191" spans="1:8" ht="76.5" customHeight="1" x14ac:dyDescent="0.2">
      <c r="A191" s="258" t="s">
        <v>154</v>
      </c>
      <c r="B191" s="259"/>
      <c r="C191" s="260" t="s">
        <v>155</v>
      </c>
      <c r="D191" s="261" t="s">
        <v>156</v>
      </c>
      <c r="E191" s="262"/>
      <c r="F191" s="252"/>
      <c r="G191" s="252"/>
      <c r="H191" s="252"/>
    </row>
    <row r="192" spans="1:8" ht="180.75" customHeight="1" x14ac:dyDescent="0.2">
      <c r="A192" s="258" t="s">
        <v>157</v>
      </c>
      <c r="B192" s="259"/>
      <c r="C192" s="260" t="s">
        <v>158</v>
      </c>
      <c r="D192" s="261" t="s">
        <v>156</v>
      </c>
      <c r="E192" s="262"/>
      <c r="F192" s="252"/>
      <c r="G192" s="252"/>
      <c r="H192" s="252"/>
    </row>
    <row r="193" spans="1:8" ht="125.25" customHeight="1" x14ac:dyDescent="0.2">
      <c r="A193" s="263" t="s">
        <v>160</v>
      </c>
      <c r="B193" s="261"/>
      <c r="C193" s="260" t="s">
        <v>161</v>
      </c>
      <c r="D193" s="261" t="s">
        <v>156</v>
      </c>
      <c r="E193" s="262"/>
      <c r="F193" s="252"/>
      <c r="G193" s="252"/>
      <c r="H193" s="252"/>
    </row>
    <row r="194" spans="1:8" s="238" customFormat="1" ht="222.75" customHeight="1" x14ac:dyDescent="0.2">
      <c r="A194" s="258" t="s">
        <v>162</v>
      </c>
      <c r="B194" s="259"/>
      <c r="C194" s="260" t="s">
        <v>163</v>
      </c>
      <c r="D194" s="261" t="s">
        <v>156</v>
      </c>
      <c r="E194" s="262"/>
      <c r="F194" s="236"/>
      <c r="G194" s="237"/>
      <c r="H194" s="237"/>
    </row>
    <row r="195" spans="1:8" ht="24.95" customHeight="1" x14ac:dyDescent="0.2">
      <c r="A195" s="264" t="s">
        <v>164</v>
      </c>
      <c r="B195" s="264"/>
      <c r="C195" s="264"/>
      <c r="D195" s="264"/>
      <c r="E195" s="264"/>
      <c r="F195" s="264"/>
      <c r="G195" s="264"/>
      <c r="H195" s="264"/>
    </row>
    <row r="196" spans="1:8" ht="24.95" customHeight="1" x14ac:dyDescent="0.2">
      <c r="A196" s="264" t="s">
        <v>165</v>
      </c>
      <c r="B196" s="264"/>
      <c r="C196" s="264"/>
      <c r="D196" s="264"/>
      <c r="E196" s="264"/>
      <c r="F196" s="264"/>
      <c r="G196" s="264"/>
      <c r="H196" s="264"/>
    </row>
    <row r="197" spans="1:8" ht="177.7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8"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1" spans="1:8" s="266" customFormat="1" ht="128.25" customHeight="1" x14ac:dyDescent="0.2">
      <c r="A201" s="239" t="s">
        <v>169</v>
      </c>
      <c r="B201" s="239"/>
      <c r="C201" s="239"/>
      <c r="D201" s="239"/>
      <c r="E201" s="239"/>
      <c r="F201" s="239"/>
      <c r="G201" s="239"/>
      <c r="H201" s="239"/>
    </row>
  </sheetData>
  <sheetProtection selectLockedCells="1" selectUnlockedCells="1"/>
  <mergeCells count="327">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0"/>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5760</v>
      </c>
      <c r="E7" s="32">
        <f>F7*1.1</f>
        <v>5280</v>
      </c>
      <c r="F7" s="32">
        <v>4800</v>
      </c>
      <c r="G7" s="32">
        <f>F7*0.75</f>
        <v>3600</v>
      </c>
      <c r="H7" s="33">
        <f>F7*0.5</f>
        <v>2400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6904.8</v>
      </c>
      <c r="E12" s="32">
        <f>F12*1.1</f>
        <v>6329.4000000000005</v>
      </c>
      <c r="F12" s="32">
        <v>5754</v>
      </c>
      <c r="G12" s="32">
        <f>F12*0.75</f>
        <v>4315.5</v>
      </c>
      <c r="H12" s="33">
        <f>F12*0.5</f>
        <v>2877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389">
        <v>150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8064</v>
      </c>
      <c r="E27" s="32">
        <f>F27*1.1</f>
        <v>7392.0000000000009</v>
      </c>
      <c r="F27" s="32">
        <v>6720</v>
      </c>
      <c r="G27" s="32">
        <f>F27*0.75</f>
        <v>5040</v>
      </c>
      <c r="H27" s="33">
        <f>F27*0.5</f>
        <v>3360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9676.7999999999993</v>
      </c>
      <c r="E32" s="32">
        <f>F32*1.1</f>
        <v>8870.4000000000015</v>
      </c>
      <c r="F32" s="32">
        <v>8064</v>
      </c>
      <c r="G32" s="32">
        <f>F32*0.75</f>
        <v>6048</v>
      </c>
      <c r="H32" s="33">
        <f>F32*0.5</f>
        <v>4032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1">
        <f>F48*1.2</f>
        <v>6912</v>
      </c>
      <c r="E48" s="32">
        <f>F48*1.1</f>
        <v>6336.0000000000009</v>
      </c>
      <c r="F48" s="32">
        <v>5760</v>
      </c>
      <c r="G48" s="32">
        <f>F48*0.75</f>
        <v>4320</v>
      </c>
      <c r="H48" s="33">
        <f>F48*0.5</f>
        <v>2880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54">
        <f>F54*1.2</f>
        <v>8287.1999999999989</v>
      </c>
      <c r="E54" s="32">
        <f>F54*1.1</f>
        <v>7596.6</v>
      </c>
      <c r="F54" s="32">
        <v>6906</v>
      </c>
      <c r="G54" s="32">
        <f>F54*0.75</f>
        <v>5179.5</v>
      </c>
      <c r="H54" s="33">
        <f>F54*0.5</f>
        <v>3453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389">
        <v>150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1146 до 22920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144">
        <v>1146</v>
      </c>
      <c r="E65" s="145"/>
      <c r="F65" s="145"/>
      <c r="G65" s="145"/>
      <c r="H65" s="146"/>
    </row>
    <row r="66" spans="1:8" ht="37.5" customHeight="1" x14ac:dyDescent="0.2">
      <c r="A66" s="147" t="s">
        <v>40</v>
      </c>
      <c r="B66" s="148"/>
      <c r="C66" s="143"/>
      <c r="D66" s="36">
        <v>2292</v>
      </c>
      <c r="E66" s="37"/>
      <c r="F66" s="37"/>
      <c r="G66" s="37"/>
      <c r="H66" s="38"/>
    </row>
    <row r="67" spans="1:8" ht="37.5" customHeight="1" x14ac:dyDescent="0.2">
      <c r="A67" s="147" t="s">
        <v>41</v>
      </c>
      <c r="B67" s="148"/>
      <c r="C67" s="143"/>
      <c r="D67" s="36">
        <v>3438</v>
      </c>
      <c r="E67" s="37"/>
      <c r="F67" s="37"/>
      <c r="G67" s="37"/>
      <c r="H67" s="38"/>
    </row>
    <row r="68" spans="1:8" ht="37.5" customHeight="1" x14ac:dyDescent="0.2">
      <c r="A68" s="147" t="s">
        <v>42</v>
      </c>
      <c r="B68" s="148"/>
      <c r="C68" s="143"/>
      <c r="D68" s="36">
        <v>4584</v>
      </c>
      <c r="E68" s="37"/>
      <c r="F68" s="37"/>
      <c r="G68" s="37"/>
      <c r="H68" s="38"/>
    </row>
    <row r="69" spans="1:8" ht="37.5" customHeight="1" x14ac:dyDescent="0.2">
      <c r="A69" s="147" t="s">
        <v>43</v>
      </c>
      <c r="B69" s="148"/>
      <c r="C69" s="143"/>
      <c r="D69" s="36">
        <v>5730</v>
      </c>
      <c r="E69" s="37"/>
      <c r="F69" s="37"/>
      <c r="G69" s="37"/>
      <c r="H69" s="38"/>
    </row>
    <row r="70" spans="1:8" ht="37.5" customHeight="1" x14ac:dyDescent="0.2">
      <c r="A70" s="147" t="s">
        <v>44</v>
      </c>
      <c r="B70" s="148"/>
      <c r="C70" s="143"/>
      <c r="D70" s="36">
        <v>6876</v>
      </c>
      <c r="E70" s="37"/>
      <c r="F70" s="37"/>
      <c r="G70" s="37"/>
      <c r="H70" s="38"/>
    </row>
    <row r="71" spans="1:8" ht="37.5" customHeight="1" x14ac:dyDescent="0.2">
      <c r="A71" s="147" t="s">
        <v>45</v>
      </c>
      <c r="B71" s="148"/>
      <c r="C71" s="143"/>
      <c r="D71" s="36">
        <v>8022</v>
      </c>
      <c r="E71" s="37"/>
      <c r="F71" s="37"/>
      <c r="G71" s="37"/>
      <c r="H71" s="38"/>
    </row>
    <row r="72" spans="1:8" ht="37.5" customHeight="1" x14ac:dyDescent="0.2">
      <c r="A72" s="147" t="s">
        <v>46</v>
      </c>
      <c r="B72" s="148"/>
      <c r="C72" s="143"/>
      <c r="D72" s="36">
        <v>9168</v>
      </c>
      <c r="E72" s="37"/>
      <c r="F72" s="37"/>
      <c r="G72" s="37"/>
      <c r="H72" s="38"/>
    </row>
    <row r="73" spans="1:8" ht="37.5" customHeight="1" x14ac:dyDescent="0.2">
      <c r="A73" s="147" t="s">
        <v>47</v>
      </c>
      <c r="B73" s="148"/>
      <c r="C73" s="143"/>
      <c r="D73" s="36">
        <v>10314</v>
      </c>
      <c r="E73" s="37"/>
      <c r="F73" s="37"/>
      <c r="G73" s="37"/>
      <c r="H73" s="38"/>
    </row>
    <row r="74" spans="1:8" ht="37.5" customHeight="1" x14ac:dyDescent="0.2">
      <c r="A74" s="147" t="s">
        <v>48</v>
      </c>
      <c r="B74" s="148"/>
      <c r="C74" s="143"/>
      <c r="D74" s="36">
        <v>11460</v>
      </c>
      <c r="E74" s="37"/>
      <c r="F74" s="37"/>
      <c r="G74" s="37"/>
      <c r="H74" s="38"/>
    </row>
    <row r="75" spans="1:8" ht="37.5" customHeight="1" x14ac:dyDescent="0.2">
      <c r="A75" s="147" t="s">
        <v>49</v>
      </c>
      <c r="B75" s="148"/>
      <c r="C75" s="143"/>
      <c r="D75" s="36">
        <v>12606</v>
      </c>
      <c r="E75" s="37"/>
      <c r="F75" s="37"/>
      <c r="G75" s="37"/>
      <c r="H75" s="38"/>
    </row>
    <row r="76" spans="1:8" ht="37.5" customHeight="1" x14ac:dyDescent="0.2">
      <c r="A76" s="147" t="s">
        <v>50</v>
      </c>
      <c r="B76" s="148"/>
      <c r="C76" s="143"/>
      <c r="D76" s="36">
        <v>13752</v>
      </c>
      <c r="E76" s="37"/>
      <c r="F76" s="37"/>
      <c r="G76" s="37"/>
      <c r="H76" s="38"/>
    </row>
    <row r="77" spans="1:8" ht="37.5" customHeight="1" x14ac:dyDescent="0.2">
      <c r="A77" s="147" t="s">
        <v>51</v>
      </c>
      <c r="B77" s="148"/>
      <c r="C77" s="143"/>
      <c r="D77" s="36">
        <v>14898</v>
      </c>
      <c r="E77" s="37"/>
      <c r="F77" s="37"/>
      <c r="G77" s="37"/>
      <c r="H77" s="38"/>
    </row>
    <row r="78" spans="1:8" ht="37.5" customHeight="1" x14ac:dyDescent="0.2">
      <c r="A78" s="147" t="s">
        <v>52</v>
      </c>
      <c r="B78" s="148"/>
      <c r="C78" s="143"/>
      <c r="D78" s="36">
        <v>16044</v>
      </c>
      <c r="E78" s="37"/>
      <c r="F78" s="37"/>
      <c r="G78" s="37"/>
      <c r="H78" s="38"/>
    </row>
    <row r="79" spans="1:8" ht="37.5" customHeight="1" x14ac:dyDescent="0.2">
      <c r="A79" s="147" t="s">
        <v>53</v>
      </c>
      <c r="B79" s="148"/>
      <c r="C79" s="143"/>
      <c r="D79" s="36">
        <v>17190</v>
      </c>
      <c r="E79" s="37"/>
      <c r="F79" s="37"/>
      <c r="G79" s="37"/>
      <c r="H79" s="38"/>
    </row>
    <row r="80" spans="1:8" ht="37.5" customHeight="1" x14ac:dyDescent="0.2">
      <c r="A80" s="147" t="s">
        <v>54</v>
      </c>
      <c r="B80" s="148"/>
      <c r="C80" s="143"/>
      <c r="D80" s="36">
        <v>18336</v>
      </c>
      <c r="E80" s="37"/>
      <c r="F80" s="37"/>
      <c r="G80" s="37"/>
      <c r="H80" s="38"/>
    </row>
    <row r="81" spans="1:8" ht="37.5" customHeight="1" x14ac:dyDescent="0.2">
      <c r="A81" s="147" t="s">
        <v>55</v>
      </c>
      <c r="B81" s="148"/>
      <c r="C81" s="143"/>
      <c r="D81" s="36">
        <v>19482</v>
      </c>
      <c r="E81" s="37"/>
      <c r="F81" s="37"/>
      <c r="G81" s="37"/>
      <c r="H81" s="38"/>
    </row>
    <row r="82" spans="1:8" ht="37.5" customHeight="1" x14ac:dyDescent="0.2">
      <c r="A82" s="147" t="s">
        <v>56</v>
      </c>
      <c r="B82" s="148"/>
      <c r="C82" s="143"/>
      <c r="D82" s="36">
        <v>20628</v>
      </c>
      <c r="E82" s="37"/>
      <c r="F82" s="37"/>
      <c r="G82" s="37"/>
      <c r="H82" s="38"/>
    </row>
    <row r="83" spans="1:8" ht="37.5" customHeight="1" x14ac:dyDescent="0.2">
      <c r="A83" s="147" t="s">
        <v>57</v>
      </c>
      <c r="B83" s="148"/>
      <c r="C83" s="143"/>
      <c r="D83" s="36">
        <v>21774</v>
      </c>
      <c r="E83" s="37"/>
      <c r="F83" s="37"/>
      <c r="G83" s="37"/>
      <c r="H83" s="38"/>
    </row>
    <row r="84" spans="1:8" ht="37.5" customHeight="1" thickBot="1" x14ac:dyDescent="0.25">
      <c r="A84" s="147" t="s">
        <v>58</v>
      </c>
      <c r="B84" s="148"/>
      <c r="C84" s="143"/>
      <c r="D84" s="36">
        <v>22920</v>
      </c>
      <c r="E84" s="37"/>
      <c r="F84" s="37"/>
      <c r="G84" s="37"/>
      <c r="H84" s="38"/>
    </row>
    <row r="85" spans="1:8" ht="50.1" customHeight="1" thickBot="1" x14ac:dyDescent="0.25">
      <c r="A85" s="136" t="s">
        <v>59</v>
      </c>
      <c r="B85" s="137"/>
      <c r="C85" s="137"/>
      <c r="D85" s="138" t="str">
        <f>"от "&amp;MIN(D86:D95)&amp;" до "&amp;MAX(D86:D95)</f>
        <v>от 240 до 6252</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152">
        <v>768</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157">
        <v>354</v>
      </c>
      <c r="E87" s="157"/>
      <c r="F87" s="157"/>
      <c r="G87" s="157"/>
      <c r="H87" s="158"/>
    </row>
    <row r="88" spans="1:8" ht="37.5" customHeight="1" x14ac:dyDescent="0.2">
      <c r="A88" s="154" t="s">
        <v>62</v>
      </c>
      <c r="B88" s="155"/>
      <c r="C88" s="159"/>
      <c r="D88" s="157">
        <v>6252</v>
      </c>
      <c r="E88" s="157"/>
      <c r="F88" s="157"/>
      <c r="G88" s="157"/>
      <c r="H88" s="158"/>
    </row>
    <row r="89" spans="1:8" ht="37.5" customHeight="1" x14ac:dyDescent="0.2">
      <c r="A89" s="154" t="s">
        <v>63</v>
      </c>
      <c r="B89" s="155"/>
      <c r="C89" s="159"/>
      <c r="D89" s="157">
        <v>1242</v>
      </c>
      <c r="E89" s="157"/>
      <c r="F89" s="157"/>
      <c r="G89" s="157"/>
      <c r="H89" s="158"/>
    </row>
    <row r="90" spans="1:8" ht="37.5" customHeight="1" x14ac:dyDescent="0.2">
      <c r="A90" s="160" t="s">
        <v>64</v>
      </c>
      <c r="B90" s="161"/>
      <c r="C90" s="159"/>
      <c r="D90" s="157">
        <v>4020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4542</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7560</v>
      </c>
      <c r="E97" s="173"/>
      <c r="F97" s="173"/>
      <c r="G97" s="173"/>
      <c r="H97" s="174"/>
    </row>
    <row r="98" spans="1:8" ht="21.75" thickBot="1" x14ac:dyDescent="0.25">
      <c r="A98" s="175"/>
      <c r="B98" s="176"/>
      <c r="C98" s="130"/>
      <c r="D98" s="177"/>
      <c r="E98" s="177"/>
      <c r="F98" s="177"/>
      <c r="G98" s="177"/>
      <c r="H98" s="178"/>
    </row>
    <row r="99" spans="1:8" ht="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182">
        <v>3684</v>
      </c>
      <c r="E99" s="182"/>
      <c r="F99" s="182"/>
      <c r="G99" s="182"/>
      <c r="H99" s="183"/>
    </row>
    <row r="100" spans="1:8" ht="67.5" customHeight="1" thickBot="1" x14ac:dyDescent="0.25">
      <c r="A100" s="184" t="s">
        <v>74</v>
      </c>
      <c r="B100" s="185"/>
      <c r="C100" s="186"/>
      <c r="D100" s="187" t="s">
        <v>75</v>
      </c>
      <c r="E100" s="188"/>
      <c r="F100" s="188"/>
      <c r="G100" s="188"/>
      <c r="H100" s="189"/>
    </row>
    <row r="101" spans="1:8" ht="67.5" customHeight="1" x14ac:dyDescent="0.2">
      <c r="A101" s="190" t="s">
        <v>76</v>
      </c>
      <c r="B101" s="191"/>
      <c r="C101" s="186"/>
      <c r="D101" s="157">
        <f>D99/4</f>
        <v>921</v>
      </c>
      <c r="E101" s="157"/>
      <c r="F101" s="157"/>
      <c r="G101" s="157"/>
      <c r="H101" s="158"/>
    </row>
    <row r="102" spans="1:8" ht="67.5" customHeight="1" x14ac:dyDescent="0.2">
      <c r="A102" s="190" t="s">
        <v>77</v>
      </c>
      <c r="B102" s="191"/>
      <c r="C102" s="186"/>
      <c r="D102" s="157">
        <f>D99/5</f>
        <v>736.8</v>
      </c>
      <c r="E102" s="157"/>
      <c r="F102" s="157"/>
      <c r="G102" s="157"/>
      <c r="H102" s="158"/>
    </row>
    <row r="103" spans="1:8" ht="67.5" customHeight="1" x14ac:dyDescent="0.2">
      <c r="A103" s="190" t="s">
        <v>78</v>
      </c>
      <c r="B103" s="191"/>
      <c r="C103" s="186"/>
      <c r="D103" s="157">
        <f>D99/6</f>
        <v>614</v>
      </c>
      <c r="E103" s="157"/>
      <c r="F103" s="157"/>
      <c r="G103" s="157"/>
      <c r="H103" s="158"/>
    </row>
    <row r="104" spans="1:8" ht="67.5" customHeight="1" x14ac:dyDescent="0.2">
      <c r="A104" s="190" t="s">
        <v>79</v>
      </c>
      <c r="B104" s="191"/>
      <c r="C104" s="186"/>
      <c r="D104" s="157">
        <f>D99/7</f>
        <v>526.28571428571433</v>
      </c>
      <c r="E104" s="157"/>
      <c r="F104" s="157"/>
      <c r="G104" s="157"/>
      <c r="H104" s="158"/>
    </row>
    <row r="105" spans="1:8" ht="67.5" customHeight="1" x14ac:dyDescent="0.2">
      <c r="A105" s="190" t="s">
        <v>80</v>
      </c>
      <c r="B105" s="191"/>
      <c r="C105" s="186"/>
      <c r="D105" s="157">
        <f>D99/8</f>
        <v>460.5</v>
      </c>
      <c r="E105" s="157"/>
      <c r="F105" s="157"/>
      <c r="G105" s="157"/>
      <c r="H105" s="158"/>
    </row>
    <row r="106" spans="1:8" ht="67.5" customHeight="1" x14ac:dyDescent="0.2">
      <c r="A106" s="190" t="s">
        <v>81</v>
      </c>
      <c r="B106" s="191"/>
      <c r="C106" s="186"/>
      <c r="D106" s="157">
        <f>D99/9</f>
        <v>409.33333333333331</v>
      </c>
      <c r="E106" s="157"/>
      <c r="F106" s="157"/>
      <c r="G106" s="157"/>
      <c r="H106" s="158"/>
    </row>
    <row r="107" spans="1:8" ht="67.5" customHeight="1" x14ac:dyDescent="0.2">
      <c r="A107" s="190" t="s">
        <v>82</v>
      </c>
      <c r="B107" s="191"/>
      <c r="C107" s="186"/>
      <c r="D107" s="157">
        <f>D99/10</f>
        <v>368.4</v>
      </c>
      <c r="E107" s="157"/>
      <c r="F107" s="157"/>
      <c r="G107" s="157"/>
      <c r="H107" s="158"/>
    </row>
    <row r="108" spans="1:8" ht="67.5" customHeight="1" thickBot="1" x14ac:dyDescent="0.25">
      <c r="A108" s="179" t="s">
        <v>83</v>
      </c>
      <c r="B108" s="180"/>
      <c r="C108" s="186"/>
      <c r="D108" s="182">
        <v>5520</v>
      </c>
      <c r="E108" s="182"/>
      <c r="F108" s="182"/>
      <c r="G108" s="182"/>
      <c r="H108" s="183"/>
    </row>
    <row r="109" spans="1:8" ht="67.5" customHeight="1" thickBot="1" x14ac:dyDescent="0.25">
      <c r="A109" s="184" t="s">
        <v>74</v>
      </c>
      <c r="B109" s="185"/>
      <c r="C109" s="186"/>
      <c r="D109" s="187" t="s">
        <v>75</v>
      </c>
      <c r="E109" s="188"/>
      <c r="F109" s="188"/>
      <c r="G109" s="188"/>
      <c r="H109" s="189"/>
    </row>
    <row r="110" spans="1:8" ht="67.5" customHeight="1" x14ac:dyDescent="0.2">
      <c r="A110" s="190" t="s">
        <v>76</v>
      </c>
      <c r="B110" s="191"/>
      <c r="C110" s="186"/>
      <c r="D110" s="157">
        <v>1380</v>
      </c>
      <c r="E110" s="157"/>
      <c r="F110" s="157"/>
      <c r="G110" s="157"/>
      <c r="H110" s="158"/>
    </row>
    <row r="111" spans="1:8" ht="67.5" customHeight="1" x14ac:dyDescent="0.2">
      <c r="A111" s="190" t="s">
        <v>77</v>
      </c>
      <c r="B111" s="191"/>
      <c r="C111" s="186"/>
      <c r="D111" s="157">
        <v>1104</v>
      </c>
      <c r="E111" s="157"/>
      <c r="F111" s="157"/>
      <c r="G111" s="157"/>
      <c r="H111" s="158"/>
    </row>
    <row r="112" spans="1:8" ht="67.5" customHeight="1" x14ac:dyDescent="0.2">
      <c r="A112" s="190" t="s">
        <v>78</v>
      </c>
      <c r="B112" s="191"/>
      <c r="C112" s="186"/>
      <c r="D112" s="157">
        <v>919.99999999999989</v>
      </c>
      <c r="E112" s="157"/>
      <c r="F112" s="157"/>
      <c r="G112" s="157"/>
      <c r="H112" s="158"/>
    </row>
    <row r="113" spans="1:8" ht="67.5" customHeight="1" x14ac:dyDescent="0.2">
      <c r="A113" s="190" t="s">
        <v>79</v>
      </c>
      <c r="B113" s="191"/>
      <c r="C113" s="186"/>
      <c r="D113" s="157">
        <v>788.57142857142856</v>
      </c>
      <c r="E113" s="157"/>
      <c r="F113" s="157"/>
      <c r="G113" s="157"/>
      <c r="H113" s="158"/>
    </row>
    <row r="114" spans="1:8" ht="67.5" customHeight="1" x14ac:dyDescent="0.2">
      <c r="A114" s="190" t="s">
        <v>80</v>
      </c>
      <c r="B114" s="191"/>
      <c r="C114" s="186"/>
      <c r="D114" s="157">
        <v>690</v>
      </c>
      <c r="E114" s="157"/>
      <c r="F114" s="157"/>
      <c r="G114" s="157"/>
      <c r="H114" s="158"/>
    </row>
    <row r="115" spans="1:8" ht="67.5" customHeight="1" x14ac:dyDescent="0.2">
      <c r="A115" s="190" t="s">
        <v>81</v>
      </c>
      <c r="B115" s="191"/>
      <c r="C115" s="186"/>
      <c r="D115" s="157">
        <v>613.33333333333326</v>
      </c>
      <c r="E115" s="157"/>
      <c r="F115" s="157"/>
      <c r="G115" s="157"/>
      <c r="H115" s="158"/>
    </row>
    <row r="116" spans="1:8" ht="67.5" customHeight="1" thickBot="1" x14ac:dyDescent="0.25">
      <c r="A116" s="190" t="s">
        <v>82</v>
      </c>
      <c r="B116" s="191"/>
      <c r="C116" s="194"/>
      <c r="D116" s="157">
        <v>552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"2ГИС.ЛИПЕЦК"</v>
      </c>
      <c r="D119" s="31">
        <v>4986</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121">
        <v>3306</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6">
        <v>7464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"2ГИС.ЛИПЕЦК"</v>
      </c>
      <c r="D122" s="36">
        <v>5904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"2ГИС.ЛИПЕЦК"</v>
      </c>
      <c r="D123" s="36">
        <v>7084.8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6">
        <v>2892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6">
        <v>6726</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6">
        <v>7464</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"2ГИС.ЛИПЕЦК" (версия для ПК)</v>
      </c>
      <c r="D127" s="36">
        <v>4815</v>
      </c>
      <c r="E127" s="37"/>
      <c r="F127" s="37"/>
      <c r="G127" s="37"/>
      <c r="H127" s="38"/>
    </row>
    <row r="128" spans="1:8" ht="50.1" customHeight="1" x14ac:dyDescent="0.2">
      <c r="A128" s="160" t="s">
        <v>94</v>
      </c>
      <c r="B128" s="161"/>
      <c r="C128" s="202" t="s">
        <v>95</v>
      </c>
      <c r="D128" s="36">
        <v>504</v>
      </c>
      <c r="E128" s="37"/>
      <c r="F128" s="37"/>
      <c r="G128" s="37"/>
      <c r="H128" s="38"/>
    </row>
    <row r="129" spans="1:8" ht="63"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6">
        <v>1770</v>
      </c>
      <c r="E129" s="37"/>
      <c r="F129" s="37"/>
      <c r="G129" s="37"/>
      <c r="H129" s="38"/>
    </row>
    <row r="130" spans="1:8" ht="63"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6">
        <v>1416</v>
      </c>
      <c r="E130" s="37"/>
      <c r="F130" s="37"/>
      <c r="G130" s="37"/>
      <c r="H130" s="38"/>
    </row>
    <row r="131" spans="1:8" ht="63" customHeight="1" x14ac:dyDescent="0.2">
      <c r="A131" s="160" t="s">
        <v>98</v>
      </c>
      <c r="B131" s="161"/>
      <c r="C131"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6">
        <v>1302</v>
      </c>
      <c r="E131" s="37"/>
      <c r="F131" s="37"/>
      <c r="G131" s="37"/>
      <c r="H131" s="38"/>
    </row>
    <row r="132" spans="1:8" ht="63" customHeight="1" x14ac:dyDescent="0.2">
      <c r="A132" s="160" t="s">
        <v>99</v>
      </c>
      <c r="B132" s="161"/>
      <c r="C132"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6">
        <v>708</v>
      </c>
      <c r="E132" s="37"/>
      <c r="F132" s="37"/>
      <c r="G132" s="37"/>
      <c r="H132" s="38"/>
    </row>
    <row r="133" spans="1:8" ht="63"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6">
        <v>7560</v>
      </c>
      <c r="E133" s="37"/>
      <c r="F133" s="37"/>
      <c r="G133" s="37"/>
      <c r="H133" s="38"/>
    </row>
    <row r="134" spans="1:8" ht="63"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6">
        <v>2070</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6">
        <v>768</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8" s="36">
        <v>6000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6">
        <v>5505</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0" s="36">
        <v>5904</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"2ГИС.ЛИПЕЦК"</v>
      </c>
      <c r="D141" s="36">
        <v>7080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6">
        <v>4680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"2ГИС.ЛИПЕЦК" (версия для ПК)</v>
      </c>
      <c r="D143" s="36">
        <v>10560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"2ГИС.ЛИПЕЦК"</v>
      </c>
      <c r="D144" s="36">
        <v>8280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"2ГИС.ЛИПЕЦК"</v>
      </c>
      <c r="D145" s="36">
        <v>9936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"2ГИС.ЛИПЕЦК" (версия для ПК)</v>
      </c>
      <c r="D146" s="36">
        <v>4080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"2ГИС.ЛИПЕЦК" (версия для ПК)</v>
      </c>
      <c r="D147" s="36">
        <v>9480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"2ГИС.ЛИПЕЦК" (версия для ПК)</v>
      </c>
      <c r="D148" s="36">
        <v>10560</v>
      </c>
      <c r="E148" s="37"/>
      <c r="F148" s="37"/>
      <c r="G148" s="37"/>
      <c r="H148" s="38"/>
    </row>
    <row r="149" spans="1:8" ht="50.1" customHeight="1" x14ac:dyDescent="0.2">
      <c r="A149" s="160" t="s">
        <v>115</v>
      </c>
      <c r="B149" s="161"/>
      <c r="C149" s="202" t="s">
        <v>95</v>
      </c>
      <c r="D149" s="36">
        <v>720</v>
      </c>
      <c r="E149" s="37"/>
      <c r="F149" s="37"/>
      <c r="G149" s="37"/>
      <c r="H149" s="38"/>
    </row>
    <row r="150" spans="1:8" ht="62.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6">
        <v>10680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"2ГИС.ЛИПЕЦК" (версия для ПК)</v>
      </c>
      <c r="D151" s="44">
        <v>3000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6">
        <v>4050</v>
      </c>
      <c r="E153" s="37"/>
      <c r="F153" s="37"/>
      <c r="G153" s="37"/>
      <c r="H153" s="38"/>
    </row>
    <row r="154" spans="1:8" s="16" customFormat="1" ht="50.1" customHeight="1" x14ac:dyDescent="0.2">
      <c r="A154" s="160" t="s">
        <v>120</v>
      </c>
      <c r="B154" s="161"/>
      <c r="C154" s="209"/>
      <c r="D154" s="36">
        <v>4002</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59" s="212">
        <f>F159*1.2</f>
        <v>3045.6</v>
      </c>
      <c r="E159" s="213">
        <f>F159*1.1</f>
        <v>2791.8</v>
      </c>
      <c r="F159" s="213">
        <v>2538</v>
      </c>
      <c r="G159" s="213">
        <f>F159*0.75</f>
        <v>1903.5</v>
      </c>
      <c r="H159" s="214">
        <f>F159*0.5</f>
        <v>1269</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"2ГИС.ЛИПЕЦК"</v>
      </c>
      <c r="D160" s="36">
        <v>1890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1" s="36">
        <v>4488</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62" s="212">
        <f>F162*1.2</f>
        <v>4320</v>
      </c>
      <c r="E162" s="213">
        <f>F162*1.1</f>
        <v>3960.0000000000005</v>
      </c>
      <c r="F162" s="213">
        <v>3600</v>
      </c>
      <c r="G162" s="213">
        <f>F162*0.75</f>
        <v>2700</v>
      </c>
      <c r="H162" s="214">
        <f>F162*0.5</f>
        <v>1800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"2ГИС.ЛИПЕЦК"</v>
      </c>
      <c r="D163" s="36">
        <v>2760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4" s="36">
        <v>6360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"2ГИС.ЛИПЕЦК"</v>
      </c>
      <c r="D165" s="36">
        <v>1890</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8" s="31">
        <v>6630</v>
      </c>
      <c r="E168" s="32"/>
      <c r="F168" s="32"/>
      <c r="G168" s="32"/>
      <c r="H168" s="33"/>
    </row>
    <row r="169" spans="1:8" s="16" customFormat="1" ht="83.25" customHeight="1" thickBot="1" x14ac:dyDescent="0.25">
      <c r="A169" s="160" t="s">
        <v>195</v>
      </c>
      <c r="B169" s="161"/>
      <c r="C169" s="209"/>
      <c r="D169" s="36">
        <v>6630</v>
      </c>
      <c r="E169" s="37"/>
      <c r="F169" s="37"/>
      <c r="G169" s="37"/>
      <c r="H169" s="38"/>
    </row>
    <row r="170" spans="1:8" ht="21.75" thickBot="1" x14ac:dyDescent="0.25">
      <c r="A170" s="336"/>
      <c r="B170" s="337"/>
      <c r="C170" s="125"/>
      <c r="D170" s="399"/>
      <c r="E170" s="399"/>
      <c r="F170" s="399"/>
      <c r="G170" s="399"/>
      <c r="H170" s="400"/>
    </row>
    <row r="172" spans="1:8" ht="21" x14ac:dyDescent="0.2">
      <c r="A172" s="220"/>
      <c r="B172" s="221" t="s">
        <v>133</v>
      </c>
      <c r="C172" s="619" t="s">
        <v>541</v>
      </c>
      <c r="D172" s="591"/>
      <c r="E172" s="223"/>
      <c r="F172" s="223"/>
      <c r="G172" s="223"/>
      <c r="H172" s="223"/>
    </row>
    <row r="173" spans="1:8" ht="21" x14ac:dyDescent="0.2">
      <c r="A173" s="220"/>
      <c r="B173" s="223"/>
      <c r="C173" s="620" t="s">
        <v>542</v>
      </c>
      <c r="D173" s="457"/>
      <c r="E173" s="223"/>
      <c r="F173" s="223"/>
      <c r="G173" s="223"/>
      <c r="H173" s="223"/>
    </row>
    <row r="174" spans="1:8" ht="21" x14ac:dyDescent="0.2">
      <c r="A174" s="220"/>
      <c r="B174" s="223"/>
      <c r="C174" s="620" t="s">
        <v>543</v>
      </c>
      <c r="D174" s="457"/>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8.5" customHeight="1" thickBot="1" x14ac:dyDescent="0.25">
      <c r="A189" s="375" t="s">
        <v>148</v>
      </c>
      <c r="B189" s="376"/>
      <c r="C189" s="250" t="s">
        <v>149</v>
      </c>
      <c r="D189" s="402" t="s">
        <v>150</v>
      </c>
      <c r="E189" s="403"/>
      <c r="F189" s="252"/>
      <c r="G189" s="252"/>
      <c r="H189" s="252"/>
    </row>
    <row r="190" spans="1:8" ht="84" x14ac:dyDescent="0.2">
      <c r="A190" s="253" t="s">
        <v>151</v>
      </c>
      <c r="B190" s="254"/>
      <c r="C190" s="255" t="s">
        <v>152</v>
      </c>
      <c r="D190" s="256" t="s">
        <v>153</v>
      </c>
      <c r="E190" s="257"/>
      <c r="F190" s="252"/>
      <c r="G190" s="252"/>
      <c r="H190" s="252"/>
    </row>
    <row r="191" spans="1:8" ht="78" customHeight="1" x14ac:dyDescent="0.2">
      <c r="A191" s="258" t="s">
        <v>154</v>
      </c>
      <c r="B191" s="259"/>
      <c r="C191" s="260" t="s">
        <v>155</v>
      </c>
      <c r="D191" s="261" t="s">
        <v>156</v>
      </c>
      <c r="E191" s="262"/>
      <c r="F191" s="252"/>
      <c r="G191" s="252"/>
      <c r="H191" s="252"/>
    </row>
    <row r="192" spans="1:8" ht="180" customHeight="1" thickBot="1" x14ac:dyDescent="0.25">
      <c r="A192" s="404" t="s">
        <v>157</v>
      </c>
      <c r="B192" s="405"/>
      <c r="C192" s="406" t="s">
        <v>158</v>
      </c>
      <c r="D192" s="407" t="s">
        <v>156</v>
      </c>
      <c r="E192" s="408"/>
      <c r="F192" s="252"/>
      <c r="G192" s="252"/>
      <c r="H192" s="252"/>
    </row>
    <row r="193" spans="1:16384" s="217" customFormat="1" ht="125.25" customHeight="1" x14ac:dyDescent="0.2">
      <c r="A193" s="258" t="s">
        <v>160</v>
      </c>
      <c r="B193" s="259"/>
      <c r="C193" s="409" t="s">
        <v>161</v>
      </c>
      <c r="D193" s="259" t="s">
        <v>156</v>
      </c>
      <c r="E193" s="410"/>
      <c r="F193" s="246"/>
      <c r="G193" s="246"/>
      <c r="H193" s="246"/>
    </row>
    <row r="194" spans="1:16384" s="238" customFormat="1" ht="222.75" customHeight="1" thickBot="1" x14ac:dyDescent="0.25">
      <c r="A194" s="411" t="s">
        <v>162</v>
      </c>
      <c r="B194" s="412"/>
      <c r="C194" s="406" t="s">
        <v>163</v>
      </c>
      <c r="D194" s="413" t="s">
        <v>156</v>
      </c>
      <c r="E194" s="414"/>
      <c r="F194" s="236"/>
      <c r="G194" s="237"/>
      <c r="H194" s="237"/>
    </row>
    <row r="195" spans="1:16384" ht="30.75" customHeight="1" x14ac:dyDescent="0.2">
      <c r="A195" s="264" t="s">
        <v>164</v>
      </c>
      <c r="B195" s="264"/>
      <c r="C195" s="264"/>
      <c r="D195" s="264"/>
      <c r="E195" s="264"/>
      <c r="F195" s="264"/>
      <c r="G195" s="264"/>
      <c r="H195" s="264"/>
    </row>
    <row r="196" spans="1:16384" ht="30.75" customHeight="1" x14ac:dyDescent="0.2">
      <c r="A196" s="264" t="s">
        <v>165</v>
      </c>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64"/>
      <c r="AB196" s="264"/>
      <c r="AC196" s="264"/>
      <c r="AD196" s="264"/>
      <c r="AE196" s="264"/>
      <c r="AF196" s="264"/>
      <c r="AG196" s="264"/>
      <c r="AH196" s="264"/>
      <c r="AI196" s="264"/>
      <c r="AJ196" s="264"/>
      <c r="AK196" s="264"/>
      <c r="AL196" s="264"/>
      <c r="AM196" s="264"/>
      <c r="AN196" s="264"/>
      <c r="AO196" s="264"/>
      <c r="AP196" s="264"/>
      <c r="AQ196" s="264"/>
      <c r="AR196" s="264"/>
      <c r="AS196" s="264"/>
      <c r="AT196" s="264"/>
      <c r="AU196" s="264"/>
      <c r="AV196" s="264"/>
      <c r="AW196" s="264"/>
      <c r="AX196" s="264"/>
      <c r="AY196" s="264"/>
      <c r="AZ196" s="264"/>
      <c r="BA196" s="264"/>
      <c r="BB196" s="264"/>
      <c r="BC196" s="264"/>
      <c r="BD196" s="264"/>
      <c r="BE196" s="264"/>
      <c r="BF196" s="264"/>
      <c r="BG196" s="264"/>
      <c r="BH196" s="264"/>
      <c r="BI196" s="264"/>
      <c r="BJ196" s="264"/>
      <c r="BK196" s="264"/>
      <c r="BL196" s="264"/>
      <c r="BM196" s="264"/>
      <c r="BN196" s="264"/>
      <c r="BO196" s="264"/>
      <c r="BP196" s="264"/>
      <c r="BQ196" s="264"/>
      <c r="BR196" s="264"/>
      <c r="BS196" s="264"/>
      <c r="BT196" s="264"/>
      <c r="BU196" s="264"/>
      <c r="BV196" s="264"/>
      <c r="BW196" s="264"/>
      <c r="BX196" s="264"/>
      <c r="BY196" s="264"/>
      <c r="BZ196" s="264"/>
      <c r="CA196" s="264"/>
      <c r="CB196" s="264"/>
      <c r="CC196" s="264"/>
      <c r="CD196" s="264"/>
      <c r="CE196" s="264"/>
      <c r="CF196" s="264"/>
      <c r="CG196" s="264"/>
      <c r="CH196" s="264"/>
      <c r="CI196" s="264"/>
      <c r="CJ196" s="264"/>
      <c r="CK196" s="264"/>
      <c r="CL196" s="264"/>
      <c r="CM196" s="264"/>
      <c r="CN196" s="264"/>
      <c r="CO196" s="264"/>
      <c r="CP196" s="264"/>
      <c r="CQ196" s="264"/>
      <c r="CR196" s="264"/>
      <c r="CS196" s="264"/>
      <c r="CT196" s="264"/>
      <c r="CU196" s="264"/>
      <c r="CV196" s="264"/>
      <c r="CW196" s="264"/>
      <c r="CX196" s="264"/>
      <c r="CY196" s="264"/>
      <c r="CZ196" s="264"/>
      <c r="DA196" s="264"/>
      <c r="DB196" s="264"/>
      <c r="DC196" s="264"/>
      <c r="DD196" s="264"/>
      <c r="DE196" s="264"/>
      <c r="DF196" s="264"/>
      <c r="DG196" s="264"/>
      <c r="DH196" s="264"/>
      <c r="DI196" s="264"/>
      <c r="DJ196" s="264"/>
      <c r="DK196" s="264"/>
      <c r="DL196" s="264"/>
      <c r="DM196" s="264"/>
      <c r="DN196" s="264"/>
      <c r="DO196" s="264"/>
      <c r="DP196" s="264"/>
      <c r="DQ196" s="264"/>
      <c r="DR196" s="264"/>
      <c r="DS196" s="264"/>
      <c r="DT196" s="264"/>
      <c r="DU196" s="264"/>
      <c r="DV196" s="264"/>
      <c r="DW196" s="264"/>
      <c r="DX196" s="264"/>
      <c r="DY196" s="264"/>
      <c r="DZ196" s="264"/>
      <c r="EA196" s="264"/>
      <c r="EB196" s="264"/>
      <c r="EC196" s="264"/>
      <c r="ED196" s="264"/>
      <c r="EE196" s="264"/>
      <c r="EF196" s="264"/>
      <c r="EG196" s="264"/>
      <c r="EH196" s="264"/>
      <c r="EI196" s="264"/>
      <c r="EJ196" s="264"/>
      <c r="EK196" s="264"/>
      <c r="EL196" s="264"/>
      <c r="EM196" s="264"/>
      <c r="EN196" s="264"/>
      <c r="EO196" s="264"/>
      <c r="EP196" s="264"/>
      <c r="EQ196" s="264"/>
      <c r="ER196" s="264"/>
      <c r="ES196" s="264"/>
      <c r="ET196" s="264"/>
      <c r="EU196" s="264"/>
      <c r="EV196" s="264"/>
      <c r="EW196" s="264"/>
      <c r="EX196" s="264"/>
      <c r="EY196" s="264"/>
      <c r="EZ196" s="264"/>
      <c r="FA196" s="264"/>
      <c r="FB196" s="264"/>
      <c r="FC196" s="264"/>
      <c r="FD196" s="264"/>
      <c r="FE196" s="264"/>
      <c r="FF196" s="264"/>
      <c r="FG196" s="264"/>
      <c r="FH196" s="264"/>
      <c r="FI196" s="264"/>
      <c r="FJ196" s="264"/>
      <c r="FK196" s="264"/>
      <c r="FL196" s="264"/>
      <c r="FM196" s="264"/>
      <c r="FN196" s="264"/>
      <c r="FO196" s="264"/>
      <c r="FP196" s="264"/>
      <c r="FQ196" s="264"/>
      <c r="FR196" s="264"/>
      <c r="FS196" s="264"/>
      <c r="FT196" s="264"/>
      <c r="FU196" s="264"/>
      <c r="FV196" s="264"/>
      <c r="FW196" s="264"/>
      <c r="FX196" s="264"/>
      <c r="FY196" s="264"/>
      <c r="FZ196" s="264"/>
      <c r="GA196" s="264"/>
      <c r="GB196" s="264"/>
      <c r="GC196" s="264"/>
      <c r="GD196" s="264"/>
      <c r="GE196" s="264"/>
      <c r="GF196" s="264"/>
      <c r="GG196" s="264"/>
      <c r="GH196" s="264"/>
      <c r="GI196" s="264"/>
      <c r="GJ196" s="264"/>
      <c r="GK196" s="264"/>
      <c r="GL196" s="264"/>
      <c r="GM196" s="264"/>
      <c r="GN196" s="264"/>
      <c r="GO196" s="264"/>
      <c r="GP196" s="264"/>
      <c r="GQ196" s="264"/>
      <c r="GR196" s="264"/>
      <c r="GS196" s="264"/>
      <c r="GT196" s="264"/>
      <c r="GU196" s="264"/>
      <c r="GV196" s="264"/>
      <c r="GW196" s="264"/>
      <c r="GX196" s="264"/>
      <c r="GY196" s="264"/>
      <c r="GZ196" s="264"/>
      <c r="HA196" s="264"/>
      <c r="HB196" s="264"/>
      <c r="HC196" s="264"/>
      <c r="HD196" s="264"/>
      <c r="HE196" s="264"/>
      <c r="HF196" s="264"/>
      <c r="HG196" s="264"/>
      <c r="HH196" s="264"/>
      <c r="HI196" s="264"/>
      <c r="HJ196" s="264"/>
      <c r="HK196" s="264"/>
      <c r="HL196" s="264"/>
      <c r="HM196" s="264"/>
      <c r="HN196" s="264"/>
      <c r="HO196" s="264"/>
      <c r="HP196" s="264"/>
      <c r="HQ196" s="264"/>
      <c r="HR196" s="264"/>
      <c r="HS196" s="264"/>
      <c r="HT196" s="264"/>
      <c r="HU196" s="264"/>
      <c r="HV196" s="264"/>
      <c r="HW196" s="264"/>
      <c r="HX196" s="264"/>
      <c r="HY196" s="264"/>
      <c r="HZ196" s="264"/>
      <c r="IA196" s="264"/>
      <c r="IB196" s="264"/>
      <c r="IC196" s="264"/>
      <c r="ID196" s="264"/>
      <c r="IE196" s="264"/>
      <c r="IF196" s="264"/>
      <c r="IG196" s="264"/>
      <c r="IH196" s="264"/>
      <c r="II196" s="264"/>
      <c r="IJ196" s="264"/>
      <c r="IK196" s="264"/>
      <c r="IL196" s="264"/>
      <c r="IM196" s="264"/>
      <c r="IN196" s="264"/>
      <c r="IO196" s="264"/>
      <c r="IP196" s="264"/>
      <c r="IQ196" s="264"/>
      <c r="IR196" s="264"/>
      <c r="IS196" s="264"/>
      <c r="IT196" s="264"/>
      <c r="IU196" s="264"/>
      <c r="IV196" s="264"/>
      <c r="IW196" s="264"/>
      <c r="IX196" s="264"/>
      <c r="IY196" s="264"/>
      <c r="IZ196" s="264"/>
      <c r="JA196" s="264"/>
      <c r="JB196" s="264"/>
      <c r="JC196" s="264"/>
      <c r="JD196" s="264"/>
      <c r="JE196" s="264"/>
      <c r="JF196" s="264"/>
      <c r="JG196" s="264"/>
      <c r="JH196" s="264"/>
      <c r="JI196" s="264"/>
      <c r="JJ196" s="264"/>
      <c r="JK196" s="264"/>
      <c r="JL196" s="264"/>
      <c r="JM196" s="264"/>
      <c r="JN196" s="264"/>
      <c r="JO196" s="264"/>
      <c r="JP196" s="264"/>
      <c r="JQ196" s="264"/>
      <c r="JR196" s="264"/>
      <c r="JS196" s="264"/>
      <c r="JT196" s="264"/>
      <c r="JU196" s="264"/>
      <c r="JV196" s="264"/>
      <c r="JW196" s="264"/>
      <c r="JX196" s="264"/>
      <c r="JY196" s="264"/>
      <c r="JZ196" s="264"/>
      <c r="KA196" s="264"/>
      <c r="KB196" s="264"/>
      <c r="KC196" s="264"/>
      <c r="KD196" s="264"/>
      <c r="KE196" s="264"/>
      <c r="KF196" s="264"/>
      <c r="KG196" s="264"/>
      <c r="KH196" s="264"/>
      <c r="KI196" s="264"/>
      <c r="KJ196" s="264"/>
      <c r="KK196" s="264"/>
      <c r="KL196" s="264"/>
      <c r="KM196" s="264"/>
      <c r="KN196" s="264"/>
      <c r="KO196" s="264"/>
      <c r="KP196" s="264"/>
      <c r="KQ196" s="264"/>
      <c r="KR196" s="264"/>
      <c r="KS196" s="264"/>
      <c r="KT196" s="264"/>
      <c r="KU196" s="264"/>
      <c r="KV196" s="264"/>
      <c r="KW196" s="264"/>
      <c r="KX196" s="264"/>
      <c r="KY196" s="264"/>
      <c r="KZ196" s="264"/>
      <c r="LA196" s="264"/>
      <c r="LB196" s="264"/>
      <c r="LC196" s="264"/>
      <c r="LD196" s="264"/>
      <c r="LE196" s="264"/>
      <c r="LF196" s="264"/>
      <c r="LG196" s="264"/>
      <c r="LH196" s="264"/>
      <c r="LI196" s="264"/>
      <c r="LJ196" s="264"/>
      <c r="LK196" s="264"/>
      <c r="LL196" s="264"/>
      <c r="LM196" s="264"/>
      <c r="LN196" s="264"/>
      <c r="LO196" s="264"/>
      <c r="LP196" s="264"/>
      <c r="LQ196" s="264"/>
      <c r="LR196" s="264"/>
      <c r="LS196" s="264"/>
      <c r="LT196" s="264"/>
      <c r="LU196" s="264"/>
      <c r="LV196" s="264"/>
      <c r="LW196" s="264"/>
      <c r="LX196" s="264"/>
      <c r="LY196" s="264"/>
      <c r="LZ196" s="264"/>
      <c r="MA196" s="264"/>
      <c r="MB196" s="264"/>
      <c r="MC196" s="264"/>
      <c r="MD196" s="264"/>
      <c r="ME196" s="264"/>
      <c r="MF196" s="264"/>
      <c r="MG196" s="264"/>
      <c r="MH196" s="264"/>
      <c r="MI196" s="264"/>
      <c r="MJ196" s="264"/>
      <c r="MK196" s="264"/>
      <c r="ML196" s="264"/>
      <c r="MM196" s="264"/>
      <c r="MN196" s="264"/>
      <c r="MO196" s="264"/>
      <c r="MP196" s="264"/>
      <c r="MQ196" s="264"/>
      <c r="MR196" s="264"/>
      <c r="MS196" s="264"/>
      <c r="MT196" s="264"/>
      <c r="MU196" s="264"/>
      <c r="MV196" s="264"/>
      <c r="MW196" s="264"/>
      <c r="MX196" s="264"/>
      <c r="MY196" s="264"/>
      <c r="MZ196" s="264"/>
      <c r="NA196" s="264"/>
      <c r="NB196" s="264"/>
      <c r="NC196" s="264"/>
      <c r="ND196" s="264"/>
      <c r="NE196" s="264"/>
      <c r="NF196" s="264"/>
      <c r="NG196" s="264"/>
      <c r="NH196" s="264"/>
      <c r="NI196" s="264"/>
      <c r="NJ196" s="264"/>
      <c r="NK196" s="264"/>
      <c r="NL196" s="264"/>
      <c r="NM196" s="264"/>
      <c r="NN196" s="264"/>
      <c r="NO196" s="264"/>
      <c r="NP196" s="264"/>
      <c r="NQ196" s="264"/>
      <c r="NR196" s="264"/>
      <c r="NS196" s="264"/>
      <c r="NT196" s="264"/>
      <c r="NU196" s="264"/>
      <c r="NV196" s="264"/>
      <c r="NW196" s="264"/>
      <c r="NX196" s="264"/>
      <c r="NY196" s="264"/>
      <c r="NZ196" s="264"/>
      <c r="OA196" s="264"/>
      <c r="OB196" s="264"/>
      <c r="OC196" s="264"/>
      <c r="OD196" s="264"/>
      <c r="OE196" s="264"/>
      <c r="OF196" s="264"/>
      <c r="OG196" s="264"/>
      <c r="OH196" s="264"/>
      <c r="OI196" s="264"/>
      <c r="OJ196" s="264"/>
      <c r="OK196" s="264"/>
      <c r="OL196" s="264"/>
      <c r="OM196" s="264"/>
      <c r="ON196" s="264"/>
      <c r="OO196" s="264"/>
      <c r="OP196" s="264"/>
      <c r="OQ196" s="264"/>
      <c r="OR196" s="264"/>
      <c r="OS196" s="264"/>
      <c r="OT196" s="264"/>
      <c r="OU196" s="264"/>
      <c r="OV196" s="264"/>
      <c r="OW196" s="264"/>
      <c r="OX196" s="264"/>
      <c r="OY196" s="264"/>
      <c r="OZ196" s="264"/>
      <c r="PA196" s="264"/>
      <c r="PB196" s="264"/>
      <c r="PC196" s="264"/>
      <c r="PD196" s="264"/>
      <c r="PE196" s="264"/>
      <c r="PF196" s="264"/>
      <c r="PG196" s="264"/>
      <c r="PH196" s="264"/>
      <c r="PI196" s="264"/>
      <c r="PJ196" s="264"/>
      <c r="PK196" s="264"/>
      <c r="PL196" s="264"/>
      <c r="PM196" s="264"/>
      <c r="PN196" s="264"/>
      <c r="PO196" s="264"/>
      <c r="PP196" s="264"/>
      <c r="PQ196" s="264"/>
      <c r="PR196" s="264"/>
      <c r="PS196" s="264"/>
      <c r="PT196" s="264"/>
      <c r="PU196" s="264"/>
      <c r="PV196" s="264"/>
      <c r="PW196" s="264"/>
      <c r="PX196" s="264"/>
      <c r="PY196" s="264"/>
      <c r="PZ196" s="264"/>
      <c r="QA196" s="264"/>
      <c r="QB196" s="264"/>
      <c r="QC196" s="264"/>
      <c r="QD196" s="264"/>
      <c r="QE196" s="264"/>
      <c r="QF196" s="264"/>
      <c r="QG196" s="264"/>
      <c r="QH196" s="264"/>
      <c r="QI196" s="264"/>
      <c r="QJ196" s="264"/>
      <c r="QK196" s="264"/>
      <c r="QL196" s="264"/>
      <c r="QM196" s="264"/>
      <c r="QN196" s="264"/>
      <c r="QO196" s="264"/>
      <c r="QP196" s="264"/>
      <c r="QQ196" s="264"/>
      <c r="QR196" s="264"/>
      <c r="QS196" s="264"/>
      <c r="QT196" s="264"/>
      <c r="QU196" s="264"/>
      <c r="QV196" s="264"/>
      <c r="QW196" s="264"/>
      <c r="QX196" s="264"/>
      <c r="QY196" s="264"/>
      <c r="QZ196" s="264"/>
      <c r="RA196" s="264"/>
      <c r="RB196" s="264"/>
      <c r="RC196" s="264"/>
      <c r="RD196" s="264"/>
      <c r="RE196" s="264"/>
      <c r="RF196" s="264"/>
      <c r="RG196" s="264"/>
      <c r="RH196" s="264"/>
      <c r="RI196" s="264"/>
      <c r="RJ196" s="264"/>
      <c r="RK196" s="264"/>
      <c r="RL196" s="264"/>
      <c r="RM196" s="264"/>
      <c r="RN196" s="264"/>
      <c r="RO196" s="264"/>
      <c r="RP196" s="264"/>
      <c r="RQ196" s="264"/>
      <c r="RR196" s="264"/>
      <c r="RS196" s="264"/>
      <c r="RT196" s="264"/>
      <c r="RU196" s="264"/>
      <c r="RV196" s="264"/>
      <c r="RW196" s="264"/>
      <c r="RX196" s="264"/>
      <c r="RY196" s="264"/>
      <c r="RZ196" s="264"/>
      <c r="SA196" s="264"/>
      <c r="SB196" s="264"/>
      <c r="SC196" s="264"/>
      <c r="SD196" s="264"/>
      <c r="SE196" s="264"/>
      <c r="SF196" s="264"/>
      <c r="SG196" s="264"/>
      <c r="SH196" s="264"/>
      <c r="SI196" s="264"/>
      <c r="SJ196" s="264"/>
      <c r="SK196" s="264"/>
      <c r="SL196" s="264"/>
      <c r="SM196" s="264"/>
      <c r="SN196" s="264"/>
      <c r="SO196" s="264"/>
      <c r="SP196" s="264"/>
      <c r="SQ196" s="264"/>
      <c r="SR196" s="264"/>
      <c r="SS196" s="264"/>
      <c r="ST196" s="264"/>
      <c r="SU196" s="264"/>
      <c r="SV196" s="264"/>
      <c r="SW196" s="264"/>
      <c r="SX196" s="264"/>
      <c r="SY196" s="264"/>
      <c r="SZ196" s="264"/>
      <c r="TA196" s="264"/>
      <c r="TB196" s="264"/>
      <c r="TC196" s="264"/>
      <c r="TD196" s="264"/>
      <c r="TE196" s="264"/>
      <c r="TF196" s="264"/>
      <c r="TG196" s="264"/>
      <c r="TH196" s="264"/>
      <c r="TI196" s="264"/>
      <c r="TJ196" s="264"/>
      <c r="TK196" s="264"/>
      <c r="TL196" s="264"/>
      <c r="TM196" s="264"/>
      <c r="TN196" s="264"/>
      <c r="TO196" s="264"/>
      <c r="TP196" s="264"/>
      <c r="TQ196" s="264"/>
      <c r="TR196" s="264"/>
      <c r="TS196" s="264"/>
      <c r="TT196" s="264"/>
      <c r="TU196" s="264"/>
      <c r="TV196" s="264"/>
      <c r="TW196" s="264"/>
      <c r="TX196" s="264"/>
      <c r="TY196" s="264"/>
      <c r="TZ196" s="264"/>
      <c r="UA196" s="264"/>
      <c r="UB196" s="264"/>
      <c r="UC196" s="264"/>
      <c r="UD196" s="264"/>
      <c r="UE196" s="264"/>
      <c r="UF196" s="264"/>
      <c r="UG196" s="264"/>
      <c r="UH196" s="264"/>
      <c r="UI196" s="264"/>
      <c r="UJ196" s="264"/>
      <c r="UK196" s="264"/>
      <c r="UL196" s="264"/>
      <c r="UM196" s="264"/>
      <c r="UN196" s="264"/>
      <c r="UO196" s="264"/>
      <c r="UP196" s="264"/>
      <c r="UQ196" s="264"/>
      <c r="UR196" s="264"/>
      <c r="US196" s="264"/>
      <c r="UT196" s="264"/>
      <c r="UU196" s="264"/>
      <c r="UV196" s="264"/>
      <c r="UW196" s="264"/>
      <c r="UX196" s="264"/>
      <c r="UY196" s="264"/>
      <c r="UZ196" s="264"/>
      <c r="VA196" s="264"/>
      <c r="VB196" s="264"/>
      <c r="VC196" s="264"/>
      <c r="VD196" s="264"/>
      <c r="VE196" s="264"/>
      <c r="VF196" s="264"/>
      <c r="VG196" s="264"/>
      <c r="VH196" s="264"/>
      <c r="VI196" s="264"/>
      <c r="VJ196" s="264"/>
      <c r="VK196" s="264"/>
      <c r="VL196" s="264"/>
      <c r="VM196" s="264"/>
      <c r="VN196" s="264"/>
      <c r="VO196" s="264"/>
      <c r="VP196" s="264"/>
      <c r="VQ196" s="264"/>
      <c r="VR196" s="264"/>
      <c r="VS196" s="264"/>
      <c r="VT196" s="264"/>
      <c r="VU196" s="264"/>
      <c r="VV196" s="264"/>
      <c r="VW196" s="264"/>
      <c r="VX196" s="264"/>
      <c r="VY196" s="264"/>
      <c r="VZ196" s="264"/>
      <c r="WA196" s="264"/>
      <c r="WB196" s="264"/>
      <c r="WC196" s="264"/>
      <c r="WD196" s="264"/>
      <c r="WE196" s="264"/>
      <c r="WF196" s="264"/>
      <c r="WG196" s="264"/>
      <c r="WH196" s="264"/>
      <c r="WI196" s="264"/>
      <c r="WJ196" s="264"/>
      <c r="WK196" s="264"/>
      <c r="WL196" s="264"/>
      <c r="WM196" s="264"/>
      <c r="WN196" s="264"/>
      <c r="WO196" s="264"/>
      <c r="WP196" s="264"/>
      <c r="WQ196" s="264"/>
      <c r="WR196" s="264"/>
      <c r="WS196" s="264"/>
      <c r="WT196" s="264"/>
      <c r="WU196" s="264"/>
      <c r="WV196" s="264"/>
      <c r="WW196" s="264"/>
      <c r="WX196" s="264"/>
      <c r="WY196" s="264"/>
      <c r="WZ196" s="264"/>
      <c r="XA196" s="264"/>
      <c r="XB196" s="264"/>
      <c r="XC196" s="264"/>
      <c r="XD196" s="264"/>
      <c r="XE196" s="264"/>
      <c r="XF196" s="264"/>
      <c r="XG196" s="264"/>
      <c r="XH196" s="264"/>
      <c r="XI196" s="264"/>
      <c r="XJ196" s="264"/>
      <c r="XK196" s="264"/>
      <c r="XL196" s="264"/>
      <c r="XM196" s="264"/>
      <c r="XN196" s="264"/>
      <c r="XO196" s="264"/>
      <c r="XP196" s="264"/>
      <c r="XQ196" s="264"/>
      <c r="XR196" s="264"/>
      <c r="XS196" s="264"/>
      <c r="XT196" s="264"/>
      <c r="XU196" s="264"/>
      <c r="XV196" s="264"/>
      <c r="XW196" s="264"/>
      <c r="XX196" s="264"/>
      <c r="XY196" s="264"/>
      <c r="XZ196" s="264"/>
      <c r="YA196" s="264"/>
      <c r="YB196" s="264"/>
      <c r="YC196" s="264"/>
      <c r="YD196" s="264"/>
      <c r="YE196" s="264"/>
      <c r="YF196" s="264"/>
      <c r="YG196" s="264"/>
      <c r="YH196" s="264"/>
      <c r="YI196" s="264"/>
      <c r="YJ196" s="264"/>
      <c r="YK196" s="264"/>
      <c r="YL196" s="264"/>
      <c r="YM196" s="264"/>
      <c r="YN196" s="264"/>
      <c r="YO196" s="264"/>
      <c r="YP196" s="264"/>
      <c r="YQ196" s="264"/>
      <c r="YR196" s="264"/>
      <c r="YS196" s="264"/>
      <c r="YT196" s="264"/>
      <c r="YU196" s="264"/>
      <c r="YV196" s="264"/>
      <c r="YW196" s="264"/>
      <c r="YX196" s="264"/>
      <c r="YY196" s="264"/>
      <c r="YZ196" s="264"/>
      <c r="ZA196" s="264"/>
      <c r="ZB196" s="264"/>
      <c r="ZC196" s="264"/>
      <c r="ZD196" s="264"/>
      <c r="ZE196" s="264"/>
      <c r="ZF196" s="264"/>
      <c r="ZG196" s="264"/>
      <c r="ZH196" s="264"/>
      <c r="ZI196" s="264"/>
      <c r="ZJ196" s="264"/>
      <c r="ZK196" s="264"/>
      <c r="ZL196" s="264"/>
      <c r="ZM196" s="264"/>
      <c r="ZN196" s="264"/>
      <c r="ZO196" s="264"/>
      <c r="ZP196" s="264"/>
      <c r="ZQ196" s="264"/>
      <c r="ZR196" s="264"/>
      <c r="ZS196" s="264"/>
      <c r="ZT196" s="264"/>
      <c r="ZU196" s="264"/>
      <c r="ZV196" s="264"/>
      <c r="ZW196" s="264"/>
      <c r="ZX196" s="264"/>
      <c r="ZY196" s="264"/>
      <c r="ZZ196" s="264"/>
      <c r="AAA196" s="264"/>
      <c r="AAB196" s="264"/>
      <c r="AAC196" s="264"/>
      <c r="AAD196" s="264"/>
      <c r="AAE196" s="264"/>
      <c r="AAF196" s="264"/>
      <c r="AAG196" s="264"/>
      <c r="AAH196" s="264"/>
      <c r="AAI196" s="264"/>
      <c r="AAJ196" s="264"/>
      <c r="AAK196" s="264"/>
      <c r="AAL196" s="264"/>
      <c r="AAM196" s="264"/>
      <c r="AAN196" s="264"/>
      <c r="AAO196" s="264"/>
      <c r="AAP196" s="264"/>
      <c r="AAQ196" s="264"/>
      <c r="AAR196" s="264"/>
      <c r="AAS196" s="264"/>
      <c r="AAT196" s="264"/>
      <c r="AAU196" s="264"/>
      <c r="AAV196" s="264"/>
      <c r="AAW196" s="264"/>
      <c r="AAX196" s="264"/>
      <c r="AAY196" s="264"/>
      <c r="AAZ196" s="264"/>
      <c r="ABA196" s="264"/>
      <c r="ABB196" s="264"/>
      <c r="ABC196" s="264"/>
      <c r="ABD196" s="264"/>
      <c r="ABE196" s="264"/>
      <c r="ABF196" s="264"/>
      <c r="ABG196" s="264"/>
      <c r="ABH196" s="264"/>
      <c r="ABI196" s="264"/>
      <c r="ABJ196" s="264"/>
      <c r="ABK196" s="264"/>
      <c r="ABL196" s="264"/>
      <c r="ABM196" s="264"/>
      <c r="ABN196" s="264"/>
      <c r="ABO196" s="264"/>
      <c r="ABP196" s="264"/>
      <c r="ABQ196" s="264"/>
      <c r="ABR196" s="264"/>
      <c r="ABS196" s="264"/>
      <c r="ABT196" s="264"/>
      <c r="ABU196" s="264"/>
      <c r="ABV196" s="264"/>
      <c r="ABW196" s="264"/>
      <c r="ABX196" s="264"/>
      <c r="ABY196" s="264"/>
      <c r="ABZ196" s="264"/>
      <c r="ACA196" s="264"/>
      <c r="ACB196" s="264"/>
      <c r="ACC196" s="264"/>
      <c r="ACD196" s="264"/>
      <c r="ACE196" s="264"/>
      <c r="ACF196" s="264"/>
      <c r="ACG196" s="264"/>
      <c r="ACH196" s="264"/>
      <c r="ACI196" s="264"/>
      <c r="ACJ196" s="264"/>
      <c r="ACK196" s="264"/>
      <c r="ACL196" s="264"/>
      <c r="ACM196" s="264"/>
      <c r="ACN196" s="264"/>
      <c r="ACO196" s="264"/>
      <c r="ACP196" s="264"/>
      <c r="ACQ196" s="264"/>
      <c r="ACR196" s="264"/>
      <c r="ACS196" s="264"/>
      <c r="ACT196" s="264"/>
      <c r="ACU196" s="264"/>
      <c r="ACV196" s="264"/>
      <c r="ACW196" s="264"/>
      <c r="ACX196" s="264"/>
      <c r="ACY196" s="264"/>
      <c r="ACZ196" s="264"/>
      <c r="ADA196" s="264"/>
      <c r="ADB196" s="264"/>
      <c r="ADC196" s="264"/>
      <c r="ADD196" s="264"/>
      <c r="ADE196" s="264"/>
      <c r="ADF196" s="264"/>
      <c r="ADG196" s="264"/>
      <c r="ADH196" s="264"/>
      <c r="ADI196" s="264"/>
      <c r="ADJ196" s="264"/>
      <c r="ADK196" s="264"/>
      <c r="ADL196" s="264"/>
      <c r="ADM196" s="264"/>
      <c r="ADN196" s="264"/>
      <c r="ADO196" s="264"/>
      <c r="ADP196" s="264"/>
      <c r="ADQ196" s="264"/>
      <c r="ADR196" s="264"/>
      <c r="ADS196" s="264"/>
      <c r="ADT196" s="264"/>
      <c r="ADU196" s="264"/>
      <c r="ADV196" s="264"/>
      <c r="ADW196" s="264"/>
      <c r="ADX196" s="264"/>
      <c r="ADY196" s="264"/>
      <c r="ADZ196" s="264"/>
      <c r="AEA196" s="264"/>
      <c r="AEB196" s="264"/>
      <c r="AEC196" s="264"/>
      <c r="AED196" s="264"/>
      <c r="AEE196" s="264"/>
      <c r="AEF196" s="264"/>
      <c r="AEG196" s="264"/>
      <c r="AEH196" s="264"/>
      <c r="AEI196" s="264"/>
      <c r="AEJ196" s="264"/>
      <c r="AEK196" s="264"/>
      <c r="AEL196" s="264"/>
      <c r="AEM196" s="264"/>
      <c r="AEN196" s="264"/>
      <c r="AEO196" s="264"/>
      <c r="AEP196" s="264"/>
      <c r="AEQ196" s="264"/>
      <c r="AER196" s="264"/>
      <c r="AES196" s="264"/>
      <c r="AET196" s="264"/>
      <c r="AEU196" s="264"/>
      <c r="AEV196" s="264"/>
      <c r="AEW196" s="264"/>
      <c r="AEX196" s="264"/>
      <c r="AEY196" s="264"/>
      <c r="AEZ196" s="264"/>
      <c r="AFA196" s="264"/>
      <c r="AFB196" s="264"/>
      <c r="AFC196" s="264"/>
      <c r="AFD196" s="264"/>
      <c r="AFE196" s="264"/>
      <c r="AFF196" s="264"/>
      <c r="AFG196" s="264"/>
      <c r="AFH196" s="264"/>
      <c r="AFI196" s="264"/>
      <c r="AFJ196" s="264"/>
      <c r="AFK196" s="264"/>
      <c r="AFL196" s="264"/>
      <c r="AFM196" s="264"/>
      <c r="AFN196" s="264"/>
      <c r="AFO196" s="264"/>
      <c r="AFP196" s="264"/>
      <c r="AFQ196" s="264"/>
      <c r="AFR196" s="264"/>
      <c r="AFS196" s="264"/>
      <c r="AFT196" s="264"/>
      <c r="AFU196" s="264"/>
      <c r="AFV196" s="264"/>
      <c r="AFW196" s="264"/>
      <c r="AFX196" s="264"/>
      <c r="AFY196" s="264"/>
      <c r="AFZ196" s="264"/>
      <c r="AGA196" s="264"/>
      <c r="AGB196" s="264"/>
      <c r="AGC196" s="264"/>
      <c r="AGD196" s="264"/>
      <c r="AGE196" s="264"/>
      <c r="AGF196" s="264"/>
      <c r="AGG196" s="264"/>
      <c r="AGH196" s="264"/>
      <c r="AGI196" s="264"/>
      <c r="AGJ196" s="264"/>
      <c r="AGK196" s="264"/>
      <c r="AGL196" s="264"/>
      <c r="AGM196" s="264"/>
      <c r="AGN196" s="264"/>
      <c r="AGO196" s="264"/>
      <c r="AGP196" s="264"/>
      <c r="AGQ196" s="264"/>
      <c r="AGR196" s="264"/>
      <c r="AGS196" s="264"/>
      <c r="AGT196" s="264"/>
      <c r="AGU196" s="264"/>
      <c r="AGV196" s="264"/>
      <c r="AGW196" s="264"/>
      <c r="AGX196" s="264"/>
      <c r="AGY196" s="264"/>
      <c r="AGZ196" s="264"/>
      <c r="AHA196" s="264"/>
      <c r="AHB196" s="264"/>
      <c r="AHC196" s="264"/>
      <c r="AHD196" s="264"/>
      <c r="AHE196" s="264"/>
      <c r="AHF196" s="264"/>
      <c r="AHG196" s="264"/>
      <c r="AHH196" s="264"/>
      <c r="AHI196" s="264"/>
      <c r="AHJ196" s="264"/>
      <c r="AHK196" s="264"/>
      <c r="AHL196" s="264"/>
      <c r="AHM196" s="264"/>
      <c r="AHN196" s="264"/>
      <c r="AHO196" s="264"/>
      <c r="AHP196" s="264"/>
      <c r="AHQ196" s="264"/>
      <c r="AHR196" s="264"/>
      <c r="AHS196" s="264"/>
      <c r="AHT196" s="264"/>
      <c r="AHU196" s="264"/>
      <c r="AHV196" s="264"/>
      <c r="AHW196" s="264"/>
      <c r="AHX196" s="264"/>
      <c r="AHY196" s="264"/>
      <c r="AHZ196" s="264"/>
      <c r="AIA196" s="264"/>
      <c r="AIB196" s="264"/>
      <c r="AIC196" s="264"/>
      <c r="AID196" s="264"/>
      <c r="AIE196" s="264"/>
      <c r="AIF196" s="264"/>
      <c r="AIG196" s="264"/>
      <c r="AIH196" s="264"/>
      <c r="AII196" s="264"/>
      <c r="AIJ196" s="264"/>
      <c r="AIK196" s="264"/>
      <c r="AIL196" s="264"/>
      <c r="AIM196" s="264"/>
      <c r="AIN196" s="264"/>
      <c r="AIO196" s="264"/>
      <c r="AIP196" s="264"/>
      <c r="AIQ196" s="264"/>
      <c r="AIR196" s="264"/>
      <c r="AIS196" s="264"/>
      <c r="AIT196" s="264"/>
      <c r="AIU196" s="264"/>
      <c r="AIV196" s="264"/>
      <c r="AIW196" s="264"/>
      <c r="AIX196" s="264"/>
      <c r="AIY196" s="264"/>
      <c r="AIZ196" s="264"/>
      <c r="AJA196" s="264"/>
      <c r="AJB196" s="264"/>
      <c r="AJC196" s="264"/>
      <c r="AJD196" s="264"/>
      <c r="AJE196" s="264"/>
      <c r="AJF196" s="264"/>
      <c r="AJG196" s="264"/>
      <c r="AJH196" s="264"/>
      <c r="AJI196" s="264"/>
      <c r="AJJ196" s="264"/>
      <c r="AJK196" s="264"/>
      <c r="AJL196" s="264"/>
      <c r="AJM196" s="264"/>
      <c r="AJN196" s="264"/>
      <c r="AJO196" s="264"/>
      <c r="AJP196" s="264"/>
      <c r="AJQ196" s="264"/>
      <c r="AJR196" s="264"/>
      <c r="AJS196" s="264"/>
      <c r="AJT196" s="264"/>
      <c r="AJU196" s="264"/>
      <c r="AJV196" s="264"/>
      <c r="AJW196" s="264"/>
      <c r="AJX196" s="264"/>
      <c r="AJY196" s="264"/>
      <c r="AJZ196" s="264"/>
      <c r="AKA196" s="264"/>
      <c r="AKB196" s="264"/>
      <c r="AKC196" s="264"/>
      <c r="AKD196" s="264"/>
      <c r="AKE196" s="264"/>
      <c r="AKF196" s="264"/>
      <c r="AKG196" s="264"/>
      <c r="AKH196" s="264"/>
      <c r="AKI196" s="264"/>
      <c r="AKJ196" s="264"/>
      <c r="AKK196" s="264"/>
      <c r="AKL196" s="264"/>
      <c r="AKM196" s="264"/>
      <c r="AKN196" s="264"/>
      <c r="AKO196" s="264"/>
      <c r="AKP196" s="264"/>
      <c r="AKQ196" s="264"/>
      <c r="AKR196" s="264"/>
      <c r="AKS196" s="264"/>
      <c r="AKT196" s="264"/>
      <c r="AKU196" s="264"/>
      <c r="AKV196" s="264"/>
      <c r="AKW196" s="264"/>
      <c r="AKX196" s="264"/>
      <c r="AKY196" s="264"/>
      <c r="AKZ196" s="264"/>
      <c r="ALA196" s="264"/>
      <c r="ALB196" s="264"/>
      <c r="ALC196" s="264"/>
      <c r="ALD196" s="264"/>
      <c r="ALE196" s="264"/>
      <c r="ALF196" s="264"/>
      <c r="ALG196" s="264"/>
      <c r="ALH196" s="264"/>
      <c r="ALI196" s="264"/>
      <c r="ALJ196" s="264"/>
      <c r="ALK196" s="264"/>
      <c r="ALL196" s="264"/>
      <c r="ALM196" s="264"/>
      <c r="ALN196" s="264"/>
      <c r="ALO196" s="264"/>
      <c r="ALP196" s="264"/>
      <c r="ALQ196" s="264"/>
      <c r="ALR196" s="264"/>
      <c r="ALS196" s="264"/>
      <c r="ALT196" s="264"/>
      <c r="ALU196" s="264"/>
      <c r="ALV196" s="264"/>
      <c r="ALW196" s="264"/>
      <c r="ALX196" s="264"/>
      <c r="ALY196" s="264"/>
      <c r="ALZ196" s="264"/>
      <c r="AMA196" s="264"/>
      <c r="AMB196" s="264"/>
      <c r="AMC196" s="264"/>
      <c r="AMD196" s="264"/>
      <c r="AME196" s="264"/>
      <c r="AMF196" s="264"/>
      <c r="AMG196" s="264"/>
      <c r="AMH196" s="264"/>
      <c r="AMI196" s="264"/>
      <c r="AMJ196" s="264"/>
      <c r="AMK196" s="264"/>
      <c r="AML196" s="264"/>
      <c r="AMM196" s="264"/>
      <c r="AMN196" s="264"/>
      <c r="AMO196" s="264"/>
      <c r="AMP196" s="264"/>
      <c r="AMQ196" s="264"/>
      <c r="AMR196" s="264"/>
      <c r="AMS196" s="264"/>
      <c r="AMT196" s="264"/>
      <c r="AMU196" s="264"/>
      <c r="AMV196" s="264"/>
      <c r="AMW196" s="264"/>
      <c r="AMX196" s="264"/>
      <c r="AMY196" s="264"/>
      <c r="AMZ196" s="264"/>
      <c r="ANA196" s="264"/>
      <c r="ANB196" s="264"/>
      <c r="ANC196" s="264"/>
      <c r="AND196" s="264"/>
      <c r="ANE196" s="264"/>
      <c r="ANF196" s="264"/>
      <c r="ANG196" s="264"/>
      <c r="ANH196" s="264"/>
      <c r="ANI196" s="264"/>
      <c r="ANJ196" s="264"/>
      <c r="ANK196" s="264"/>
      <c r="ANL196" s="264"/>
      <c r="ANM196" s="264"/>
      <c r="ANN196" s="264"/>
      <c r="ANO196" s="264"/>
      <c r="ANP196" s="264"/>
      <c r="ANQ196" s="264"/>
      <c r="ANR196" s="264"/>
      <c r="ANS196" s="264"/>
      <c r="ANT196" s="264"/>
      <c r="ANU196" s="264"/>
      <c r="ANV196" s="264"/>
      <c r="ANW196" s="264"/>
      <c r="ANX196" s="264"/>
      <c r="ANY196" s="264"/>
      <c r="ANZ196" s="264"/>
      <c r="AOA196" s="264"/>
      <c r="AOB196" s="264"/>
      <c r="AOC196" s="264"/>
      <c r="AOD196" s="264"/>
      <c r="AOE196" s="264"/>
      <c r="AOF196" s="264"/>
      <c r="AOG196" s="264"/>
      <c r="AOH196" s="264"/>
      <c r="AOI196" s="264"/>
      <c r="AOJ196" s="264"/>
      <c r="AOK196" s="264"/>
      <c r="AOL196" s="264"/>
      <c r="AOM196" s="264"/>
      <c r="AON196" s="264"/>
      <c r="AOO196" s="264"/>
      <c r="AOP196" s="264"/>
      <c r="AOQ196" s="264"/>
      <c r="AOR196" s="264"/>
      <c r="AOS196" s="264"/>
      <c r="AOT196" s="264"/>
      <c r="AOU196" s="264"/>
      <c r="AOV196" s="264"/>
      <c r="AOW196" s="264"/>
      <c r="AOX196" s="264"/>
      <c r="AOY196" s="264"/>
      <c r="AOZ196" s="264"/>
      <c r="APA196" s="264"/>
      <c r="APB196" s="264"/>
      <c r="APC196" s="264"/>
      <c r="APD196" s="264"/>
      <c r="APE196" s="264"/>
      <c r="APF196" s="264"/>
      <c r="APG196" s="264"/>
      <c r="APH196" s="264"/>
      <c r="API196" s="264"/>
      <c r="APJ196" s="264"/>
      <c r="APK196" s="264"/>
      <c r="APL196" s="264"/>
      <c r="APM196" s="264"/>
      <c r="APN196" s="264"/>
      <c r="APO196" s="264"/>
      <c r="APP196" s="264"/>
      <c r="APQ196" s="264"/>
      <c r="APR196" s="264"/>
      <c r="APS196" s="264"/>
      <c r="APT196" s="264"/>
      <c r="APU196" s="264"/>
      <c r="APV196" s="264"/>
      <c r="APW196" s="264"/>
      <c r="APX196" s="264"/>
      <c r="APY196" s="264"/>
      <c r="APZ196" s="264"/>
      <c r="AQA196" s="264"/>
      <c r="AQB196" s="264"/>
      <c r="AQC196" s="264"/>
      <c r="AQD196" s="264"/>
      <c r="AQE196" s="264"/>
      <c r="AQF196" s="264"/>
      <c r="AQG196" s="264"/>
      <c r="AQH196" s="264"/>
      <c r="AQI196" s="264"/>
      <c r="AQJ196" s="264"/>
      <c r="AQK196" s="264"/>
      <c r="AQL196" s="264"/>
      <c r="AQM196" s="264"/>
      <c r="AQN196" s="264"/>
      <c r="AQO196" s="264"/>
      <c r="AQP196" s="264"/>
      <c r="AQQ196" s="264"/>
      <c r="AQR196" s="264"/>
      <c r="AQS196" s="264"/>
      <c r="AQT196" s="264"/>
      <c r="AQU196" s="264"/>
      <c r="AQV196" s="264"/>
      <c r="AQW196" s="264"/>
      <c r="AQX196" s="264"/>
      <c r="AQY196" s="264"/>
      <c r="AQZ196" s="264"/>
      <c r="ARA196" s="264"/>
      <c r="ARB196" s="264"/>
      <c r="ARC196" s="264"/>
      <c r="ARD196" s="264"/>
      <c r="ARE196" s="264"/>
      <c r="ARF196" s="264"/>
      <c r="ARG196" s="264"/>
      <c r="ARH196" s="264"/>
      <c r="ARI196" s="264"/>
      <c r="ARJ196" s="264"/>
      <c r="ARK196" s="264"/>
      <c r="ARL196" s="264"/>
      <c r="ARM196" s="264"/>
      <c r="ARN196" s="264"/>
      <c r="ARO196" s="264"/>
      <c r="ARP196" s="264"/>
      <c r="ARQ196" s="264"/>
      <c r="ARR196" s="264"/>
      <c r="ARS196" s="264"/>
      <c r="ART196" s="264"/>
      <c r="ARU196" s="264"/>
      <c r="ARV196" s="264"/>
      <c r="ARW196" s="264"/>
      <c r="ARX196" s="264"/>
      <c r="ARY196" s="264"/>
      <c r="ARZ196" s="264"/>
      <c r="ASA196" s="264"/>
      <c r="ASB196" s="264"/>
      <c r="ASC196" s="264"/>
      <c r="ASD196" s="264"/>
      <c r="ASE196" s="264"/>
      <c r="ASF196" s="264"/>
      <c r="ASG196" s="264"/>
      <c r="ASH196" s="264"/>
      <c r="ASI196" s="264"/>
      <c r="ASJ196" s="264"/>
      <c r="ASK196" s="264"/>
      <c r="ASL196" s="264"/>
      <c r="ASM196" s="264"/>
      <c r="ASN196" s="264"/>
      <c r="ASO196" s="264"/>
      <c r="ASP196" s="264"/>
      <c r="ASQ196" s="264"/>
      <c r="ASR196" s="264"/>
      <c r="ASS196" s="264"/>
      <c r="AST196" s="264"/>
      <c r="ASU196" s="264"/>
      <c r="ASV196" s="264"/>
      <c r="ASW196" s="264"/>
      <c r="ASX196" s="264"/>
      <c r="ASY196" s="264"/>
      <c r="ASZ196" s="264"/>
      <c r="ATA196" s="264"/>
      <c r="ATB196" s="264"/>
      <c r="ATC196" s="264"/>
      <c r="ATD196" s="264"/>
      <c r="ATE196" s="264"/>
      <c r="ATF196" s="264"/>
      <c r="ATG196" s="264"/>
      <c r="ATH196" s="264"/>
      <c r="ATI196" s="264"/>
      <c r="ATJ196" s="264"/>
      <c r="ATK196" s="264"/>
      <c r="ATL196" s="264"/>
      <c r="ATM196" s="264"/>
      <c r="ATN196" s="264"/>
      <c r="ATO196" s="264"/>
      <c r="ATP196" s="264"/>
      <c r="ATQ196" s="264"/>
      <c r="ATR196" s="264"/>
      <c r="ATS196" s="264"/>
      <c r="ATT196" s="264"/>
      <c r="ATU196" s="264"/>
      <c r="ATV196" s="264"/>
      <c r="ATW196" s="264"/>
      <c r="ATX196" s="264"/>
      <c r="ATY196" s="264"/>
      <c r="ATZ196" s="264"/>
      <c r="AUA196" s="264"/>
      <c r="AUB196" s="264"/>
      <c r="AUC196" s="264"/>
      <c r="AUD196" s="264"/>
      <c r="AUE196" s="264"/>
      <c r="AUF196" s="264"/>
      <c r="AUG196" s="264"/>
      <c r="AUH196" s="264"/>
      <c r="AUI196" s="264"/>
      <c r="AUJ196" s="264"/>
      <c r="AUK196" s="264"/>
      <c r="AUL196" s="264"/>
      <c r="AUM196" s="264"/>
      <c r="AUN196" s="264"/>
      <c r="AUO196" s="264"/>
      <c r="AUP196" s="264"/>
      <c r="AUQ196" s="264"/>
      <c r="AUR196" s="264"/>
      <c r="AUS196" s="264"/>
      <c r="AUT196" s="264"/>
      <c r="AUU196" s="264"/>
      <c r="AUV196" s="264"/>
      <c r="AUW196" s="264"/>
      <c r="AUX196" s="264"/>
      <c r="AUY196" s="264"/>
      <c r="AUZ196" s="264"/>
      <c r="AVA196" s="264"/>
      <c r="AVB196" s="264"/>
      <c r="AVC196" s="264"/>
      <c r="AVD196" s="264"/>
      <c r="AVE196" s="264"/>
      <c r="AVF196" s="264"/>
      <c r="AVG196" s="264"/>
      <c r="AVH196" s="264"/>
      <c r="AVI196" s="264"/>
      <c r="AVJ196" s="264"/>
      <c r="AVK196" s="264"/>
      <c r="AVL196" s="264"/>
      <c r="AVM196" s="264"/>
      <c r="AVN196" s="264"/>
      <c r="AVO196" s="264"/>
      <c r="AVP196" s="264"/>
      <c r="AVQ196" s="264"/>
      <c r="AVR196" s="264"/>
      <c r="AVS196" s="264"/>
      <c r="AVT196" s="264"/>
      <c r="AVU196" s="264"/>
      <c r="AVV196" s="264"/>
      <c r="AVW196" s="264"/>
      <c r="AVX196" s="264"/>
      <c r="AVY196" s="264"/>
      <c r="AVZ196" s="264"/>
      <c r="AWA196" s="264"/>
      <c r="AWB196" s="264"/>
      <c r="AWC196" s="264"/>
      <c r="AWD196" s="264"/>
      <c r="AWE196" s="264"/>
      <c r="AWF196" s="264"/>
      <c r="AWG196" s="264"/>
      <c r="AWH196" s="264"/>
      <c r="AWI196" s="264"/>
      <c r="AWJ196" s="264"/>
      <c r="AWK196" s="264"/>
      <c r="AWL196" s="264"/>
      <c r="AWM196" s="264"/>
      <c r="AWN196" s="264"/>
      <c r="AWO196" s="264"/>
      <c r="AWP196" s="264"/>
      <c r="AWQ196" s="264"/>
      <c r="AWR196" s="264"/>
      <c r="AWS196" s="264"/>
      <c r="AWT196" s="264"/>
      <c r="AWU196" s="264"/>
      <c r="AWV196" s="264"/>
      <c r="AWW196" s="264"/>
      <c r="AWX196" s="264"/>
      <c r="AWY196" s="264"/>
      <c r="AWZ196" s="264"/>
      <c r="AXA196" s="264"/>
      <c r="AXB196" s="264"/>
      <c r="AXC196" s="264"/>
      <c r="AXD196" s="264"/>
      <c r="AXE196" s="264"/>
      <c r="AXF196" s="264"/>
      <c r="AXG196" s="264"/>
      <c r="AXH196" s="264"/>
      <c r="AXI196" s="264"/>
      <c r="AXJ196" s="264"/>
      <c r="AXK196" s="264"/>
      <c r="AXL196" s="264"/>
      <c r="AXM196" s="264"/>
      <c r="AXN196" s="264"/>
      <c r="AXO196" s="264"/>
      <c r="AXP196" s="264"/>
      <c r="AXQ196" s="264"/>
      <c r="AXR196" s="264"/>
      <c r="AXS196" s="264"/>
      <c r="AXT196" s="264"/>
      <c r="AXU196" s="264"/>
      <c r="AXV196" s="264"/>
      <c r="AXW196" s="264"/>
      <c r="AXX196" s="264"/>
      <c r="AXY196" s="264"/>
      <c r="AXZ196" s="264"/>
      <c r="AYA196" s="264"/>
      <c r="AYB196" s="264"/>
      <c r="AYC196" s="264"/>
      <c r="AYD196" s="264"/>
      <c r="AYE196" s="264"/>
      <c r="AYF196" s="264"/>
      <c r="AYG196" s="264"/>
      <c r="AYH196" s="264"/>
      <c r="AYI196" s="264"/>
      <c r="AYJ196" s="264"/>
      <c r="AYK196" s="264"/>
      <c r="AYL196" s="264"/>
      <c r="AYM196" s="264"/>
      <c r="AYN196" s="264"/>
      <c r="AYO196" s="264"/>
      <c r="AYP196" s="264"/>
      <c r="AYQ196" s="264"/>
      <c r="AYR196" s="264"/>
      <c r="AYS196" s="264"/>
      <c r="AYT196" s="264"/>
      <c r="AYU196" s="264"/>
      <c r="AYV196" s="264"/>
      <c r="AYW196" s="264"/>
      <c r="AYX196" s="264"/>
      <c r="AYY196" s="264"/>
      <c r="AYZ196" s="264"/>
      <c r="AZA196" s="264"/>
      <c r="AZB196" s="264"/>
      <c r="AZC196" s="264"/>
      <c r="AZD196" s="264"/>
      <c r="AZE196" s="264"/>
      <c r="AZF196" s="264"/>
      <c r="AZG196" s="264"/>
      <c r="AZH196" s="264"/>
      <c r="AZI196" s="264"/>
      <c r="AZJ196" s="264"/>
      <c r="AZK196" s="264"/>
      <c r="AZL196" s="264"/>
      <c r="AZM196" s="264"/>
      <c r="AZN196" s="264"/>
      <c r="AZO196" s="264"/>
      <c r="AZP196" s="264"/>
      <c r="AZQ196" s="264"/>
      <c r="AZR196" s="264"/>
      <c r="AZS196" s="264"/>
      <c r="AZT196" s="264"/>
      <c r="AZU196" s="264"/>
      <c r="AZV196" s="264"/>
      <c r="AZW196" s="264"/>
      <c r="AZX196" s="264"/>
      <c r="AZY196" s="264"/>
      <c r="AZZ196" s="264"/>
      <c r="BAA196" s="264"/>
      <c r="BAB196" s="264"/>
      <c r="BAC196" s="264"/>
      <c r="BAD196" s="264"/>
      <c r="BAE196" s="264"/>
      <c r="BAF196" s="264"/>
      <c r="BAG196" s="264"/>
      <c r="BAH196" s="264"/>
      <c r="BAI196" s="264"/>
      <c r="BAJ196" s="264"/>
      <c r="BAK196" s="264"/>
      <c r="BAL196" s="264"/>
      <c r="BAM196" s="264"/>
      <c r="BAN196" s="264"/>
      <c r="BAO196" s="264"/>
      <c r="BAP196" s="264"/>
      <c r="BAQ196" s="264"/>
      <c r="BAR196" s="264"/>
      <c r="BAS196" s="264"/>
      <c r="BAT196" s="264"/>
      <c r="BAU196" s="264"/>
      <c r="BAV196" s="264"/>
      <c r="BAW196" s="264"/>
      <c r="BAX196" s="264"/>
      <c r="BAY196" s="264"/>
      <c r="BAZ196" s="264"/>
      <c r="BBA196" s="264"/>
      <c r="BBB196" s="264"/>
      <c r="BBC196" s="264"/>
      <c r="BBD196" s="264"/>
      <c r="BBE196" s="264"/>
      <c r="BBF196" s="264"/>
      <c r="BBG196" s="264"/>
      <c r="BBH196" s="264"/>
      <c r="BBI196" s="264"/>
      <c r="BBJ196" s="264"/>
      <c r="BBK196" s="264"/>
      <c r="BBL196" s="264"/>
      <c r="BBM196" s="264"/>
      <c r="BBN196" s="264"/>
      <c r="BBO196" s="264"/>
      <c r="BBP196" s="264"/>
      <c r="BBQ196" s="264"/>
      <c r="BBR196" s="264"/>
      <c r="BBS196" s="264"/>
      <c r="BBT196" s="264"/>
      <c r="BBU196" s="264"/>
      <c r="BBV196" s="264"/>
      <c r="BBW196" s="264"/>
      <c r="BBX196" s="264"/>
      <c r="BBY196" s="264"/>
      <c r="BBZ196" s="264"/>
      <c r="BCA196" s="264"/>
      <c r="BCB196" s="264"/>
      <c r="BCC196" s="264"/>
      <c r="BCD196" s="264"/>
      <c r="BCE196" s="264"/>
      <c r="BCF196" s="264"/>
      <c r="BCG196" s="264"/>
      <c r="BCH196" s="264"/>
      <c r="BCI196" s="264"/>
      <c r="BCJ196" s="264"/>
      <c r="BCK196" s="264"/>
      <c r="BCL196" s="264"/>
      <c r="BCM196" s="264"/>
      <c r="BCN196" s="264"/>
      <c r="BCO196" s="264"/>
      <c r="BCP196" s="264"/>
      <c r="BCQ196" s="264"/>
      <c r="BCR196" s="264"/>
      <c r="BCS196" s="264"/>
      <c r="BCT196" s="264"/>
      <c r="BCU196" s="264"/>
      <c r="BCV196" s="264"/>
      <c r="BCW196" s="264"/>
      <c r="BCX196" s="264"/>
      <c r="BCY196" s="264"/>
      <c r="BCZ196" s="264"/>
      <c r="BDA196" s="264"/>
      <c r="BDB196" s="264"/>
      <c r="BDC196" s="264"/>
      <c r="BDD196" s="264"/>
      <c r="BDE196" s="264"/>
      <c r="BDF196" s="264"/>
      <c r="BDG196" s="264"/>
      <c r="BDH196" s="264"/>
      <c r="BDI196" s="264"/>
      <c r="BDJ196" s="264"/>
      <c r="BDK196" s="264"/>
      <c r="BDL196" s="264"/>
      <c r="BDM196" s="264"/>
      <c r="BDN196" s="264"/>
      <c r="BDO196" s="264"/>
      <c r="BDP196" s="264"/>
      <c r="BDQ196" s="264"/>
      <c r="BDR196" s="264"/>
      <c r="BDS196" s="264"/>
      <c r="BDT196" s="264"/>
      <c r="BDU196" s="264"/>
      <c r="BDV196" s="264"/>
      <c r="BDW196" s="264"/>
      <c r="BDX196" s="264"/>
      <c r="BDY196" s="264"/>
      <c r="BDZ196" s="264"/>
      <c r="BEA196" s="264"/>
      <c r="BEB196" s="264"/>
      <c r="BEC196" s="264"/>
      <c r="BED196" s="264"/>
      <c r="BEE196" s="264"/>
      <c r="BEF196" s="264"/>
      <c r="BEG196" s="264"/>
      <c r="BEH196" s="264"/>
      <c r="BEI196" s="264"/>
      <c r="BEJ196" s="264"/>
      <c r="BEK196" s="264"/>
      <c r="BEL196" s="264"/>
      <c r="BEM196" s="264"/>
      <c r="BEN196" s="264"/>
      <c r="BEO196" s="264"/>
      <c r="BEP196" s="264"/>
      <c r="BEQ196" s="264"/>
      <c r="BER196" s="264"/>
      <c r="BES196" s="264"/>
      <c r="BET196" s="264"/>
      <c r="BEU196" s="264"/>
      <c r="BEV196" s="264"/>
      <c r="BEW196" s="264"/>
      <c r="BEX196" s="264"/>
      <c r="BEY196" s="264"/>
      <c r="BEZ196" s="264"/>
      <c r="BFA196" s="264"/>
      <c r="BFB196" s="264"/>
      <c r="BFC196" s="264"/>
      <c r="BFD196" s="264"/>
      <c r="BFE196" s="264"/>
      <c r="BFF196" s="264"/>
      <c r="BFG196" s="264"/>
      <c r="BFH196" s="264"/>
      <c r="BFI196" s="264"/>
      <c r="BFJ196" s="264"/>
      <c r="BFK196" s="264"/>
      <c r="BFL196" s="264"/>
      <c r="BFM196" s="264"/>
      <c r="BFN196" s="264"/>
      <c r="BFO196" s="264"/>
      <c r="BFP196" s="264"/>
      <c r="BFQ196" s="264"/>
      <c r="BFR196" s="264"/>
      <c r="BFS196" s="264"/>
      <c r="BFT196" s="264"/>
      <c r="BFU196" s="264"/>
      <c r="BFV196" s="264"/>
      <c r="BFW196" s="264"/>
      <c r="BFX196" s="264"/>
      <c r="BFY196" s="264"/>
      <c r="BFZ196" s="264"/>
      <c r="BGA196" s="264"/>
      <c r="BGB196" s="264"/>
      <c r="BGC196" s="264"/>
      <c r="BGD196" s="264"/>
      <c r="BGE196" s="264"/>
      <c r="BGF196" s="264"/>
      <c r="BGG196" s="264"/>
      <c r="BGH196" s="264"/>
      <c r="BGI196" s="264"/>
      <c r="BGJ196" s="264"/>
      <c r="BGK196" s="264"/>
      <c r="BGL196" s="264"/>
      <c r="BGM196" s="264"/>
      <c r="BGN196" s="264"/>
      <c r="BGO196" s="264"/>
      <c r="BGP196" s="264"/>
      <c r="BGQ196" s="264"/>
      <c r="BGR196" s="264"/>
      <c r="BGS196" s="264"/>
      <c r="BGT196" s="264"/>
      <c r="BGU196" s="264"/>
      <c r="BGV196" s="264"/>
      <c r="BGW196" s="264"/>
      <c r="BGX196" s="264"/>
      <c r="BGY196" s="264"/>
      <c r="BGZ196" s="264"/>
      <c r="BHA196" s="264"/>
      <c r="BHB196" s="264"/>
      <c r="BHC196" s="264"/>
      <c r="BHD196" s="264"/>
      <c r="BHE196" s="264"/>
      <c r="BHF196" s="264"/>
      <c r="BHG196" s="264"/>
      <c r="BHH196" s="264"/>
      <c r="BHI196" s="264"/>
      <c r="BHJ196" s="264"/>
      <c r="BHK196" s="264"/>
      <c r="BHL196" s="264"/>
      <c r="BHM196" s="264"/>
      <c r="BHN196" s="264"/>
      <c r="BHO196" s="264"/>
      <c r="BHP196" s="264"/>
      <c r="BHQ196" s="264"/>
      <c r="BHR196" s="264"/>
      <c r="BHS196" s="264"/>
      <c r="BHT196" s="264"/>
      <c r="BHU196" s="264"/>
      <c r="BHV196" s="264"/>
      <c r="BHW196" s="264"/>
      <c r="BHX196" s="264"/>
      <c r="BHY196" s="264"/>
      <c r="BHZ196" s="264"/>
      <c r="BIA196" s="264"/>
      <c r="BIB196" s="264"/>
      <c r="BIC196" s="264"/>
      <c r="BID196" s="264"/>
      <c r="BIE196" s="264"/>
      <c r="BIF196" s="264"/>
      <c r="BIG196" s="264"/>
      <c r="BIH196" s="264"/>
      <c r="BII196" s="264"/>
      <c r="BIJ196" s="264"/>
      <c r="BIK196" s="264"/>
      <c r="BIL196" s="264"/>
      <c r="BIM196" s="264"/>
      <c r="BIN196" s="264"/>
      <c r="BIO196" s="264"/>
      <c r="BIP196" s="264"/>
      <c r="BIQ196" s="264"/>
      <c r="BIR196" s="264"/>
      <c r="BIS196" s="264"/>
      <c r="BIT196" s="264"/>
      <c r="BIU196" s="264"/>
      <c r="BIV196" s="264"/>
      <c r="BIW196" s="264"/>
      <c r="BIX196" s="264"/>
      <c r="BIY196" s="264"/>
      <c r="BIZ196" s="264"/>
      <c r="BJA196" s="264"/>
      <c r="BJB196" s="264"/>
      <c r="BJC196" s="264"/>
      <c r="BJD196" s="264"/>
      <c r="BJE196" s="264"/>
      <c r="BJF196" s="264"/>
      <c r="BJG196" s="264"/>
      <c r="BJH196" s="264"/>
      <c r="BJI196" s="264"/>
      <c r="BJJ196" s="264"/>
      <c r="BJK196" s="264"/>
      <c r="BJL196" s="264"/>
      <c r="BJM196" s="264"/>
      <c r="BJN196" s="264"/>
      <c r="BJO196" s="264"/>
      <c r="BJP196" s="264"/>
      <c r="BJQ196" s="264"/>
      <c r="BJR196" s="264"/>
      <c r="BJS196" s="264"/>
      <c r="BJT196" s="264"/>
      <c r="BJU196" s="264"/>
      <c r="BJV196" s="264"/>
      <c r="BJW196" s="264"/>
      <c r="BJX196" s="264"/>
      <c r="BJY196" s="264"/>
      <c r="BJZ196" s="264"/>
      <c r="BKA196" s="264"/>
      <c r="BKB196" s="264"/>
      <c r="BKC196" s="264"/>
      <c r="BKD196" s="264"/>
      <c r="BKE196" s="264"/>
      <c r="BKF196" s="264"/>
      <c r="BKG196" s="264"/>
      <c r="BKH196" s="264"/>
      <c r="BKI196" s="264"/>
      <c r="BKJ196" s="264"/>
      <c r="BKK196" s="264"/>
      <c r="BKL196" s="264"/>
      <c r="BKM196" s="264"/>
      <c r="BKN196" s="264"/>
      <c r="BKO196" s="264"/>
      <c r="BKP196" s="264"/>
      <c r="BKQ196" s="264"/>
      <c r="BKR196" s="264"/>
      <c r="BKS196" s="264"/>
      <c r="BKT196" s="264"/>
      <c r="BKU196" s="264"/>
      <c r="BKV196" s="264"/>
      <c r="BKW196" s="264"/>
      <c r="BKX196" s="264"/>
      <c r="BKY196" s="264"/>
      <c r="BKZ196" s="264"/>
      <c r="BLA196" s="264"/>
      <c r="BLB196" s="264"/>
      <c r="BLC196" s="264"/>
      <c r="BLD196" s="264"/>
      <c r="BLE196" s="264"/>
      <c r="BLF196" s="264"/>
      <c r="BLG196" s="264"/>
      <c r="BLH196" s="264"/>
      <c r="BLI196" s="264"/>
      <c r="BLJ196" s="264"/>
      <c r="BLK196" s="264"/>
      <c r="BLL196" s="264"/>
      <c r="BLM196" s="264"/>
      <c r="BLN196" s="264"/>
      <c r="BLO196" s="264"/>
      <c r="BLP196" s="264"/>
      <c r="BLQ196" s="264"/>
      <c r="BLR196" s="264"/>
      <c r="BLS196" s="264"/>
      <c r="BLT196" s="264"/>
      <c r="BLU196" s="264"/>
      <c r="BLV196" s="264"/>
      <c r="BLW196" s="264"/>
      <c r="BLX196" s="264"/>
      <c r="BLY196" s="264"/>
      <c r="BLZ196" s="264"/>
      <c r="BMA196" s="264"/>
      <c r="BMB196" s="264"/>
      <c r="BMC196" s="264"/>
      <c r="BMD196" s="264"/>
      <c r="BME196" s="264"/>
      <c r="BMF196" s="264"/>
      <c r="BMG196" s="264"/>
      <c r="BMH196" s="264"/>
      <c r="BMI196" s="264"/>
      <c r="BMJ196" s="264"/>
      <c r="BMK196" s="264"/>
      <c r="BML196" s="264"/>
      <c r="BMM196" s="264"/>
      <c r="BMN196" s="264"/>
      <c r="BMO196" s="264"/>
      <c r="BMP196" s="264"/>
      <c r="BMQ196" s="264"/>
      <c r="BMR196" s="264"/>
      <c r="BMS196" s="264"/>
      <c r="BMT196" s="264"/>
      <c r="BMU196" s="264"/>
      <c r="BMV196" s="264"/>
      <c r="BMW196" s="264"/>
      <c r="BMX196" s="264"/>
      <c r="BMY196" s="264"/>
      <c r="BMZ196" s="264"/>
      <c r="BNA196" s="264"/>
      <c r="BNB196" s="264"/>
      <c r="BNC196" s="264"/>
      <c r="BND196" s="264"/>
      <c r="BNE196" s="264"/>
      <c r="BNF196" s="264"/>
      <c r="BNG196" s="264"/>
      <c r="BNH196" s="264"/>
      <c r="BNI196" s="264"/>
      <c r="BNJ196" s="264"/>
      <c r="BNK196" s="264"/>
      <c r="BNL196" s="264"/>
      <c r="BNM196" s="264"/>
      <c r="BNN196" s="264"/>
      <c r="BNO196" s="264"/>
      <c r="BNP196" s="264"/>
      <c r="BNQ196" s="264"/>
      <c r="BNR196" s="264"/>
      <c r="BNS196" s="264"/>
      <c r="BNT196" s="264"/>
      <c r="BNU196" s="264"/>
      <c r="BNV196" s="264"/>
      <c r="BNW196" s="264"/>
      <c r="BNX196" s="264"/>
      <c r="BNY196" s="264"/>
      <c r="BNZ196" s="264"/>
      <c r="BOA196" s="264"/>
      <c r="BOB196" s="264"/>
      <c r="BOC196" s="264"/>
      <c r="BOD196" s="264"/>
      <c r="BOE196" s="264"/>
      <c r="BOF196" s="264"/>
      <c r="BOG196" s="264"/>
      <c r="BOH196" s="264"/>
      <c r="BOI196" s="264"/>
      <c r="BOJ196" s="264"/>
      <c r="BOK196" s="264"/>
      <c r="BOL196" s="264"/>
      <c r="BOM196" s="264"/>
      <c r="BON196" s="264"/>
      <c r="BOO196" s="264"/>
      <c r="BOP196" s="264"/>
      <c r="BOQ196" s="264"/>
      <c r="BOR196" s="264"/>
      <c r="BOS196" s="264"/>
      <c r="BOT196" s="264"/>
      <c r="BOU196" s="264"/>
      <c r="BOV196" s="264"/>
      <c r="BOW196" s="264"/>
      <c r="BOX196" s="264"/>
      <c r="BOY196" s="264"/>
      <c r="BOZ196" s="264"/>
      <c r="BPA196" s="264"/>
      <c r="BPB196" s="264"/>
      <c r="BPC196" s="264"/>
      <c r="BPD196" s="264"/>
      <c r="BPE196" s="264"/>
      <c r="BPF196" s="264"/>
      <c r="BPG196" s="264"/>
      <c r="BPH196" s="264"/>
      <c r="BPI196" s="264"/>
      <c r="BPJ196" s="264"/>
      <c r="BPK196" s="264"/>
      <c r="BPL196" s="264"/>
      <c r="BPM196" s="264"/>
      <c r="BPN196" s="264"/>
      <c r="BPO196" s="264"/>
      <c r="BPP196" s="264"/>
      <c r="BPQ196" s="264"/>
      <c r="BPR196" s="264"/>
      <c r="BPS196" s="264"/>
      <c r="BPT196" s="264"/>
      <c r="BPU196" s="264"/>
      <c r="BPV196" s="264"/>
      <c r="BPW196" s="264"/>
      <c r="BPX196" s="264"/>
      <c r="BPY196" s="264"/>
      <c r="BPZ196" s="264"/>
      <c r="BQA196" s="264"/>
      <c r="BQB196" s="264"/>
      <c r="BQC196" s="264"/>
      <c r="BQD196" s="264"/>
      <c r="BQE196" s="264"/>
      <c r="BQF196" s="264"/>
      <c r="BQG196" s="264"/>
      <c r="BQH196" s="264"/>
      <c r="BQI196" s="264"/>
      <c r="BQJ196" s="264"/>
      <c r="BQK196" s="264"/>
      <c r="BQL196" s="264"/>
      <c r="BQM196" s="264"/>
      <c r="BQN196" s="264"/>
      <c r="BQO196" s="264"/>
      <c r="BQP196" s="264"/>
      <c r="BQQ196" s="264"/>
      <c r="BQR196" s="264"/>
      <c r="BQS196" s="264"/>
      <c r="BQT196" s="264"/>
      <c r="BQU196" s="264"/>
      <c r="BQV196" s="264"/>
      <c r="BQW196" s="264"/>
      <c r="BQX196" s="264"/>
      <c r="BQY196" s="264"/>
      <c r="BQZ196" s="264"/>
      <c r="BRA196" s="264"/>
      <c r="BRB196" s="264"/>
      <c r="BRC196" s="264"/>
      <c r="BRD196" s="264"/>
      <c r="BRE196" s="264"/>
      <c r="BRF196" s="264"/>
      <c r="BRG196" s="264"/>
      <c r="BRH196" s="264"/>
      <c r="BRI196" s="264"/>
      <c r="BRJ196" s="264"/>
      <c r="BRK196" s="264"/>
      <c r="BRL196" s="264"/>
      <c r="BRM196" s="264"/>
      <c r="BRN196" s="264"/>
      <c r="BRO196" s="264"/>
      <c r="BRP196" s="264"/>
      <c r="BRQ196" s="264"/>
      <c r="BRR196" s="264"/>
      <c r="BRS196" s="264"/>
      <c r="BRT196" s="264"/>
      <c r="BRU196" s="264"/>
      <c r="BRV196" s="264"/>
      <c r="BRW196" s="264"/>
      <c r="BRX196" s="264"/>
      <c r="BRY196" s="264"/>
      <c r="BRZ196" s="264"/>
      <c r="BSA196" s="264"/>
      <c r="BSB196" s="264"/>
      <c r="BSC196" s="264"/>
      <c r="BSD196" s="264"/>
      <c r="BSE196" s="264"/>
      <c r="BSF196" s="264"/>
      <c r="BSG196" s="264"/>
      <c r="BSH196" s="264"/>
      <c r="BSI196" s="264"/>
      <c r="BSJ196" s="264"/>
      <c r="BSK196" s="264"/>
      <c r="BSL196" s="264"/>
      <c r="BSM196" s="264"/>
      <c r="BSN196" s="264"/>
      <c r="BSO196" s="264"/>
      <c r="BSP196" s="264"/>
      <c r="BSQ196" s="264"/>
      <c r="BSR196" s="264"/>
      <c r="BSS196" s="264"/>
      <c r="BST196" s="264"/>
      <c r="BSU196" s="264"/>
      <c r="BSV196" s="264"/>
      <c r="BSW196" s="264"/>
      <c r="BSX196" s="264"/>
      <c r="BSY196" s="264"/>
      <c r="BSZ196" s="264"/>
      <c r="BTA196" s="264"/>
      <c r="BTB196" s="264"/>
      <c r="BTC196" s="264"/>
      <c r="BTD196" s="264"/>
      <c r="BTE196" s="264"/>
      <c r="BTF196" s="264"/>
      <c r="BTG196" s="264"/>
      <c r="BTH196" s="264"/>
      <c r="BTI196" s="264"/>
      <c r="BTJ196" s="264"/>
      <c r="BTK196" s="264"/>
      <c r="BTL196" s="264"/>
      <c r="BTM196" s="264"/>
      <c r="BTN196" s="264"/>
      <c r="BTO196" s="264"/>
      <c r="BTP196" s="264"/>
      <c r="BTQ196" s="264"/>
      <c r="BTR196" s="264"/>
      <c r="BTS196" s="264"/>
      <c r="BTT196" s="264"/>
      <c r="BTU196" s="264"/>
      <c r="BTV196" s="264"/>
      <c r="BTW196" s="264"/>
      <c r="BTX196" s="264"/>
      <c r="BTY196" s="264"/>
      <c r="BTZ196" s="264"/>
      <c r="BUA196" s="264"/>
      <c r="BUB196" s="264"/>
      <c r="BUC196" s="264"/>
      <c r="BUD196" s="264"/>
      <c r="BUE196" s="264"/>
      <c r="BUF196" s="264"/>
      <c r="BUG196" s="264"/>
      <c r="BUH196" s="264"/>
      <c r="BUI196" s="264"/>
      <c r="BUJ196" s="264"/>
      <c r="BUK196" s="264"/>
      <c r="BUL196" s="264"/>
      <c r="BUM196" s="264"/>
      <c r="BUN196" s="264"/>
      <c r="BUO196" s="264"/>
      <c r="BUP196" s="264"/>
      <c r="BUQ196" s="264"/>
      <c r="BUR196" s="264"/>
      <c r="BUS196" s="264"/>
      <c r="BUT196" s="264"/>
      <c r="BUU196" s="264"/>
      <c r="BUV196" s="264"/>
      <c r="BUW196" s="264"/>
      <c r="BUX196" s="264"/>
      <c r="BUY196" s="264"/>
      <c r="BUZ196" s="264"/>
      <c r="BVA196" s="264"/>
      <c r="BVB196" s="264"/>
      <c r="BVC196" s="264"/>
      <c r="BVD196" s="264"/>
      <c r="BVE196" s="264"/>
      <c r="BVF196" s="264"/>
      <c r="BVG196" s="264"/>
      <c r="BVH196" s="264"/>
      <c r="BVI196" s="264"/>
      <c r="BVJ196" s="264"/>
      <c r="BVK196" s="264"/>
      <c r="BVL196" s="264"/>
      <c r="BVM196" s="264"/>
      <c r="BVN196" s="264"/>
      <c r="BVO196" s="264"/>
      <c r="BVP196" s="264"/>
      <c r="BVQ196" s="264"/>
      <c r="BVR196" s="264"/>
      <c r="BVS196" s="264"/>
      <c r="BVT196" s="264"/>
      <c r="BVU196" s="264"/>
      <c r="BVV196" s="264"/>
      <c r="BVW196" s="264"/>
      <c r="BVX196" s="264"/>
      <c r="BVY196" s="264"/>
      <c r="BVZ196" s="264"/>
      <c r="BWA196" s="264"/>
      <c r="BWB196" s="264"/>
      <c r="BWC196" s="264"/>
      <c r="BWD196" s="264"/>
      <c r="BWE196" s="264"/>
      <c r="BWF196" s="264"/>
      <c r="BWG196" s="264"/>
      <c r="BWH196" s="264"/>
      <c r="BWI196" s="264"/>
      <c r="BWJ196" s="264"/>
      <c r="BWK196" s="264"/>
      <c r="BWL196" s="264"/>
      <c r="BWM196" s="264"/>
      <c r="BWN196" s="264"/>
      <c r="BWO196" s="264"/>
      <c r="BWP196" s="264"/>
      <c r="BWQ196" s="264"/>
      <c r="BWR196" s="264"/>
      <c r="BWS196" s="264"/>
      <c r="BWT196" s="264"/>
      <c r="BWU196" s="264"/>
      <c r="BWV196" s="264"/>
      <c r="BWW196" s="264"/>
      <c r="BWX196" s="264"/>
      <c r="BWY196" s="264"/>
      <c r="BWZ196" s="264"/>
      <c r="BXA196" s="264"/>
      <c r="BXB196" s="264"/>
      <c r="BXC196" s="264"/>
      <c r="BXD196" s="264"/>
      <c r="BXE196" s="264"/>
      <c r="BXF196" s="264"/>
      <c r="BXG196" s="264"/>
      <c r="BXH196" s="264"/>
      <c r="BXI196" s="264"/>
      <c r="BXJ196" s="264"/>
      <c r="BXK196" s="264"/>
      <c r="BXL196" s="264"/>
      <c r="BXM196" s="264"/>
      <c r="BXN196" s="264"/>
      <c r="BXO196" s="264"/>
      <c r="BXP196" s="264"/>
      <c r="BXQ196" s="264"/>
      <c r="BXR196" s="264"/>
      <c r="BXS196" s="264"/>
      <c r="BXT196" s="264"/>
      <c r="BXU196" s="264"/>
      <c r="BXV196" s="264"/>
      <c r="BXW196" s="264"/>
      <c r="BXX196" s="264"/>
      <c r="BXY196" s="264"/>
      <c r="BXZ196" s="264"/>
      <c r="BYA196" s="264"/>
      <c r="BYB196" s="264"/>
      <c r="BYC196" s="264"/>
      <c r="BYD196" s="264"/>
      <c r="BYE196" s="264"/>
      <c r="BYF196" s="264"/>
      <c r="BYG196" s="264"/>
      <c r="BYH196" s="264"/>
      <c r="BYI196" s="264"/>
      <c r="BYJ196" s="264"/>
      <c r="BYK196" s="264"/>
      <c r="BYL196" s="264"/>
      <c r="BYM196" s="264"/>
      <c r="BYN196" s="264"/>
      <c r="BYO196" s="264"/>
      <c r="BYP196" s="264"/>
      <c r="BYQ196" s="264"/>
      <c r="BYR196" s="264"/>
      <c r="BYS196" s="264"/>
      <c r="BYT196" s="264"/>
      <c r="BYU196" s="264"/>
      <c r="BYV196" s="264"/>
      <c r="BYW196" s="264"/>
      <c r="BYX196" s="264"/>
      <c r="BYY196" s="264"/>
      <c r="BYZ196" s="264"/>
      <c r="BZA196" s="264"/>
      <c r="BZB196" s="264"/>
      <c r="BZC196" s="264"/>
      <c r="BZD196" s="264"/>
      <c r="BZE196" s="264"/>
      <c r="BZF196" s="264"/>
      <c r="BZG196" s="264"/>
      <c r="BZH196" s="264"/>
      <c r="BZI196" s="264"/>
      <c r="BZJ196" s="264"/>
      <c r="BZK196" s="264"/>
      <c r="BZL196" s="264"/>
      <c r="BZM196" s="264"/>
      <c r="BZN196" s="264"/>
      <c r="BZO196" s="264"/>
      <c r="BZP196" s="264"/>
      <c r="BZQ196" s="264"/>
      <c r="BZR196" s="264"/>
      <c r="BZS196" s="264"/>
      <c r="BZT196" s="264"/>
      <c r="BZU196" s="264"/>
      <c r="BZV196" s="264"/>
      <c r="BZW196" s="264"/>
      <c r="BZX196" s="264"/>
      <c r="BZY196" s="264"/>
      <c r="BZZ196" s="264"/>
      <c r="CAA196" s="264"/>
      <c r="CAB196" s="264"/>
      <c r="CAC196" s="264"/>
      <c r="CAD196" s="264"/>
      <c r="CAE196" s="264"/>
      <c r="CAF196" s="264"/>
      <c r="CAG196" s="264"/>
      <c r="CAH196" s="264"/>
      <c r="CAI196" s="264"/>
      <c r="CAJ196" s="264"/>
      <c r="CAK196" s="264"/>
      <c r="CAL196" s="264"/>
      <c r="CAM196" s="264"/>
      <c r="CAN196" s="264"/>
      <c r="CAO196" s="264"/>
      <c r="CAP196" s="264"/>
      <c r="CAQ196" s="264"/>
      <c r="CAR196" s="264"/>
      <c r="CAS196" s="264"/>
      <c r="CAT196" s="264"/>
      <c r="CAU196" s="264"/>
      <c r="CAV196" s="264"/>
      <c r="CAW196" s="264"/>
      <c r="CAX196" s="264"/>
      <c r="CAY196" s="264"/>
      <c r="CAZ196" s="264"/>
      <c r="CBA196" s="264"/>
      <c r="CBB196" s="264"/>
      <c r="CBC196" s="264"/>
      <c r="CBD196" s="264"/>
      <c r="CBE196" s="264"/>
      <c r="CBF196" s="264"/>
      <c r="CBG196" s="264"/>
      <c r="CBH196" s="264"/>
      <c r="CBI196" s="264"/>
      <c r="CBJ196" s="264"/>
      <c r="CBK196" s="264"/>
      <c r="CBL196" s="264"/>
      <c r="CBM196" s="264"/>
      <c r="CBN196" s="264"/>
      <c r="CBO196" s="264"/>
      <c r="CBP196" s="264"/>
      <c r="CBQ196" s="264"/>
      <c r="CBR196" s="264"/>
      <c r="CBS196" s="264"/>
      <c r="CBT196" s="264"/>
      <c r="CBU196" s="264"/>
      <c r="CBV196" s="264"/>
      <c r="CBW196" s="264"/>
      <c r="CBX196" s="264"/>
      <c r="CBY196" s="264"/>
      <c r="CBZ196" s="264"/>
      <c r="CCA196" s="264"/>
      <c r="CCB196" s="264"/>
      <c r="CCC196" s="264"/>
      <c r="CCD196" s="264"/>
      <c r="CCE196" s="264"/>
      <c r="CCF196" s="264"/>
      <c r="CCG196" s="264"/>
      <c r="CCH196" s="264"/>
      <c r="CCI196" s="264"/>
      <c r="CCJ196" s="264"/>
      <c r="CCK196" s="264"/>
      <c r="CCL196" s="264"/>
      <c r="CCM196" s="264"/>
      <c r="CCN196" s="264"/>
      <c r="CCO196" s="264"/>
      <c r="CCP196" s="264"/>
      <c r="CCQ196" s="264"/>
      <c r="CCR196" s="264"/>
      <c r="CCS196" s="264"/>
      <c r="CCT196" s="264"/>
      <c r="CCU196" s="264"/>
      <c r="CCV196" s="264"/>
      <c r="CCW196" s="264"/>
      <c r="CCX196" s="264"/>
      <c r="CCY196" s="264"/>
      <c r="CCZ196" s="264"/>
      <c r="CDA196" s="264"/>
      <c r="CDB196" s="264"/>
      <c r="CDC196" s="264"/>
      <c r="CDD196" s="264"/>
      <c r="CDE196" s="264"/>
      <c r="CDF196" s="264"/>
      <c r="CDG196" s="264"/>
      <c r="CDH196" s="264"/>
      <c r="CDI196" s="264"/>
      <c r="CDJ196" s="264"/>
      <c r="CDK196" s="264"/>
      <c r="CDL196" s="264"/>
      <c r="CDM196" s="264"/>
      <c r="CDN196" s="264"/>
      <c r="CDO196" s="264"/>
      <c r="CDP196" s="264"/>
      <c r="CDQ196" s="264"/>
      <c r="CDR196" s="264"/>
      <c r="CDS196" s="264"/>
      <c r="CDT196" s="264"/>
      <c r="CDU196" s="264"/>
      <c r="CDV196" s="264"/>
      <c r="CDW196" s="264"/>
      <c r="CDX196" s="264"/>
      <c r="CDY196" s="264"/>
      <c r="CDZ196" s="264"/>
      <c r="CEA196" s="264"/>
      <c r="CEB196" s="264"/>
      <c r="CEC196" s="264"/>
      <c r="CED196" s="264"/>
      <c r="CEE196" s="264"/>
      <c r="CEF196" s="264"/>
      <c r="CEG196" s="264"/>
      <c r="CEH196" s="264"/>
      <c r="CEI196" s="264"/>
      <c r="CEJ196" s="264"/>
      <c r="CEK196" s="264"/>
      <c r="CEL196" s="264"/>
      <c r="CEM196" s="264"/>
      <c r="CEN196" s="264"/>
      <c r="CEO196" s="264"/>
      <c r="CEP196" s="264"/>
      <c r="CEQ196" s="264"/>
      <c r="CER196" s="264"/>
      <c r="CES196" s="264"/>
      <c r="CET196" s="264"/>
      <c r="CEU196" s="264"/>
      <c r="CEV196" s="264"/>
      <c r="CEW196" s="264"/>
      <c r="CEX196" s="264"/>
      <c r="CEY196" s="264"/>
      <c r="CEZ196" s="264"/>
      <c r="CFA196" s="264"/>
      <c r="CFB196" s="264"/>
      <c r="CFC196" s="264"/>
      <c r="CFD196" s="264"/>
      <c r="CFE196" s="264"/>
      <c r="CFF196" s="264"/>
      <c r="CFG196" s="264"/>
      <c r="CFH196" s="264"/>
      <c r="CFI196" s="264"/>
      <c r="CFJ196" s="264"/>
      <c r="CFK196" s="264"/>
      <c r="CFL196" s="264"/>
      <c r="CFM196" s="264"/>
      <c r="CFN196" s="264"/>
      <c r="CFO196" s="264"/>
      <c r="CFP196" s="264"/>
      <c r="CFQ196" s="264"/>
      <c r="CFR196" s="264"/>
      <c r="CFS196" s="264"/>
      <c r="CFT196" s="264"/>
      <c r="CFU196" s="264"/>
      <c r="CFV196" s="264"/>
      <c r="CFW196" s="264"/>
      <c r="CFX196" s="264"/>
      <c r="CFY196" s="264"/>
      <c r="CFZ196" s="264"/>
      <c r="CGA196" s="264"/>
      <c r="CGB196" s="264"/>
      <c r="CGC196" s="264"/>
      <c r="CGD196" s="264"/>
      <c r="CGE196" s="264"/>
      <c r="CGF196" s="264"/>
      <c r="CGG196" s="264"/>
      <c r="CGH196" s="264"/>
      <c r="CGI196" s="264"/>
      <c r="CGJ196" s="264"/>
      <c r="CGK196" s="264"/>
      <c r="CGL196" s="264"/>
      <c r="CGM196" s="264"/>
      <c r="CGN196" s="264"/>
      <c r="CGO196" s="264"/>
      <c r="CGP196" s="264"/>
      <c r="CGQ196" s="264"/>
      <c r="CGR196" s="264"/>
      <c r="CGS196" s="264"/>
      <c r="CGT196" s="264"/>
      <c r="CGU196" s="264"/>
      <c r="CGV196" s="264"/>
      <c r="CGW196" s="264"/>
      <c r="CGX196" s="264"/>
      <c r="CGY196" s="264"/>
      <c r="CGZ196" s="264"/>
      <c r="CHA196" s="264"/>
      <c r="CHB196" s="264"/>
      <c r="CHC196" s="264"/>
      <c r="CHD196" s="264"/>
      <c r="CHE196" s="264"/>
      <c r="CHF196" s="264"/>
      <c r="CHG196" s="264"/>
      <c r="CHH196" s="264"/>
      <c r="CHI196" s="264"/>
      <c r="CHJ196" s="264"/>
      <c r="CHK196" s="264"/>
      <c r="CHL196" s="264"/>
      <c r="CHM196" s="264"/>
      <c r="CHN196" s="264"/>
      <c r="CHO196" s="264"/>
      <c r="CHP196" s="264"/>
      <c r="CHQ196" s="264"/>
      <c r="CHR196" s="264"/>
      <c r="CHS196" s="264"/>
      <c r="CHT196" s="264"/>
      <c r="CHU196" s="264"/>
      <c r="CHV196" s="264"/>
      <c r="CHW196" s="264"/>
      <c r="CHX196" s="264"/>
      <c r="CHY196" s="264"/>
      <c r="CHZ196" s="264"/>
      <c r="CIA196" s="264"/>
      <c r="CIB196" s="264"/>
      <c r="CIC196" s="264"/>
      <c r="CID196" s="264"/>
      <c r="CIE196" s="264"/>
      <c r="CIF196" s="264"/>
      <c r="CIG196" s="264"/>
      <c r="CIH196" s="264"/>
      <c r="CII196" s="264"/>
      <c r="CIJ196" s="264"/>
      <c r="CIK196" s="264"/>
      <c r="CIL196" s="264"/>
      <c r="CIM196" s="264"/>
      <c r="CIN196" s="264"/>
      <c r="CIO196" s="264"/>
      <c r="CIP196" s="264"/>
      <c r="CIQ196" s="264"/>
      <c r="CIR196" s="264"/>
      <c r="CIS196" s="264"/>
      <c r="CIT196" s="264"/>
      <c r="CIU196" s="264"/>
      <c r="CIV196" s="264"/>
      <c r="CIW196" s="264"/>
      <c r="CIX196" s="264"/>
      <c r="CIY196" s="264"/>
      <c r="CIZ196" s="264"/>
      <c r="CJA196" s="264"/>
      <c r="CJB196" s="264"/>
      <c r="CJC196" s="264"/>
      <c r="CJD196" s="264"/>
      <c r="CJE196" s="264"/>
      <c r="CJF196" s="264"/>
      <c r="CJG196" s="264"/>
      <c r="CJH196" s="264"/>
      <c r="CJI196" s="264"/>
      <c r="CJJ196" s="264"/>
      <c r="CJK196" s="264"/>
      <c r="CJL196" s="264"/>
      <c r="CJM196" s="264"/>
      <c r="CJN196" s="264"/>
      <c r="CJO196" s="264"/>
      <c r="CJP196" s="264"/>
      <c r="CJQ196" s="264"/>
      <c r="CJR196" s="264"/>
      <c r="CJS196" s="264"/>
      <c r="CJT196" s="264"/>
      <c r="CJU196" s="264"/>
      <c r="CJV196" s="264"/>
      <c r="CJW196" s="264"/>
      <c r="CJX196" s="264"/>
      <c r="CJY196" s="264"/>
      <c r="CJZ196" s="264"/>
      <c r="CKA196" s="264"/>
      <c r="CKB196" s="264"/>
      <c r="CKC196" s="264"/>
      <c r="CKD196" s="264"/>
      <c r="CKE196" s="264"/>
      <c r="CKF196" s="264"/>
      <c r="CKG196" s="264"/>
      <c r="CKH196" s="264"/>
      <c r="CKI196" s="264"/>
      <c r="CKJ196" s="264"/>
      <c r="CKK196" s="264"/>
      <c r="CKL196" s="264"/>
      <c r="CKM196" s="264"/>
      <c r="CKN196" s="264"/>
      <c r="CKO196" s="264"/>
      <c r="CKP196" s="264"/>
      <c r="CKQ196" s="264"/>
      <c r="CKR196" s="264"/>
      <c r="CKS196" s="264"/>
      <c r="CKT196" s="264"/>
      <c r="CKU196" s="264"/>
      <c r="CKV196" s="264"/>
      <c r="CKW196" s="264"/>
      <c r="CKX196" s="264"/>
      <c r="CKY196" s="264"/>
      <c r="CKZ196" s="264"/>
      <c r="CLA196" s="264"/>
      <c r="CLB196" s="264"/>
      <c r="CLC196" s="264"/>
      <c r="CLD196" s="264"/>
      <c r="CLE196" s="264"/>
      <c r="CLF196" s="264"/>
      <c r="CLG196" s="264"/>
      <c r="CLH196" s="264"/>
      <c r="CLI196" s="264"/>
      <c r="CLJ196" s="264"/>
      <c r="CLK196" s="264"/>
      <c r="CLL196" s="264"/>
      <c r="CLM196" s="264"/>
      <c r="CLN196" s="264"/>
      <c r="CLO196" s="264"/>
      <c r="CLP196" s="264"/>
      <c r="CLQ196" s="264"/>
      <c r="CLR196" s="264"/>
      <c r="CLS196" s="264"/>
      <c r="CLT196" s="264"/>
      <c r="CLU196" s="264"/>
      <c r="CLV196" s="264"/>
      <c r="CLW196" s="264"/>
      <c r="CLX196" s="264"/>
      <c r="CLY196" s="264"/>
      <c r="CLZ196" s="264"/>
      <c r="CMA196" s="264"/>
      <c r="CMB196" s="264"/>
      <c r="CMC196" s="264"/>
      <c r="CMD196" s="264"/>
      <c r="CME196" s="264"/>
      <c r="CMF196" s="264"/>
      <c r="CMG196" s="264"/>
      <c r="CMH196" s="264"/>
      <c r="CMI196" s="264"/>
      <c r="CMJ196" s="264"/>
      <c r="CMK196" s="264"/>
      <c r="CML196" s="264"/>
      <c r="CMM196" s="264"/>
      <c r="CMN196" s="264"/>
      <c r="CMO196" s="264"/>
      <c r="CMP196" s="264"/>
      <c r="CMQ196" s="264"/>
      <c r="CMR196" s="264"/>
      <c r="CMS196" s="264"/>
      <c r="CMT196" s="264"/>
      <c r="CMU196" s="264"/>
      <c r="CMV196" s="264"/>
      <c r="CMW196" s="264"/>
      <c r="CMX196" s="264"/>
      <c r="CMY196" s="264"/>
      <c r="CMZ196" s="264"/>
      <c r="CNA196" s="264"/>
      <c r="CNB196" s="264"/>
      <c r="CNC196" s="264"/>
      <c r="CND196" s="264"/>
      <c r="CNE196" s="264"/>
      <c r="CNF196" s="264"/>
      <c r="CNG196" s="264"/>
      <c r="CNH196" s="264"/>
      <c r="CNI196" s="264"/>
      <c r="CNJ196" s="264"/>
      <c r="CNK196" s="264"/>
      <c r="CNL196" s="264"/>
      <c r="CNM196" s="264"/>
      <c r="CNN196" s="264"/>
      <c r="CNO196" s="264"/>
      <c r="CNP196" s="264"/>
      <c r="CNQ196" s="264"/>
      <c r="CNR196" s="264"/>
      <c r="CNS196" s="264"/>
      <c r="CNT196" s="264"/>
      <c r="CNU196" s="264"/>
      <c r="CNV196" s="264"/>
      <c r="CNW196" s="264"/>
      <c r="CNX196" s="264"/>
      <c r="CNY196" s="264"/>
      <c r="CNZ196" s="264"/>
      <c r="COA196" s="264"/>
      <c r="COB196" s="264"/>
      <c r="COC196" s="264"/>
      <c r="COD196" s="264"/>
      <c r="COE196" s="264"/>
      <c r="COF196" s="264"/>
      <c r="COG196" s="264"/>
      <c r="COH196" s="264"/>
      <c r="COI196" s="264"/>
      <c r="COJ196" s="264"/>
      <c r="COK196" s="264"/>
      <c r="COL196" s="264"/>
      <c r="COM196" s="264"/>
      <c r="CON196" s="264"/>
      <c r="COO196" s="264"/>
      <c r="COP196" s="264"/>
      <c r="COQ196" s="264"/>
      <c r="COR196" s="264"/>
      <c r="COS196" s="264"/>
      <c r="COT196" s="264"/>
      <c r="COU196" s="264"/>
      <c r="COV196" s="264"/>
      <c r="COW196" s="264"/>
      <c r="COX196" s="264"/>
      <c r="COY196" s="264"/>
      <c r="COZ196" s="264"/>
      <c r="CPA196" s="264"/>
      <c r="CPB196" s="264"/>
      <c r="CPC196" s="264"/>
      <c r="CPD196" s="264"/>
      <c r="CPE196" s="264"/>
      <c r="CPF196" s="264"/>
      <c r="CPG196" s="264"/>
      <c r="CPH196" s="264"/>
      <c r="CPI196" s="264"/>
      <c r="CPJ196" s="264"/>
      <c r="CPK196" s="264"/>
      <c r="CPL196" s="264"/>
      <c r="CPM196" s="264"/>
      <c r="CPN196" s="264"/>
      <c r="CPO196" s="264"/>
      <c r="CPP196" s="264"/>
      <c r="CPQ196" s="264"/>
      <c r="CPR196" s="264"/>
      <c r="CPS196" s="264"/>
      <c r="CPT196" s="264"/>
      <c r="CPU196" s="264"/>
      <c r="CPV196" s="264"/>
      <c r="CPW196" s="264"/>
      <c r="CPX196" s="264"/>
      <c r="CPY196" s="264"/>
      <c r="CPZ196" s="264"/>
      <c r="CQA196" s="264"/>
      <c r="CQB196" s="264"/>
      <c r="CQC196" s="264"/>
      <c r="CQD196" s="264"/>
      <c r="CQE196" s="264"/>
      <c r="CQF196" s="264"/>
      <c r="CQG196" s="264"/>
      <c r="CQH196" s="264"/>
      <c r="CQI196" s="264"/>
      <c r="CQJ196" s="264"/>
      <c r="CQK196" s="264"/>
      <c r="CQL196" s="264"/>
      <c r="CQM196" s="264"/>
      <c r="CQN196" s="264"/>
      <c r="CQO196" s="264"/>
      <c r="CQP196" s="264"/>
      <c r="CQQ196" s="264"/>
      <c r="CQR196" s="264"/>
      <c r="CQS196" s="264"/>
      <c r="CQT196" s="264"/>
      <c r="CQU196" s="264"/>
      <c r="CQV196" s="264"/>
      <c r="CQW196" s="264"/>
      <c r="CQX196" s="264"/>
      <c r="CQY196" s="264"/>
      <c r="CQZ196" s="264"/>
      <c r="CRA196" s="264"/>
      <c r="CRB196" s="264"/>
      <c r="CRC196" s="264"/>
      <c r="CRD196" s="264"/>
      <c r="CRE196" s="264"/>
      <c r="CRF196" s="264"/>
      <c r="CRG196" s="264"/>
      <c r="CRH196" s="264"/>
      <c r="CRI196" s="264"/>
      <c r="CRJ196" s="264"/>
      <c r="CRK196" s="264"/>
      <c r="CRL196" s="264"/>
      <c r="CRM196" s="264"/>
      <c r="CRN196" s="264"/>
      <c r="CRO196" s="264"/>
      <c r="CRP196" s="264"/>
      <c r="CRQ196" s="264"/>
      <c r="CRR196" s="264"/>
      <c r="CRS196" s="264"/>
      <c r="CRT196" s="264"/>
      <c r="CRU196" s="264"/>
      <c r="CRV196" s="264"/>
      <c r="CRW196" s="264"/>
      <c r="CRX196" s="264"/>
      <c r="CRY196" s="264"/>
      <c r="CRZ196" s="264"/>
      <c r="CSA196" s="264"/>
      <c r="CSB196" s="264"/>
      <c r="CSC196" s="264"/>
      <c r="CSD196" s="264"/>
      <c r="CSE196" s="264"/>
      <c r="CSF196" s="264"/>
      <c r="CSG196" s="264"/>
      <c r="CSH196" s="264"/>
      <c r="CSI196" s="264"/>
      <c r="CSJ196" s="264"/>
      <c r="CSK196" s="264"/>
      <c r="CSL196" s="264"/>
      <c r="CSM196" s="264"/>
      <c r="CSN196" s="264"/>
      <c r="CSO196" s="264"/>
      <c r="CSP196" s="264"/>
      <c r="CSQ196" s="264"/>
      <c r="CSR196" s="264"/>
      <c r="CSS196" s="264"/>
      <c r="CST196" s="264"/>
      <c r="CSU196" s="264"/>
      <c r="CSV196" s="264"/>
      <c r="CSW196" s="264"/>
      <c r="CSX196" s="264"/>
      <c r="CSY196" s="264"/>
      <c r="CSZ196" s="264"/>
      <c r="CTA196" s="264"/>
      <c r="CTB196" s="264"/>
      <c r="CTC196" s="264"/>
      <c r="CTD196" s="264"/>
      <c r="CTE196" s="264"/>
      <c r="CTF196" s="264"/>
      <c r="CTG196" s="264"/>
      <c r="CTH196" s="264"/>
      <c r="CTI196" s="264"/>
      <c r="CTJ196" s="264"/>
      <c r="CTK196" s="264"/>
      <c r="CTL196" s="264"/>
      <c r="CTM196" s="264"/>
      <c r="CTN196" s="264"/>
      <c r="CTO196" s="264"/>
      <c r="CTP196" s="264"/>
      <c r="CTQ196" s="264"/>
      <c r="CTR196" s="264"/>
      <c r="CTS196" s="264"/>
      <c r="CTT196" s="264"/>
      <c r="CTU196" s="264"/>
      <c r="CTV196" s="264"/>
      <c r="CTW196" s="264"/>
      <c r="CTX196" s="264"/>
      <c r="CTY196" s="264"/>
      <c r="CTZ196" s="264"/>
      <c r="CUA196" s="264"/>
      <c r="CUB196" s="264"/>
      <c r="CUC196" s="264"/>
      <c r="CUD196" s="264"/>
      <c r="CUE196" s="264"/>
      <c r="CUF196" s="264"/>
      <c r="CUG196" s="264"/>
      <c r="CUH196" s="264"/>
      <c r="CUI196" s="264"/>
      <c r="CUJ196" s="264"/>
      <c r="CUK196" s="264"/>
      <c r="CUL196" s="264"/>
      <c r="CUM196" s="264"/>
      <c r="CUN196" s="264"/>
      <c r="CUO196" s="264"/>
      <c r="CUP196" s="264"/>
      <c r="CUQ196" s="264"/>
      <c r="CUR196" s="264"/>
      <c r="CUS196" s="264"/>
      <c r="CUT196" s="264"/>
      <c r="CUU196" s="264"/>
      <c r="CUV196" s="264"/>
      <c r="CUW196" s="264"/>
      <c r="CUX196" s="264"/>
      <c r="CUY196" s="264"/>
      <c r="CUZ196" s="264"/>
      <c r="CVA196" s="264"/>
      <c r="CVB196" s="264"/>
      <c r="CVC196" s="264"/>
      <c r="CVD196" s="264"/>
      <c r="CVE196" s="264"/>
      <c r="CVF196" s="264"/>
      <c r="CVG196" s="264"/>
      <c r="CVH196" s="264"/>
      <c r="CVI196" s="264"/>
      <c r="CVJ196" s="264"/>
      <c r="CVK196" s="264"/>
      <c r="CVL196" s="264"/>
      <c r="CVM196" s="264"/>
      <c r="CVN196" s="264"/>
      <c r="CVO196" s="264"/>
      <c r="CVP196" s="264"/>
      <c r="CVQ196" s="264"/>
      <c r="CVR196" s="264"/>
      <c r="CVS196" s="264"/>
      <c r="CVT196" s="264"/>
      <c r="CVU196" s="264"/>
      <c r="CVV196" s="264"/>
      <c r="CVW196" s="264"/>
      <c r="CVX196" s="264"/>
      <c r="CVY196" s="264"/>
      <c r="CVZ196" s="264"/>
      <c r="CWA196" s="264"/>
      <c r="CWB196" s="264"/>
      <c r="CWC196" s="264"/>
      <c r="CWD196" s="264"/>
      <c r="CWE196" s="264"/>
      <c r="CWF196" s="264"/>
      <c r="CWG196" s="264"/>
      <c r="CWH196" s="264"/>
      <c r="CWI196" s="264"/>
      <c r="CWJ196" s="264"/>
      <c r="CWK196" s="264"/>
      <c r="CWL196" s="264"/>
      <c r="CWM196" s="264"/>
      <c r="CWN196" s="264"/>
      <c r="CWO196" s="264"/>
      <c r="CWP196" s="264"/>
      <c r="CWQ196" s="264"/>
      <c r="CWR196" s="264"/>
      <c r="CWS196" s="264"/>
      <c r="CWT196" s="264"/>
      <c r="CWU196" s="264"/>
      <c r="CWV196" s="264"/>
      <c r="CWW196" s="264"/>
      <c r="CWX196" s="264"/>
      <c r="CWY196" s="264"/>
      <c r="CWZ196" s="264"/>
      <c r="CXA196" s="264"/>
      <c r="CXB196" s="264"/>
      <c r="CXC196" s="264"/>
      <c r="CXD196" s="264"/>
      <c r="CXE196" s="264"/>
      <c r="CXF196" s="264"/>
      <c r="CXG196" s="264"/>
      <c r="CXH196" s="264"/>
      <c r="CXI196" s="264"/>
      <c r="CXJ196" s="264"/>
      <c r="CXK196" s="264"/>
      <c r="CXL196" s="264"/>
      <c r="CXM196" s="264"/>
      <c r="CXN196" s="264"/>
      <c r="CXO196" s="264"/>
      <c r="CXP196" s="264"/>
      <c r="CXQ196" s="264"/>
      <c r="CXR196" s="264"/>
      <c r="CXS196" s="264"/>
      <c r="CXT196" s="264"/>
      <c r="CXU196" s="264"/>
      <c r="CXV196" s="264"/>
      <c r="CXW196" s="264"/>
      <c r="CXX196" s="264"/>
      <c r="CXY196" s="264"/>
      <c r="CXZ196" s="264"/>
      <c r="CYA196" s="264"/>
      <c r="CYB196" s="264"/>
      <c r="CYC196" s="264"/>
      <c r="CYD196" s="264"/>
      <c r="CYE196" s="264"/>
      <c r="CYF196" s="264"/>
      <c r="CYG196" s="264"/>
      <c r="CYH196" s="264"/>
      <c r="CYI196" s="264"/>
      <c r="CYJ196" s="264"/>
      <c r="CYK196" s="264"/>
      <c r="CYL196" s="264"/>
      <c r="CYM196" s="264"/>
      <c r="CYN196" s="264"/>
      <c r="CYO196" s="264"/>
      <c r="CYP196" s="264"/>
      <c r="CYQ196" s="264"/>
      <c r="CYR196" s="264"/>
      <c r="CYS196" s="264"/>
      <c r="CYT196" s="264"/>
      <c r="CYU196" s="264"/>
      <c r="CYV196" s="264"/>
      <c r="CYW196" s="264"/>
      <c r="CYX196" s="264"/>
      <c r="CYY196" s="264"/>
      <c r="CYZ196" s="264"/>
      <c r="CZA196" s="264"/>
      <c r="CZB196" s="264"/>
      <c r="CZC196" s="264"/>
      <c r="CZD196" s="264"/>
      <c r="CZE196" s="264"/>
      <c r="CZF196" s="264"/>
      <c r="CZG196" s="264"/>
      <c r="CZH196" s="264"/>
      <c r="CZI196" s="264"/>
      <c r="CZJ196" s="264"/>
      <c r="CZK196" s="264"/>
      <c r="CZL196" s="264"/>
      <c r="CZM196" s="264"/>
      <c r="CZN196" s="264"/>
      <c r="CZO196" s="264"/>
      <c r="CZP196" s="264"/>
      <c r="CZQ196" s="264"/>
      <c r="CZR196" s="264"/>
      <c r="CZS196" s="264"/>
      <c r="CZT196" s="264"/>
      <c r="CZU196" s="264"/>
      <c r="CZV196" s="264"/>
      <c r="CZW196" s="264"/>
      <c r="CZX196" s="264"/>
      <c r="CZY196" s="264"/>
      <c r="CZZ196" s="264"/>
      <c r="DAA196" s="264"/>
      <c r="DAB196" s="264"/>
      <c r="DAC196" s="264"/>
      <c r="DAD196" s="264"/>
      <c r="DAE196" s="264"/>
      <c r="DAF196" s="264"/>
      <c r="DAG196" s="264"/>
      <c r="DAH196" s="264"/>
      <c r="DAI196" s="264"/>
      <c r="DAJ196" s="264"/>
      <c r="DAK196" s="264"/>
      <c r="DAL196" s="264"/>
      <c r="DAM196" s="264"/>
      <c r="DAN196" s="264"/>
      <c r="DAO196" s="264"/>
      <c r="DAP196" s="264"/>
      <c r="DAQ196" s="264"/>
      <c r="DAR196" s="264"/>
      <c r="DAS196" s="264"/>
      <c r="DAT196" s="264"/>
      <c r="DAU196" s="264"/>
      <c r="DAV196" s="264"/>
      <c r="DAW196" s="264"/>
      <c r="DAX196" s="264"/>
      <c r="DAY196" s="264"/>
      <c r="DAZ196" s="264"/>
      <c r="DBA196" s="264"/>
      <c r="DBB196" s="264"/>
      <c r="DBC196" s="264"/>
      <c r="DBD196" s="264"/>
      <c r="DBE196" s="264"/>
      <c r="DBF196" s="264"/>
      <c r="DBG196" s="264"/>
      <c r="DBH196" s="264"/>
      <c r="DBI196" s="264"/>
      <c r="DBJ196" s="264"/>
      <c r="DBK196" s="264"/>
      <c r="DBL196" s="264"/>
      <c r="DBM196" s="264"/>
      <c r="DBN196" s="264"/>
      <c r="DBO196" s="264"/>
      <c r="DBP196" s="264"/>
      <c r="DBQ196" s="264"/>
      <c r="DBR196" s="264"/>
      <c r="DBS196" s="264"/>
      <c r="DBT196" s="264"/>
      <c r="DBU196" s="264"/>
      <c r="DBV196" s="264"/>
      <c r="DBW196" s="264"/>
      <c r="DBX196" s="264"/>
      <c r="DBY196" s="264"/>
      <c r="DBZ196" s="264"/>
      <c r="DCA196" s="264"/>
      <c r="DCB196" s="264"/>
      <c r="DCC196" s="264"/>
      <c r="DCD196" s="264"/>
      <c r="DCE196" s="264"/>
      <c r="DCF196" s="264"/>
      <c r="DCG196" s="264"/>
      <c r="DCH196" s="264"/>
      <c r="DCI196" s="264"/>
      <c r="DCJ196" s="264"/>
      <c r="DCK196" s="264"/>
      <c r="DCL196" s="264"/>
      <c r="DCM196" s="264"/>
      <c r="DCN196" s="264"/>
      <c r="DCO196" s="264"/>
      <c r="DCP196" s="264"/>
      <c r="DCQ196" s="264"/>
      <c r="DCR196" s="264"/>
      <c r="DCS196" s="264"/>
      <c r="DCT196" s="264"/>
      <c r="DCU196" s="264"/>
      <c r="DCV196" s="264"/>
      <c r="DCW196" s="264"/>
      <c r="DCX196" s="264"/>
      <c r="DCY196" s="264"/>
      <c r="DCZ196" s="264"/>
      <c r="DDA196" s="264"/>
      <c r="DDB196" s="264"/>
      <c r="DDC196" s="264"/>
      <c r="DDD196" s="264"/>
      <c r="DDE196" s="264"/>
      <c r="DDF196" s="264"/>
      <c r="DDG196" s="264"/>
      <c r="DDH196" s="264"/>
      <c r="DDI196" s="264"/>
      <c r="DDJ196" s="264"/>
      <c r="DDK196" s="264"/>
      <c r="DDL196" s="264"/>
      <c r="DDM196" s="264"/>
      <c r="DDN196" s="264"/>
      <c r="DDO196" s="264"/>
      <c r="DDP196" s="264"/>
      <c r="DDQ196" s="264"/>
      <c r="DDR196" s="264"/>
      <c r="DDS196" s="264"/>
      <c r="DDT196" s="264"/>
      <c r="DDU196" s="264"/>
      <c r="DDV196" s="264"/>
      <c r="DDW196" s="264"/>
      <c r="DDX196" s="264"/>
      <c r="DDY196" s="264"/>
      <c r="DDZ196" s="264"/>
      <c r="DEA196" s="264"/>
      <c r="DEB196" s="264"/>
      <c r="DEC196" s="264"/>
      <c r="DED196" s="264"/>
      <c r="DEE196" s="264"/>
      <c r="DEF196" s="264"/>
      <c r="DEG196" s="264"/>
      <c r="DEH196" s="264"/>
      <c r="DEI196" s="264"/>
      <c r="DEJ196" s="264"/>
      <c r="DEK196" s="264"/>
      <c r="DEL196" s="264"/>
      <c r="DEM196" s="264"/>
      <c r="DEN196" s="264"/>
      <c r="DEO196" s="264"/>
      <c r="DEP196" s="264"/>
      <c r="DEQ196" s="264"/>
      <c r="DER196" s="264"/>
      <c r="DES196" s="264"/>
      <c r="DET196" s="264"/>
      <c r="DEU196" s="264"/>
      <c r="DEV196" s="264"/>
      <c r="DEW196" s="264"/>
      <c r="DEX196" s="264"/>
      <c r="DEY196" s="264"/>
      <c r="DEZ196" s="264"/>
      <c r="DFA196" s="264"/>
      <c r="DFB196" s="264"/>
      <c r="DFC196" s="264"/>
      <c r="DFD196" s="264"/>
      <c r="DFE196" s="264"/>
      <c r="DFF196" s="264"/>
      <c r="DFG196" s="264"/>
      <c r="DFH196" s="264"/>
      <c r="DFI196" s="264"/>
      <c r="DFJ196" s="264"/>
      <c r="DFK196" s="264"/>
      <c r="DFL196" s="264"/>
      <c r="DFM196" s="264"/>
      <c r="DFN196" s="264"/>
      <c r="DFO196" s="264"/>
      <c r="DFP196" s="264"/>
      <c r="DFQ196" s="264"/>
      <c r="DFR196" s="264"/>
      <c r="DFS196" s="264"/>
      <c r="DFT196" s="264"/>
      <c r="DFU196" s="264"/>
      <c r="DFV196" s="264"/>
      <c r="DFW196" s="264"/>
      <c r="DFX196" s="264"/>
      <c r="DFY196" s="264"/>
      <c r="DFZ196" s="264"/>
      <c r="DGA196" s="264"/>
      <c r="DGB196" s="264"/>
      <c r="DGC196" s="264"/>
      <c r="DGD196" s="264"/>
      <c r="DGE196" s="264"/>
      <c r="DGF196" s="264"/>
      <c r="DGG196" s="264"/>
      <c r="DGH196" s="264"/>
      <c r="DGI196" s="264"/>
      <c r="DGJ196" s="264"/>
      <c r="DGK196" s="264"/>
      <c r="DGL196" s="264"/>
      <c r="DGM196" s="264"/>
      <c r="DGN196" s="264"/>
      <c r="DGO196" s="264"/>
      <c r="DGP196" s="264"/>
      <c r="DGQ196" s="264"/>
      <c r="DGR196" s="264"/>
      <c r="DGS196" s="264"/>
      <c r="DGT196" s="264"/>
      <c r="DGU196" s="264"/>
      <c r="DGV196" s="264"/>
      <c r="DGW196" s="264"/>
      <c r="DGX196" s="264"/>
      <c r="DGY196" s="264"/>
      <c r="DGZ196" s="264"/>
      <c r="DHA196" s="264"/>
      <c r="DHB196" s="264"/>
      <c r="DHC196" s="264"/>
      <c r="DHD196" s="264"/>
      <c r="DHE196" s="264"/>
      <c r="DHF196" s="264"/>
      <c r="DHG196" s="264"/>
      <c r="DHH196" s="264"/>
      <c r="DHI196" s="264"/>
      <c r="DHJ196" s="264"/>
      <c r="DHK196" s="264"/>
      <c r="DHL196" s="264"/>
      <c r="DHM196" s="264"/>
      <c r="DHN196" s="264"/>
      <c r="DHO196" s="264"/>
      <c r="DHP196" s="264"/>
      <c r="DHQ196" s="264"/>
      <c r="DHR196" s="264"/>
      <c r="DHS196" s="264"/>
      <c r="DHT196" s="264"/>
      <c r="DHU196" s="264"/>
      <c r="DHV196" s="264"/>
      <c r="DHW196" s="264"/>
      <c r="DHX196" s="264"/>
      <c r="DHY196" s="264"/>
      <c r="DHZ196" s="264"/>
      <c r="DIA196" s="264"/>
      <c r="DIB196" s="264"/>
      <c r="DIC196" s="264"/>
      <c r="DID196" s="264"/>
      <c r="DIE196" s="264"/>
      <c r="DIF196" s="264"/>
      <c r="DIG196" s="264"/>
      <c r="DIH196" s="264"/>
      <c r="DII196" s="264"/>
      <c r="DIJ196" s="264"/>
      <c r="DIK196" s="264"/>
      <c r="DIL196" s="264"/>
      <c r="DIM196" s="264"/>
      <c r="DIN196" s="264"/>
      <c r="DIO196" s="264"/>
      <c r="DIP196" s="264"/>
      <c r="DIQ196" s="264"/>
      <c r="DIR196" s="264"/>
      <c r="DIS196" s="264"/>
      <c r="DIT196" s="264"/>
      <c r="DIU196" s="264"/>
      <c r="DIV196" s="264"/>
      <c r="DIW196" s="264"/>
      <c r="DIX196" s="264"/>
      <c r="DIY196" s="264"/>
      <c r="DIZ196" s="264"/>
      <c r="DJA196" s="264"/>
      <c r="DJB196" s="264"/>
      <c r="DJC196" s="264"/>
      <c r="DJD196" s="264"/>
      <c r="DJE196" s="264"/>
      <c r="DJF196" s="264"/>
      <c r="DJG196" s="264"/>
      <c r="DJH196" s="264"/>
      <c r="DJI196" s="264"/>
      <c r="DJJ196" s="264"/>
      <c r="DJK196" s="264"/>
      <c r="DJL196" s="264"/>
      <c r="DJM196" s="264"/>
      <c r="DJN196" s="264"/>
      <c r="DJO196" s="264"/>
      <c r="DJP196" s="264"/>
      <c r="DJQ196" s="264"/>
      <c r="DJR196" s="264"/>
      <c r="DJS196" s="264"/>
      <c r="DJT196" s="264"/>
      <c r="DJU196" s="264"/>
      <c r="DJV196" s="264"/>
      <c r="DJW196" s="264"/>
      <c r="DJX196" s="264"/>
      <c r="DJY196" s="264"/>
      <c r="DJZ196" s="264"/>
      <c r="DKA196" s="264"/>
      <c r="DKB196" s="264"/>
      <c r="DKC196" s="264"/>
      <c r="DKD196" s="264"/>
      <c r="DKE196" s="264"/>
      <c r="DKF196" s="264"/>
      <c r="DKG196" s="264"/>
      <c r="DKH196" s="264"/>
      <c r="DKI196" s="264"/>
      <c r="DKJ196" s="264"/>
      <c r="DKK196" s="264"/>
      <c r="DKL196" s="264"/>
      <c r="DKM196" s="264"/>
      <c r="DKN196" s="264"/>
      <c r="DKO196" s="264"/>
      <c r="DKP196" s="264"/>
      <c r="DKQ196" s="264"/>
      <c r="DKR196" s="264"/>
      <c r="DKS196" s="264"/>
      <c r="DKT196" s="264"/>
      <c r="DKU196" s="264"/>
      <c r="DKV196" s="264"/>
      <c r="DKW196" s="264"/>
      <c r="DKX196" s="264"/>
      <c r="DKY196" s="264"/>
      <c r="DKZ196" s="264"/>
      <c r="DLA196" s="264"/>
      <c r="DLB196" s="264"/>
      <c r="DLC196" s="264"/>
      <c r="DLD196" s="264"/>
      <c r="DLE196" s="264"/>
      <c r="DLF196" s="264"/>
      <c r="DLG196" s="264"/>
      <c r="DLH196" s="264"/>
      <c r="DLI196" s="264"/>
      <c r="DLJ196" s="264"/>
      <c r="DLK196" s="264"/>
      <c r="DLL196" s="264"/>
      <c r="DLM196" s="264"/>
      <c r="DLN196" s="264"/>
      <c r="DLO196" s="264"/>
      <c r="DLP196" s="264"/>
      <c r="DLQ196" s="264"/>
      <c r="DLR196" s="264"/>
      <c r="DLS196" s="264"/>
      <c r="DLT196" s="264"/>
      <c r="DLU196" s="264"/>
      <c r="DLV196" s="264"/>
      <c r="DLW196" s="264"/>
      <c r="DLX196" s="264"/>
      <c r="DLY196" s="264"/>
      <c r="DLZ196" s="264"/>
      <c r="DMA196" s="264"/>
      <c r="DMB196" s="264"/>
      <c r="DMC196" s="264"/>
      <c r="DMD196" s="264"/>
      <c r="DME196" s="264"/>
      <c r="DMF196" s="264"/>
      <c r="DMG196" s="264"/>
      <c r="DMH196" s="264"/>
      <c r="DMI196" s="264"/>
      <c r="DMJ196" s="264"/>
      <c r="DMK196" s="264"/>
      <c r="DML196" s="264"/>
      <c r="DMM196" s="264"/>
      <c r="DMN196" s="264"/>
      <c r="DMO196" s="264"/>
      <c r="DMP196" s="264"/>
      <c r="DMQ196" s="264"/>
      <c r="DMR196" s="264"/>
      <c r="DMS196" s="264"/>
      <c r="DMT196" s="264"/>
      <c r="DMU196" s="264"/>
      <c r="DMV196" s="264"/>
      <c r="DMW196" s="264"/>
      <c r="DMX196" s="264"/>
      <c r="DMY196" s="264"/>
      <c r="DMZ196" s="264"/>
      <c r="DNA196" s="264"/>
      <c r="DNB196" s="264"/>
      <c r="DNC196" s="264"/>
      <c r="DND196" s="264"/>
      <c r="DNE196" s="264"/>
      <c r="DNF196" s="264"/>
      <c r="DNG196" s="264"/>
      <c r="DNH196" s="264"/>
      <c r="DNI196" s="264"/>
      <c r="DNJ196" s="264"/>
      <c r="DNK196" s="264"/>
      <c r="DNL196" s="264"/>
      <c r="DNM196" s="264"/>
      <c r="DNN196" s="264"/>
      <c r="DNO196" s="264"/>
      <c r="DNP196" s="264"/>
      <c r="DNQ196" s="264"/>
      <c r="DNR196" s="264"/>
      <c r="DNS196" s="264"/>
      <c r="DNT196" s="264"/>
      <c r="DNU196" s="264"/>
      <c r="DNV196" s="264"/>
      <c r="DNW196" s="264"/>
      <c r="DNX196" s="264"/>
      <c r="DNY196" s="264"/>
      <c r="DNZ196" s="264"/>
      <c r="DOA196" s="264"/>
      <c r="DOB196" s="264"/>
      <c r="DOC196" s="264"/>
      <c r="DOD196" s="264"/>
      <c r="DOE196" s="264"/>
      <c r="DOF196" s="264"/>
      <c r="DOG196" s="264"/>
      <c r="DOH196" s="264"/>
      <c r="DOI196" s="264"/>
      <c r="DOJ196" s="264"/>
      <c r="DOK196" s="264"/>
      <c r="DOL196" s="264"/>
      <c r="DOM196" s="264"/>
      <c r="DON196" s="264"/>
      <c r="DOO196" s="264"/>
      <c r="DOP196" s="264"/>
      <c r="DOQ196" s="264"/>
      <c r="DOR196" s="264"/>
      <c r="DOS196" s="264"/>
      <c r="DOT196" s="264"/>
      <c r="DOU196" s="264"/>
      <c r="DOV196" s="264"/>
      <c r="DOW196" s="264"/>
      <c r="DOX196" s="264"/>
      <c r="DOY196" s="264"/>
      <c r="DOZ196" s="264"/>
      <c r="DPA196" s="264"/>
      <c r="DPB196" s="264"/>
      <c r="DPC196" s="264"/>
      <c r="DPD196" s="264"/>
      <c r="DPE196" s="264"/>
      <c r="DPF196" s="264"/>
      <c r="DPG196" s="264"/>
      <c r="DPH196" s="264"/>
      <c r="DPI196" s="264"/>
      <c r="DPJ196" s="264"/>
      <c r="DPK196" s="264"/>
      <c r="DPL196" s="264"/>
      <c r="DPM196" s="264"/>
      <c r="DPN196" s="264"/>
      <c r="DPO196" s="264"/>
      <c r="DPP196" s="264"/>
      <c r="DPQ196" s="264"/>
      <c r="DPR196" s="264"/>
      <c r="DPS196" s="264"/>
      <c r="DPT196" s="264"/>
      <c r="DPU196" s="264"/>
      <c r="DPV196" s="264"/>
      <c r="DPW196" s="264"/>
      <c r="DPX196" s="264"/>
      <c r="DPY196" s="264"/>
      <c r="DPZ196" s="264"/>
      <c r="DQA196" s="264"/>
      <c r="DQB196" s="264"/>
      <c r="DQC196" s="264"/>
      <c r="DQD196" s="264"/>
      <c r="DQE196" s="264"/>
      <c r="DQF196" s="264"/>
      <c r="DQG196" s="264"/>
      <c r="DQH196" s="264"/>
      <c r="DQI196" s="264"/>
      <c r="DQJ196" s="264"/>
      <c r="DQK196" s="264"/>
      <c r="DQL196" s="264"/>
      <c r="DQM196" s="264"/>
      <c r="DQN196" s="264"/>
      <c r="DQO196" s="264"/>
      <c r="DQP196" s="264"/>
      <c r="DQQ196" s="264"/>
      <c r="DQR196" s="264"/>
      <c r="DQS196" s="264"/>
      <c r="DQT196" s="264"/>
      <c r="DQU196" s="264"/>
      <c r="DQV196" s="264"/>
      <c r="DQW196" s="264"/>
      <c r="DQX196" s="264"/>
      <c r="DQY196" s="264"/>
      <c r="DQZ196" s="264"/>
      <c r="DRA196" s="264"/>
      <c r="DRB196" s="264"/>
      <c r="DRC196" s="264"/>
      <c r="DRD196" s="264"/>
      <c r="DRE196" s="264"/>
      <c r="DRF196" s="264"/>
      <c r="DRG196" s="264"/>
      <c r="DRH196" s="264"/>
      <c r="DRI196" s="264"/>
      <c r="DRJ196" s="264"/>
      <c r="DRK196" s="264"/>
      <c r="DRL196" s="264"/>
      <c r="DRM196" s="264"/>
      <c r="DRN196" s="264"/>
      <c r="DRO196" s="264"/>
      <c r="DRP196" s="264"/>
      <c r="DRQ196" s="264"/>
      <c r="DRR196" s="264"/>
      <c r="DRS196" s="264"/>
      <c r="DRT196" s="264"/>
      <c r="DRU196" s="264"/>
      <c r="DRV196" s="264"/>
      <c r="DRW196" s="264"/>
      <c r="DRX196" s="264"/>
      <c r="DRY196" s="264"/>
      <c r="DRZ196" s="264"/>
      <c r="DSA196" s="264"/>
      <c r="DSB196" s="264"/>
      <c r="DSC196" s="264"/>
      <c r="DSD196" s="264"/>
      <c r="DSE196" s="264"/>
      <c r="DSF196" s="264"/>
      <c r="DSG196" s="264"/>
      <c r="DSH196" s="264"/>
      <c r="DSI196" s="264"/>
      <c r="DSJ196" s="264"/>
      <c r="DSK196" s="264"/>
      <c r="DSL196" s="264"/>
      <c r="DSM196" s="264"/>
      <c r="DSN196" s="264"/>
      <c r="DSO196" s="264"/>
      <c r="DSP196" s="264"/>
      <c r="DSQ196" s="264"/>
      <c r="DSR196" s="264"/>
      <c r="DSS196" s="264"/>
      <c r="DST196" s="264"/>
      <c r="DSU196" s="264"/>
      <c r="DSV196" s="264"/>
      <c r="DSW196" s="264"/>
      <c r="DSX196" s="264"/>
      <c r="DSY196" s="264"/>
      <c r="DSZ196" s="264"/>
      <c r="DTA196" s="264"/>
      <c r="DTB196" s="264"/>
      <c r="DTC196" s="264"/>
      <c r="DTD196" s="264"/>
      <c r="DTE196" s="264"/>
      <c r="DTF196" s="264"/>
      <c r="DTG196" s="264"/>
      <c r="DTH196" s="264"/>
      <c r="DTI196" s="264"/>
      <c r="DTJ196" s="264"/>
      <c r="DTK196" s="264"/>
      <c r="DTL196" s="264"/>
      <c r="DTM196" s="264"/>
      <c r="DTN196" s="264"/>
      <c r="DTO196" s="264"/>
      <c r="DTP196" s="264"/>
      <c r="DTQ196" s="264"/>
      <c r="DTR196" s="264"/>
      <c r="DTS196" s="264"/>
      <c r="DTT196" s="264"/>
      <c r="DTU196" s="264"/>
      <c r="DTV196" s="264"/>
      <c r="DTW196" s="264"/>
      <c r="DTX196" s="264"/>
      <c r="DTY196" s="264"/>
      <c r="DTZ196" s="264"/>
      <c r="DUA196" s="264"/>
      <c r="DUB196" s="264"/>
      <c r="DUC196" s="264"/>
      <c r="DUD196" s="264"/>
      <c r="DUE196" s="264"/>
      <c r="DUF196" s="264"/>
      <c r="DUG196" s="264"/>
      <c r="DUH196" s="264"/>
      <c r="DUI196" s="264"/>
      <c r="DUJ196" s="264"/>
      <c r="DUK196" s="264"/>
      <c r="DUL196" s="264"/>
      <c r="DUM196" s="264"/>
      <c r="DUN196" s="264"/>
      <c r="DUO196" s="264"/>
      <c r="DUP196" s="264"/>
      <c r="DUQ196" s="264"/>
      <c r="DUR196" s="264"/>
      <c r="DUS196" s="264"/>
      <c r="DUT196" s="264"/>
      <c r="DUU196" s="264"/>
      <c r="DUV196" s="264"/>
      <c r="DUW196" s="264"/>
      <c r="DUX196" s="264"/>
      <c r="DUY196" s="264"/>
      <c r="DUZ196" s="264"/>
      <c r="DVA196" s="264"/>
      <c r="DVB196" s="264"/>
      <c r="DVC196" s="264"/>
      <c r="DVD196" s="264"/>
      <c r="DVE196" s="264"/>
      <c r="DVF196" s="264"/>
      <c r="DVG196" s="264"/>
      <c r="DVH196" s="264"/>
      <c r="DVI196" s="264"/>
      <c r="DVJ196" s="264"/>
      <c r="DVK196" s="264"/>
      <c r="DVL196" s="264"/>
      <c r="DVM196" s="264"/>
      <c r="DVN196" s="264"/>
      <c r="DVO196" s="264"/>
      <c r="DVP196" s="264"/>
      <c r="DVQ196" s="264"/>
      <c r="DVR196" s="264"/>
      <c r="DVS196" s="264"/>
      <c r="DVT196" s="264"/>
      <c r="DVU196" s="264"/>
      <c r="DVV196" s="264"/>
      <c r="DVW196" s="264"/>
      <c r="DVX196" s="264"/>
      <c r="DVY196" s="264"/>
      <c r="DVZ196" s="264"/>
      <c r="DWA196" s="264"/>
      <c r="DWB196" s="264"/>
      <c r="DWC196" s="264"/>
      <c r="DWD196" s="264"/>
      <c r="DWE196" s="264"/>
      <c r="DWF196" s="264"/>
      <c r="DWG196" s="264"/>
      <c r="DWH196" s="264"/>
      <c r="DWI196" s="264"/>
      <c r="DWJ196" s="264"/>
      <c r="DWK196" s="264"/>
      <c r="DWL196" s="264"/>
      <c r="DWM196" s="264"/>
      <c r="DWN196" s="264"/>
      <c r="DWO196" s="264"/>
      <c r="DWP196" s="264"/>
      <c r="DWQ196" s="264"/>
      <c r="DWR196" s="264"/>
      <c r="DWS196" s="264"/>
      <c r="DWT196" s="264"/>
      <c r="DWU196" s="264"/>
      <c r="DWV196" s="264"/>
      <c r="DWW196" s="264"/>
      <c r="DWX196" s="264"/>
      <c r="DWY196" s="264"/>
      <c r="DWZ196" s="264"/>
      <c r="DXA196" s="264"/>
      <c r="DXB196" s="264"/>
      <c r="DXC196" s="264"/>
      <c r="DXD196" s="264"/>
      <c r="DXE196" s="264"/>
      <c r="DXF196" s="264"/>
      <c r="DXG196" s="264"/>
      <c r="DXH196" s="264"/>
      <c r="DXI196" s="264"/>
      <c r="DXJ196" s="264"/>
      <c r="DXK196" s="264"/>
      <c r="DXL196" s="264"/>
      <c r="DXM196" s="264"/>
      <c r="DXN196" s="264"/>
      <c r="DXO196" s="264"/>
      <c r="DXP196" s="264"/>
      <c r="DXQ196" s="264"/>
      <c r="DXR196" s="264"/>
      <c r="DXS196" s="264"/>
      <c r="DXT196" s="264"/>
      <c r="DXU196" s="264"/>
      <c r="DXV196" s="264"/>
      <c r="DXW196" s="264"/>
      <c r="DXX196" s="264"/>
      <c r="DXY196" s="264"/>
      <c r="DXZ196" s="264"/>
      <c r="DYA196" s="264"/>
      <c r="DYB196" s="264"/>
      <c r="DYC196" s="264"/>
      <c r="DYD196" s="264"/>
      <c r="DYE196" s="264"/>
      <c r="DYF196" s="264"/>
      <c r="DYG196" s="264"/>
      <c r="DYH196" s="264"/>
      <c r="DYI196" s="264"/>
      <c r="DYJ196" s="264"/>
      <c r="DYK196" s="264"/>
      <c r="DYL196" s="264"/>
      <c r="DYM196" s="264"/>
      <c r="DYN196" s="264"/>
      <c r="DYO196" s="264"/>
      <c r="DYP196" s="264"/>
      <c r="DYQ196" s="264"/>
      <c r="DYR196" s="264"/>
      <c r="DYS196" s="264"/>
      <c r="DYT196" s="264"/>
      <c r="DYU196" s="264"/>
      <c r="DYV196" s="264"/>
      <c r="DYW196" s="264"/>
      <c r="DYX196" s="264"/>
      <c r="DYY196" s="264"/>
      <c r="DYZ196" s="264"/>
      <c r="DZA196" s="264"/>
      <c r="DZB196" s="264"/>
      <c r="DZC196" s="264"/>
      <c r="DZD196" s="264"/>
      <c r="DZE196" s="264"/>
      <c r="DZF196" s="264"/>
      <c r="DZG196" s="264"/>
      <c r="DZH196" s="264"/>
      <c r="DZI196" s="264"/>
      <c r="DZJ196" s="264"/>
      <c r="DZK196" s="264"/>
      <c r="DZL196" s="264"/>
      <c r="DZM196" s="264"/>
      <c r="DZN196" s="264"/>
      <c r="DZO196" s="264"/>
      <c r="DZP196" s="264"/>
      <c r="DZQ196" s="264"/>
      <c r="DZR196" s="264"/>
      <c r="DZS196" s="264"/>
      <c r="DZT196" s="264"/>
      <c r="DZU196" s="264"/>
      <c r="DZV196" s="264"/>
      <c r="DZW196" s="264"/>
      <c r="DZX196" s="264"/>
      <c r="DZY196" s="264"/>
      <c r="DZZ196" s="264"/>
      <c r="EAA196" s="264"/>
      <c r="EAB196" s="264"/>
      <c r="EAC196" s="264"/>
      <c r="EAD196" s="264"/>
      <c r="EAE196" s="264"/>
      <c r="EAF196" s="264"/>
      <c r="EAG196" s="264"/>
      <c r="EAH196" s="264"/>
      <c r="EAI196" s="264"/>
      <c r="EAJ196" s="264"/>
      <c r="EAK196" s="264"/>
      <c r="EAL196" s="264"/>
      <c r="EAM196" s="264"/>
      <c r="EAN196" s="264"/>
      <c r="EAO196" s="264"/>
      <c r="EAP196" s="264"/>
      <c r="EAQ196" s="264"/>
      <c r="EAR196" s="264"/>
      <c r="EAS196" s="264"/>
      <c r="EAT196" s="264"/>
      <c r="EAU196" s="264"/>
      <c r="EAV196" s="264"/>
      <c r="EAW196" s="264"/>
      <c r="EAX196" s="264"/>
      <c r="EAY196" s="264"/>
      <c r="EAZ196" s="264"/>
      <c r="EBA196" s="264"/>
      <c r="EBB196" s="264"/>
      <c r="EBC196" s="264"/>
      <c r="EBD196" s="264"/>
      <c r="EBE196" s="264"/>
      <c r="EBF196" s="264"/>
      <c r="EBG196" s="264"/>
      <c r="EBH196" s="264"/>
      <c r="EBI196" s="264"/>
      <c r="EBJ196" s="264"/>
      <c r="EBK196" s="264"/>
      <c r="EBL196" s="264"/>
      <c r="EBM196" s="264"/>
      <c r="EBN196" s="264"/>
      <c r="EBO196" s="264"/>
      <c r="EBP196" s="264"/>
      <c r="EBQ196" s="264"/>
      <c r="EBR196" s="264"/>
      <c r="EBS196" s="264"/>
      <c r="EBT196" s="264"/>
      <c r="EBU196" s="264"/>
      <c r="EBV196" s="264"/>
      <c r="EBW196" s="264"/>
      <c r="EBX196" s="264"/>
      <c r="EBY196" s="264"/>
      <c r="EBZ196" s="264"/>
      <c r="ECA196" s="264"/>
      <c r="ECB196" s="264"/>
      <c r="ECC196" s="264"/>
      <c r="ECD196" s="264"/>
      <c r="ECE196" s="264"/>
      <c r="ECF196" s="264"/>
      <c r="ECG196" s="264"/>
      <c r="ECH196" s="264"/>
      <c r="ECI196" s="264"/>
      <c r="ECJ196" s="264"/>
      <c r="ECK196" s="264"/>
      <c r="ECL196" s="264"/>
      <c r="ECM196" s="264"/>
      <c r="ECN196" s="264"/>
      <c r="ECO196" s="264"/>
      <c r="ECP196" s="264"/>
      <c r="ECQ196" s="264"/>
      <c r="ECR196" s="264"/>
      <c r="ECS196" s="264"/>
      <c r="ECT196" s="264"/>
      <c r="ECU196" s="264"/>
      <c r="ECV196" s="264"/>
      <c r="ECW196" s="264"/>
      <c r="ECX196" s="264"/>
      <c r="ECY196" s="264"/>
      <c r="ECZ196" s="264"/>
      <c r="EDA196" s="264"/>
      <c r="EDB196" s="264"/>
      <c r="EDC196" s="264"/>
      <c r="EDD196" s="264"/>
      <c r="EDE196" s="264"/>
      <c r="EDF196" s="264"/>
      <c r="EDG196" s="264"/>
      <c r="EDH196" s="264"/>
      <c r="EDI196" s="264"/>
      <c r="EDJ196" s="264"/>
      <c r="EDK196" s="264"/>
      <c r="EDL196" s="264"/>
      <c r="EDM196" s="264"/>
      <c r="EDN196" s="264"/>
      <c r="EDO196" s="264"/>
      <c r="EDP196" s="264"/>
      <c r="EDQ196" s="264"/>
      <c r="EDR196" s="264"/>
      <c r="EDS196" s="264"/>
      <c r="EDT196" s="264"/>
      <c r="EDU196" s="264"/>
      <c r="EDV196" s="264"/>
      <c r="EDW196" s="264"/>
      <c r="EDX196" s="264"/>
      <c r="EDY196" s="264"/>
      <c r="EDZ196" s="264"/>
      <c r="EEA196" s="264"/>
      <c r="EEB196" s="264"/>
      <c r="EEC196" s="264"/>
      <c r="EED196" s="264"/>
      <c r="EEE196" s="264"/>
      <c r="EEF196" s="264"/>
      <c r="EEG196" s="264"/>
      <c r="EEH196" s="264"/>
      <c r="EEI196" s="264"/>
      <c r="EEJ196" s="264"/>
      <c r="EEK196" s="264"/>
      <c r="EEL196" s="264"/>
      <c r="EEM196" s="264"/>
      <c r="EEN196" s="264"/>
      <c r="EEO196" s="264"/>
      <c r="EEP196" s="264"/>
      <c r="EEQ196" s="264"/>
      <c r="EER196" s="264"/>
      <c r="EES196" s="264"/>
      <c r="EET196" s="264"/>
      <c r="EEU196" s="264"/>
      <c r="EEV196" s="264"/>
      <c r="EEW196" s="264"/>
      <c r="EEX196" s="264"/>
      <c r="EEY196" s="264"/>
      <c r="EEZ196" s="264"/>
      <c r="EFA196" s="264"/>
      <c r="EFB196" s="264"/>
      <c r="EFC196" s="264"/>
      <c r="EFD196" s="264"/>
      <c r="EFE196" s="264"/>
      <c r="EFF196" s="264"/>
      <c r="EFG196" s="264"/>
      <c r="EFH196" s="264"/>
      <c r="EFI196" s="264"/>
      <c r="EFJ196" s="264"/>
      <c r="EFK196" s="264"/>
      <c r="EFL196" s="264"/>
      <c r="EFM196" s="264"/>
      <c r="EFN196" s="264"/>
      <c r="EFO196" s="264"/>
      <c r="EFP196" s="264"/>
      <c r="EFQ196" s="264"/>
      <c r="EFR196" s="264"/>
      <c r="EFS196" s="264"/>
      <c r="EFT196" s="264"/>
      <c r="EFU196" s="264"/>
      <c r="EFV196" s="264"/>
      <c r="EFW196" s="264"/>
      <c r="EFX196" s="264"/>
      <c r="EFY196" s="264"/>
      <c r="EFZ196" s="264"/>
      <c r="EGA196" s="264"/>
      <c r="EGB196" s="264"/>
      <c r="EGC196" s="264"/>
      <c r="EGD196" s="264"/>
      <c r="EGE196" s="264"/>
      <c r="EGF196" s="264"/>
      <c r="EGG196" s="264"/>
      <c r="EGH196" s="264"/>
      <c r="EGI196" s="264"/>
      <c r="EGJ196" s="264"/>
      <c r="EGK196" s="264"/>
      <c r="EGL196" s="264"/>
      <c r="EGM196" s="264"/>
      <c r="EGN196" s="264"/>
      <c r="EGO196" s="264"/>
      <c r="EGP196" s="264"/>
      <c r="EGQ196" s="264"/>
      <c r="EGR196" s="264"/>
      <c r="EGS196" s="264"/>
      <c r="EGT196" s="264"/>
      <c r="EGU196" s="264"/>
      <c r="EGV196" s="264"/>
      <c r="EGW196" s="264"/>
      <c r="EGX196" s="264"/>
      <c r="EGY196" s="264"/>
      <c r="EGZ196" s="264"/>
      <c r="EHA196" s="264"/>
      <c r="EHB196" s="264"/>
      <c r="EHC196" s="264"/>
      <c r="EHD196" s="264"/>
      <c r="EHE196" s="264"/>
      <c r="EHF196" s="264"/>
      <c r="EHG196" s="264"/>
      <c r="EHH196" s="264"/>
      <c r="EHI196" s="264"/>
      <c r="EHJ196" s="264"/>
      <c r="EHK196" s="264"/>
      <c r="EHL196" s="264"/>
      <c r="EHM196" s="264"/>
      <c r="EHN196" s="264"/>
      <c r="EHO196" s="264"/>
      <c r="EHP196" s="264"/>
      <c r="EHQ196" s="264"/>
      <c r="EHR196" s="264"/>
      <c r="EHS196" s="264"/>
      <c r="EHT196" s="264"/>
      <c r="EHU196" s="264"/>
      <c r="EHV196" s="264"/>
      <c r="EHW196" s="264"/>
      <c r="EHX196" s="264"/>
      <c r="EHY196" s="264"/>
      <c r="EHZ196" s="264"/>
      <c r="EIA196" s="264"/>
      <c r="EIB196" s="264"/>
      <c r="EIC196" s="264"/>
      <c r="EID196" s="264"/>
      <c r="EIE196" s="264"/>
      <c r="EIF196" s="264"/>
      <c r="EIG196" s="264"/>
      <c r="EIH196" s="264"/>
      <c r="EII196" s="264"/>
      <c r="EIJ196" s="264"/>
      <c r="EIK196" s="264"/>
      <c r="EIL196" s="264"/>
      <c r="EIM196" s="264"/>
      <c r="EIN196" s="264"/>
      <c r="EIO196" s="264"/>
      <c r="EIP196" s="264"/>
      <c r="EIQ196" s="264"/>
      <c r="EIR196" s="264"/>
      <c r="EIS196" s="264"/>
      <c r="EIT196" s="264"/>
      <c r="EIU196" s="264"/>
      <c r="EIV196" s="264"/>
      <c r="EIW196" s="264"/>
      <c r="EIX196" s="264"/>
      <c r="EIY196" s="264"/>
      <c r="EIZ196" s="264"/>
      <c r="EJA196" s="264"/>
      <c r="EJB196" s="264"/>
      <c r="EJC196" s="264"/>
      <c r="EJD196" s="264"/>
      <c r="EJE196" s="264"/>
      <c r="EJF196" s="264"/>
      <c r="EJG196" s="264"/>
      <c r="EJH196" s="264"/>
      <c r="EJI196" s="264"/>
      <c r="EJJ196" s="264"/>
      <c r="EJK196" s="264"/>
      <c r="EJL196" s="264"/>
      <c r="EJM196" s="264"/>
      <c r="EJN196" s="264"/>
      <c r="EJO196" s="264"/>
      <c r="EJP196" s="264"/>
      <c r="EJQ196" s="264"/>
      <c r="EJR196" s="264"/>
      <c r="EJS196" s="264"/>
      <c r="EJT196" s="264"/>
      <c r="EJU196" s="264"/>
      <c r="EJV196" s="264"/>
      <c r="EJW196" s="264"/>
      <c r="EJX196" s="264"/>
      <c r="EJY196" s="264"/>
      <c r="EJZ196" s="264"/>
      <c r="EKA196" s="264"/>
      <c r="EKB196" s="264"/>
      <c r="EKC196" s="264"/>
      <c r="EKD196" s="264"/>
      <c r="EKE196" s="264"/>
      <c r="EKF196" s="264"/>
      <c r="EKG196" s="264"/>
      <c r="EKH196" s="264"/>
      <c r="EKI196" s="264"/>
      <c r="EKJ196" s="264"/>
      <c r="EKK196" s="264"/>
      <c r="EKL196" s="264"/>
      <c r="EKM196" s="264"/>
      <c r="EKN196" s="264"/>
      <c r="EKO196" s="264"/>
      <c r="EKP196" s="264"/>
      <c r="EKQ196" s="264"/>
      <c r="EKR196" s="264"/>
      <c r="EKS196" s="264"/>
      <c r="EKT196" s="264"/>
      <c r="EKU196" s="264"/>
      <c r="EKV196" s="264"/>
      <c r="EKW196" s="264"/>
      <c r="EKX196" s="264"/>
      <c r="EKY196" s="264"/>
      <c r="EKZ196" s="264"/>
      <c r="ELA196" s="264"/>
      <c r="ELB196" s="264"/>
      <c r="ELC196" s="264"/>
      <c r="ELD196" s="264"/>
      <c r="ELE196" s="264"/>
      <c r="ELF196" s="264"/>
      <c r="ELG196" s="264"/>
      <c r="ELH196" s="264"/>
      <c r="ELI196" s="264"/>
      <c r="ELJ196" s="264"/>
      <c r="ELK196" s="264"/>
      <c r="ELL196" s="264"/>
      <c r="ELM196" s="264"/>
      <c r="ELN196" s="264"/>
      <c r="ELO196" s="264"/>
      <c r="ELP196" s="264"/>
      <c r="ELQ196" s="264"/>
      <c r="ELR196" s="264"/>
      <c r="ELS196" s="264"/>
      <c r="ELT196" s="264"/>
      <c r="ELU196" s="264"/>
      <c r="ELV196" s="264"/>
      <c r="ELW196" s="264"/>
      <c r="ELX196" s="264"/>
      <c r="ELY196" s="264"/>
      <c r="ELZ196" s="264"/>
      <c r="EMA196" s="264"/>
      <c r="EMB196" s="264"/>
      <c r="EMC196" s="264"/>
      <c r="EMD196" s="264"/>
      <c r="EME196" s="264"/>
      <c r="EMF196" s="264"/>
      <c r="EMG196" s="264"/>
      <c r="EMH196" s="264"/>
      <c r="EMI196" s="264"/>
      <c r="EMJ196" s="264"/>
      <c r="EMK196" s="264"/>
      <c r="EML196" s="264"/>
      <c r="EMM196" s="264"/>
      <c r="EMN196" s="264"/>
      <c r="EMO196" s="264"/>
      <c r="EMP196" s="264"/>
      <c r="EMQ196" s="264"/>
      <c r="EMR196" s="264"/>
      <c r="EMS196" s="264"/>
      <c r="EMT196" s="264"/>
      <c r="EMU196" s="264"/>
      <c r="EMV196" s="264"/>
      <c r="EMW196" s="264"/>
      <c r="EMX196" s="264"/>
      <c r="EMY196" s="264"/>
      <c r="EMZ196" s="264"/>
      <c r="ENA196" s="264"/>
      <c r="ENB196" s="264"/>
      <c r="ENC196" s="264"/>
      <c r="END196" s="264"/>
      <c r="ENE196" s="264"/>
      <c r="ENF196" s="264"/>
      <c r="ENG196" s="264"/>
      <c r="ENH196" s="264"/>
      <c r="ENI196" s="264"/>
      <c r="ENJ196" s="264"/>
      <c r="ENK196" s="264"/>
      <c r="ENL196" s="264"/>
      <c r="ENM196" s="264"/>
      <c r="ENN196" s="264"/>
      <c r="ENO196" s="264"/>
      <c r="ENP196" s="264"/>
      <c r="ENQ196" s="264"/>
      <c r="ENR196" s="264"/>
      <c r="ENS196" s="264"/>
      <c r="ENT196" s="264"/>
      <c r="ENU196" s="264"/>
      <c r="ENV196" s="264"/>
      <c r="ENW196" s="264"/>
      <c r="ENX196" s="264"/>
      <c r="ENY196" s="264"/>
      <c r="ENZ196" s="264"/>
      <c r="EOA196" s="264"/>
      <c r="EOB196" s="264"/>
      <c r="EOC196" s="264"/>
      <c r="EOD196" s="264"/>
      <c r="EOE196" s="264"/>
      <c r="EOF196" s="264"/>
      <c r="EOG196" s="264"/>
      <c r="EOH196" s="264"/>
      <c r="EOI196" s="264"/>
      <c r="EOJ196" s="264"/>
      <c r="EOK196" s="264"/>
      <c r="EOL196" s="264"/>
      <c r="EOM196" s="264"/>
      <c r="EON196" s="264"/>
      <c r="EOO196" s="264"/>
      <c r="EOP196" s="264"/>
      <c r="EOQ196" s="264"/>
      <c r="EOR196" s="264"/>
      <c r="EOS196" s="264"/>
      <c r="EOT196" s="264"/>
      <c r="EOU196" s="264"/>
      <c r="EOV196" s="264"/>
      <c r="EOW196" s="264"/>
      <c r="EOX196" s="264"/>
      <c r="EOY196" s="264"/>
      <c r="EOZ196" s="264"/>
      <c r="EPA196" s="264"/>
      <c r="EPB196" s="264"/>
      <c r="EPC196" s="264"/>
      <c r="EPD196" s="264"/>
      <c r="EPE196" s="264"/>
      <c r="EPF196" s="264"/>
      <c r="EPG196" s="264"/>
      <c r="EPH196" s="264"/>
      <c r="EPI196" s="264"/>
      <c r="EPJ196" s="264"/>
      <c r="EPK196" s="264"/>
      <c r="EPL196" s="264"/>
      <c r="EPM196" s="264"/>
      <c r="EPN196" s="264"/>
      <c r="EPO196" s="264"/>
      <c r="EPP196" s="264"/>
      <c r="EPQ196" s="264"/>
      <c r="EPR196" s="264"/>
      <c r="EPS196" s="264"/>
      <c r="EPT196" s="264"/>
      <c r="EPU196" s="264"/>
      <c r="EPV196" s="264"/>
      <c r="EPW196" s="264"/>
      <c r="EPX196" s="264"/>
      <c r="EPY196" s="264"/>
      <c r="EPZ196" s="264"/>
      <c r="EQA196" s="264"/>
      <c r="EQB196" s="264"/>
      <c r="EQC196" s="264"/>
      <c r="EQD196" s="264"/>
      <c r="EQE196" s="264"/>
      <c r="EQF196" s="264"/>
      <c r="EQG196" s="264"/>
      <c r="EQH196" s="264"/>
      <c r="EQI196" s="264"/>
      <c r="EQJ196" s="264"/>
      <c r="EQK196" s="264"/>
      <c r="EQL196" s="264"/>
      <c r="EQM196" s="264"/>
      <c r="EQN196" s="264"/>
      <c r="EQO196" s="264"/>
      <c r="EQP196" s="264"/>
      <c r="EQQ196" s="264"/>
      <c r="EQR196" s="264"/>
      <c r="EQS196" s="264"/>
      <c r="EQT196" s="264"/>
      <c r="EQU196" s="264"/>
      <c r="EQV196" s="264"/>
      <c r="EQW196" s="264"/>
      <c r="EQX196" s="264"/>
      <c r="EQY196" s="264"/>
      <c r="EQZ196" s="264"/>
      <c r="ERA196" s="264"/>
      <c r="ERB196" s="264"/>
      <c r="ERC196" s="264"/>
      <c r="ERD196" s="264"/>
      <c r="ERE196" s="264"/>
      <c r="ERF196" s="264"/>
      <c r="ERG196" s="264"/>
      <c r="ERH196" s="264"/>
      <c r="ERI196" s="264"/>
      <c r="ERJ196" s="264"/>
      <c r="ERK196" s="264"/>
      <c r="ERL196" s="264"/>
      <c r="ERM196" s="264"/>
      <c r="ERN196" s="264"/>
      <c r="ERO196" s="264"/>
      <c r="ERP196" s="264"/>
      <c r="ERQ196" s="264"/>
      <c r="ERR196" s="264"/>
      <c r="ERS196" s="264"/>
      <c r="ERT196" s="264"/>
      <c r="ERU196" s="264"/>
      <c r="ERV196" s="264"/>
      <c r="ERW196" s="264"/>
      <c r="ERX196" s="264"/>
      <c r="ERY196" s="264"/>
      <c r="ERZ196" s="264"/>
      <c r="ESA196" s="264"/>
      <c r="ESB196" s="264"/>
      <c r="ESC196" s="264"/>
      <c r="ESD196" s="264"/>
      <c r="ESE196" s="264"/>
      <c r="ESF196" s="264"/>
      <c r="ESG196" s="264"/>
      <c r="ESH196" s="264"/>
      <c r="ESI196" s="264"/>
      <c r="ESJ196" s="264"/>
      <c r="ESK196" s="264"/>
      <c r="ESL196" s="264"/>
      <c r="ESM196" s="264"/>
      <c r="ESN196" s="264"/>
      <c r="ESO196" s="264"/>
      <c r="ESP196" s="264"/>
      <c r="ESQ196" s="264"/>
      <c r="ESR196" s="264"/>
      <c r="ESS196" s="264"/>
      <c r="EST196" s="264"/>
      <c r="ESU196" s="264"/>
      <c r="ESV196" s="264"/>
      <c r="ESW196" s="264"/>
      <c r="ESX196" s="264"/>
      <c r="ESY196" s="264"/>
      <c r="ESZ196" s="264"/>
      <c r="ETA196" s="264"/>
      <c r="ETB196" s="264"/>
      <c r="ETC196" s="264"/>
      <c r="ETD196" s="264"/>
      <c r="ETE196" s="264"/>
      <c r="ETF196" s="264"/>
      <c r="ETG196" s="264"/>
      <c r="ETH196" s="264"/>
      <c r="ETI196" s="264"/>
      <c r="ETJ196" s="264"/>
      <c r="ETK196" s="264"/>
      <c r="ETL196" s="264"/>
      <c r="ETM196" s="264"/>
      <c r="ETN196" s="264"/>
      <c r="ETO196" s="264"/>
      <c r="ETP196" s="264"/>
      <c r="ETQ196" s="264"/>
      <c r="ETR196" s="264"/>
      <c r="ETS196" s="264"/>
      <c r="ETT196" s="264"/>
      <c r="ETU196" s="264"/>
      <c r="ETV196" s="264"/>
      <c r="ETW196" s="264"/>
      <c r="ETX196" s="264"/>
      <c r="ETY196" s="264"/>
      <c r="ETZ196" s="264"/>
      <c r="EUA196" s="264"/>
      <c r="EUB196" s="264"/>
      <c r="EUC196" s="264"/>
      <c r="EUD196" s="264"/>
      <c r="EUE196" s="264"/>
      <c r="EUF196" s="264"/>
      <c r="EUG196" s="264"/>
      <c r="EUH196" s="264"/>
      <c r="EUI196" s="264"/>
      <c r="EUJ196" s="264"/>
      <c r="EUK196" s="264"/>
      <c r="EUL196" s="264"/>
      <c r="EUM196" s="264"/>
      <c r="EUN196" s="264"/>
      <c r="EUO196" s="264"/>
      <c r="EUP196" s="264"/>
      <c r="EUQ196" s="264"/>
      <c r="EUR196" s="264"/>
      <c r="EUS196" s="264"/>
      <c r="EUT196" s="264"/>
      <c r="EUU196" s="264"/>
      <c r="EUV196" s="264"/>
      <c r="EUW196" s="264"/>
      <c r="EUX196" s="264"/>
      <c r="EUY196" s="264"/>
      <c r="EUZ196" s="264"/>
      <c r="EVA196" s="264"/>
      <c r="EVB196" s="264"/>
      <c r="EVC196" s="264"/>
      <c r="EVD196" s="264"/>
      <c r="EVE196" s="264"/>
      <c r="EVF196" s="264"/>
      <c r="EVG196" s="264"/>
      <c r="EVH196" s="264"/>
      <c r="EVI196" s="264"/>
      <c r="EVJ196" s="264"/>
      <c r="EVK196" s="264"/>
      <c r="EVL196" s="264"/>
      <c r="EVM196" s="264"/>
      <c r="EVN196" s="264"/>
      <c r="EVO196" s="264"/>
      <c r="EVP196" s="264"/>
      <c r="EVQ196" s="264"/>
      <c r="EVR196" s="264"/>
      <c r="EVS196" s="264"/>
      <c r="EVT196" s="264"/>
      <c r="EVU196" s="264"/>
      <c r="EVV196" s="264"/>
      <c r="EVW196" s="264"/>
      <c r="EVX196" s="264"/>
      <c r="EVY196" s="264"/>
      <c r="EVZ196" s="264"/>
      <c r="EWA196" s="264"/>
      <c r="EWB196" s="264"/>
      <c r="EWC196" s="264"/>
      <c r="EWD196" s="264"/>
      <c r="EWE196" s="264"/>
      <c r="EWF196" s="264"/>
      <c r="EWG196" s="264"/>
      <c r="EWH196" s="264"/>
      <c r="EWI196" s="264"/>
      <c r="EWJ196" s="264"/>
      <c r="EWK196" s="264"/>
      <c r="EWL196" s="264"/>
      <c r="EWM196" s="264"/>
      <c r="EWN196" s="264"/>
      <c r="EWO196" s="264"/>
      <c r="EWP196" s="264"/>
      <c r="EWQ196" s="264"/>
      <c r="EWR196" s="264"/>
      <c r="EWS196" s="264"/>
      <c r="EWT196" s="264"/>
      <c r="EWU196" s="264"/>
      <c r="EWV196" s="264"/>
      <c r="EWW196" s="264"/>
      <c r="EWX196" s="264"/>
      <c r="EWY196" s="264"/>
      <c r="EWZ196" s="264"/>
      <c r="EXA196" s="264"/>
      <c r="EXB196" s="264"/>
      <c r="EXC196" s="264"/>
      <c r="EXD196" s="264"/>
      <c r="EXE196" s="264"/>
      <c r="EXF196" s="264"/>
      <c r="EXG196" s="264"/>
      <c r="EXH196" s="264"/>
      <c r="EXI196" s="264"/>
      <c r="EXJ196" s="264"/>
      <c r="EXK196" s="264"/>
      <c r="EXL196" s="264"/>
      <c r="EXM196" s="264"/>
      <c r="EXN196" s="264"/>
      <c r="EXO196" s="264"/>
      <c r="EXP196" s="264"/>
      <c r="EXQ196" s="264"/>
      <c r="EXR196" s="264"/>
      <c r="EXS196" s="264"/>
      <c r="EXT196" s="264"/>
      <c r="EXU196" s="264"/>
      <c r="EXV196" s="264"/>
      <c r="EXW196" s="264"/>
      <c r="EXX196" s="264"/>
      <c r="EXY196" s="264"/>
      <c r="EXZ196" s="264"/>
      <c r="EYA196" s="264"/>
      <c r="EYB196" s="264"/>
      <c r="EYC196" s="264"/>
      <c r="EYD196" s="264"/>
      <c r="EYE196" s="264"/>
      <c r="EYF196" s="264"/>
      <c r="EYG196" s="264"/>
      <c r="EYH196" s="264"/>
      <c r="EYI196" s="264"/>
      <c r="EYJ196" s="264"/>
      <c r="EYK196" s="264"/>
      <c r="EYL196" s="264"/>
      <c r="EYM196" s="264"/>
      <c r="EYN196" s="264"/>
      <c r="EYO196" s="264"/>
      <c r="EYP196" s="264"/>
      <c r="EYQ196" s="264"/>
      <c r="EYR196" s="264"/>
      <c r="EYS196" s="264"/>
      <c r="EYT196" s="264"/>
      <c r="EYU196" s="264"/>
      <c r="EYV196" s="264"/>
      <c r="EYW196" s="264"/>
      <c r="EYX196" s="264"/>
      <c r="EYY196" s="264"/>
      <c r="EYZ196" s="264"/>
      <c r="EZA196" s="264"/>
      <c r="EZB196" s="264"/>
      <c r="EZC196" s="264"/>
      <c r="EZD196" s="264"/>
      <c r="EZE196" s="264"/>
      <c r="EZF196" s="264"/>
      <c r="EZG196" s="264"/>
      <c r="EZH196" s="264"/>
      <c r="EZI196" s="264"/>
      <c r="EZJ196" s="264"/>
      <c r="EZK196" s="264"/>
      <c r="EZL196" s="264"/>
      <c r="EZM196" s="264"/>
      <c r="EZN196" s="264"/>
      <c r="EZO196" s="264"/>
      <c r="EZP196" s="264"/>
      <c r="EZQ196" s="264"/>
      <c r="EZR196" s="264"/>
      <c r="EZS196" s="264"/>
      <c r="EZT196" s="264"/>
      <c r="EZU196" s="264"/>
      <c r="EZV196" s="264"/>
      <c r="EZW196" s="264"/>
      <c r="EZX196" s="264"/>
      <c r="EZY196" s="264"/>
      <c r="EZZ196" s="264"/>
      <c r="FAA196" s="264"/>
      <c r="FAB196" s="264"/>
      <c r="FAC196" s="264"/>
      <c r="FAD196" s="264"/>
      <c r="FAE196" s="264"/>
      <c r="FAF196" s="264"/>
      <c r="FAG196" s="264"/>
      <c r="FAH196" s="264"/>
      <c r="FAI196" s="264"/>
      <c r="FAJ196" s="264"/>
      <c r="FAK196" s="264"/>
      <c r="FAL196" s="264"/>
      <c r="FAM196" s="264"/>
      <c r="FAN196" s="264"/>
      <c r="FAO196" s="264"/>
      <c r="FAP196" s="264"/>
      <c r="FAQ196" s="264"/>
      <c r="FAR196" s="264"/>
      <c r="FAS196" s="264"/>
      <c r="FAT196" s="264"/>
      <c r="FAU196" s="264"/>
      <c r="FAV196" s="264"/>
      <c r="FAW196" s="264"/>
      <c r="FAX196" s="264"/>
      <c r="FAY196" s="264"/>
      <c r="FAZ196" s="264"/>
      <c r="FBA196" s="264"/>
      <c r="FBB196" s="264"/>
      <c r="FBC196" s="264"/>
      <c r="FBD196" s="264"/>
      <c r="FBE196" s="264"/>
      <c r="FBF196" s="264"/>
      <c r="FBG196" s="264"/>
      <c r="FBH196" s="264"/>
      <c r="FBI196" s="264"/>
      <c r="FBJ196" s="264"/>
      <c r="FBK196" s="264"/>
      <c r="FBL196" s="264"/>
      <c r="FBM196" s="264"/>
      <c r="FBN196" s="264"/>
      <c r="FBO196" s="264"/>
      <c r="FBP196" s="264"/>
      <c r="FBQ196" s="264"/>
      <c r="FBR196" s="264"/>
      <c r="FBS196" s="264"/>
      <c r="FBT196" s="264"/>
      <c r="FBU196" s="264"/>
      <c r="FBV196" s="264"/>
      <c r="FBW196" s="264"/>
      <c r="FBX196" s="264"/>
      <c r="FBY196" s="264"/>
      <c r="FBZ196" s="264"/>
      <c r="FCA196" s="264"/>
      <c r="FCB196" s="264"/>
      <c r="FCC196" s="264"/>
      <c r="FCD196" s="264"/>
      <c r="FCE196" s="264"/>
      <c r="FCF196" s="264"/>
      <c r="FCG196" s="264"/>
      <c r="FCH196" s="264"/>
      <c r="FCI196" s="264"/>
      <c r="FCJ196" s="264"/>
      <c r="FCK196" s="264"/>
      <c r="FCL196" s="264"/>
      <c r="FCM196" s="264"/>
      <c r="FCN196" s="264"/>
      <c r="FCO196" s="264"/>
      <c r="FCP196" s="264"/>
      <c r="FCQ196" s="264"/>
      <c r="FCR196" s="264"/>
      <c r="FCS196" s="264"/>
      <c r="FCT196" s="264"/>
      <c r="FCU196" s="264"/>
      <c r="FCV196" s="264"/>
      <c r="FCW196" s="264"/>
      <c r="FCX196" s="264"/>
      <c r="FCY196" s="264"/>
      <c r="FCZ196" s="264"/>
      <c r="FDA196" s="264"/>
      <c r="FDB196" s="264"/>
      <c r="FDC196" s="264"/>
      <c r="FDD196" s="264"/>
      <c r="FDE196" s="264"/>
      <c r="FDF196" s="264"/>
      <c r="FDG196" s="264"/>
      <c r="FDH196" s="264"/>
      <c r="FDI196" s="264"/>
      <c r="FDJ196" s="264"/>
      <c r="FDK196" s="264"/>
      <c r="FDL196" s="264"/>
      <c r="FDM196" s="264"/>
      <c r="FDN196" s="264"/>
      <c r="FDO196" s="264"/>
      <c r="FDP196" s="264"/>
      <c r="FDQ196" s="264"/>
      <c r="FDR196" s="264"/>
      <c r="FDS196" s="264"/>
      <c r="FDT196" s="264"/>
      <c r="FDU196" s="264"/>
      <c r="FDV196" s="264"/>
      <c r="FDW196" s="264"/>
      <c r="FDX196" s="264"/>
      <c r="FDY196" s="264"/>
      <c r="FDZ196" s="264"/>
      <c r="FEA196" s="264"/>
      <c r="FEB196" s="264"/>
      <c r="FEC196" s="264"/>
      <c r="FED196" s="264"/>
      <c r="FEE196" s="264"/>
      <c r="FEF196" s="264"/>
      <c r="FEG196" s="264"/>
      <c r="FEH196" s="264"/>
      <c r="FEI196" s="264"/>
      <c r="FEJ196" s="264"/>
      <c r="FEK196" s="264"/>
      <c r="FEL196" s="264"/>
      <c r="FEM196" s="264"/>
      <c r="FEN196" s="264"/>
      <c r="FEO196" s="264"/>
      <c r="FEP196" s="264"/>
      <c r="FEQ196" s="264"/>
      <c r="FER196" s="264"/>
      <c r="FES196" s="264"/>
      <c r="FET196" s="264"/>
      <c r="FEU196" s="264"/>
      <c r="FEV196" s="264"/>
      <c r="FEW196" s="264"/>
      <c r="FEX196" s="264"/>
      <c r="FEY196" s="264"/>
      <c r="FEZ196" s="264"/>
      <c r="FFA196" s="264"/>
      <c r="FFB196" s="264"/>
      <c r="FFC196" s="264"/>
      <c r="FFD196" s="264"/>
      <c r="FFE196" s="264"/>
      <c r="FFF196" s="264"/>
      <c r="FFG196" s="264"/>
      <c r="FFH196" s="264"/>
      <c r="FFI196" s="264"/>
      <c r="FFJ196" s="264"/>
      <c r="FFK196" s="264"/>
      <c r="FFL196" s="264"/>
      <c r="FFM196" s="264"/>
      <c r="FFN196" s="264"/>
      <c r="FFO196" s="264"/>
      <c r="FFP196" s="264"/>
      <c r="FFQ196" s="264"/>
      <c r="FFR196" s="264"/>
      <c r="FFS196" s="264"/>
      <c r="FFT196" s="264"/>
      <c r="FFU196" s="264"/>
      <c r="FFV196" s="264"/>
      <c r="FFW196" s="264"/>
      <c r="FFX196" s="264"/>
      <c r="FFY196" s="264"/>
      <c r="FFZ196" s="264"/>
      <c r="FGA196" s="264"/>
      <c r="FGB196" s="264"/>
      <c r="FGC196" s="264"/>
      <c r="FGD196" s="264"/>
      <c r="FGE196" s="264"/>
      <c r="FGF196" s="264"/>
      <c r="FGG196" s="264"/>
      <c r="FGH196" s="264"/>
      <c r="FGI196" s="264"/>
      <c r="FGJ196" s="264"/>
      <c r="FGK196" s="264"/>
      <c r="FGL196" s="264"/>
      <c r="FGM196" s="264"/>
      <c r="FGN196" s="264"/>
      <c r="FGO196" s="264"/>
      <c r="FGP196" s="264"/>
      <c r="FGQ196" s="264"/>
      <c r="FGR196" s="264"/>
      <c r="FGS196" s="264"/>
      <c r="FGT196" s="264"/>
      <c r="FGU196" s="264"/>
      <c r="FGV196" s="264"/>
      <c r="FGW196" s="264"/>
      <c r="FGX196" s="264"/>
      <c r="FGY196" s="264"/>
      <c r="FGZ196" s="264"/>
      <c r="FHA196" s="264"/>
      <c r="FHB196" s="264"/>
      <c r="FHC196" s="264"/>
      <c r="FHD196" s="264"/>
      <c r="FHE196" s="264"/>
      <c r="FHF196" s="264"/>
      <c r="FHG196" s="264"/>
      <c r="FHH196" s="264"/>
      <c r="FHI196" s="264"/>
      <c r="FHJ196" s="264"/>
      <c r="FHK196" s="264"/>
      <c r="FHL196" s="264"/>
      <c r="FHM196" s="264"/>
      <c r="FHN196" s="264"/>
      <c r="FHO196" s="264"/>
      <c r="FHP196" s="264"/>
      <c r="FHQ196" s="264"/>
      <c r="FHR196" s="264"/>
      <c r="FHS196" s="264"/>
      <c r="FHT196" s="264"/>
      <c r="FHU196" s="264"/>
      <c r="FHV196" s="264"/>
      <c r="FHW196" s="264"/>
      <c r="FHX196" s="264"/>
      <c r="FHY196" s="264"/>
      <c r="FHZ196" s="264"/>
      <c r="FIA196" s="264"/>
      <c r="FIB196" s="264"/>
      <c r="FIC196" s="264"/>
      <c r="FID196" s="264"/>
      <c r="FIE196" s="264"/>
      <c r="FIF196" s="264"/>
      <c r="FIG196" s="264"/>
      <c r="FIH196" s="264"/>
      <c r="FII196" s="264"/>
      <c r="FIJ196" s="264"/>
      <c r="FIK196" s="264"/>
      <c r="FIL196" s="264"/>
      <c r="FIM196" s="264"/>
      <c r="FIN196" s="264"/>
      <c r="FIO196" s="264"/>
      <c r="FIP196" s="264"/>
      <c r="FIQ196" s="264"/>
      <c r="FIR196" s="264"/>
      <c r="FIS196" s="264"/>
      <c r="FIT196" s="264"/>
      <c r="FIU196" s="264"/>
      <c r="FIV196" s="264"/>
      <c r="FIW196" s="264"/>
      <c r="FIX196" s="264"/>
      <c r="FIY196" s="264"/>
      <c r="FIZ196" s="264"/>
      <c r="FJA196" s="264"/>
      <c r="FJB196" s="264"/>
      <c r="FJC196" s="264"/>
      <c r="FJD196" s="264"/>
      <c r="FJE196" s="264"/>
      <c r="FJF196" s="264"/>
      <c r="FJG196" s="264"/>
      <c r="FJH196" s="264"/>
      <c r="FJI196" s="264"/>
      <c r="FJJ196" s="264"/>
      <c r="FJK196" s="264"/>
      <c r="FJL196" s="264"/>
      <c r="FJM196" s="264"/>
      <c r="FJN196" s="264"/>
      <c r="FJO196" s="264"/>
      <c r="FJP196" s="264"/>
      <c r="FJQ196" s="264"/>
      <c r="FJR196" s="264"/>
      <c r="FJS196" s="264"/>
      <c r="FJT196" s="264"/>
      <c r="FJU196" s="264"/>
      <c r="FJV196" s="264"/>
      <c r="FJW196" s="264"/>
      <c r="FJX196" s="264"/>
      <c r="FJY196" s="264"/>
      <c r="FJZ196" s="264"/>
      <c r="FKA196" s="264"/>
      <c r="FKB196" s="264"/>
      <c r="FKC196" s="264"/>
      <c r="FKD196" s="264"/>
      <c r="FKE196" s="264"/>
      <c r="FKF196" s="264"/>
      <c r="FKG196" s="264"/>
      <c r="FKH196" s="264"/>
      <c r="FKI196" s="264"/>
      <c r="FKJ196" s="264"/>
      <c r="FKK196" s="264"/>
      <c r="FKL196" s="264"/>
      <c r="FKM196" s="264"/>
      <c r="FKN196" s="264"/>
      <c r="FKO196" s="264"/>
      <c r="FKP196" s="264"/>
      <c r="FKQ196" s="264"/>
      <c r="FKR196" s="264"/>
      <c r="FKS196" s="264"/>
      <c r="FKT196" s="264"/>
      <c r="FKU196" s="264"/>
      <c r="FKV196" s="264"/>
      <c r="FKW196" s="264"/>
      <c r="FKX196" s="264"/>
      <c r="FKY196" s="264"/>
      <c r="FKZ196" s="264"/>
      <c r="FLA196" s="264"/>
      <c r="FLB196" s="264"/>
      <c r="FLC196" s="264"/>
      <c r="FLD196" s="264"/>
      <c r="FLE196" s="264"/>
      <c r="FLF196" s="264"/>
      <c r="FLG196" s="264"/>
      <c r="FLH196" s="264"/>
      <c r="FLI196" s="264"/>
      <c r="FLJ196" s="264"/>
      <c r="FLK196" s="264"/>
      <c r="FLL196" s="264"/>
      <c r="FLM196" s="264"/>
      <c r="FLN196" s="264"/>
      <c r="FLO196" s="264"/>
      <c r="FLP196" s="264"/>
      <c r="FLQ196" s="264"/>
      <c r="FLR196" s="264"/>
      <c r="FLS196" s="264"/>
      <c r="FLT196" s="264"/>
      <c r="FLU196" s="264"/>
      <c r="FLV196" s="264"/>
      <c r="FLW196" s="264"/>
      <c r="FLX196" s="264"/>
      <c r="FLY196" s="264"/>
      <c r="FLZ196" s="264"/>
      <c r="FMA196" s="264"/>
      <c r="FMB196" s="264"/>
      <c r="FMC196" s="264"/>
      <c r="FMD196" s="264"/>
      <c r="FME196" s="264"/>
      <c r="FMF196" s="264"/>
      <c r="FMG196" s="264"/>
      <c r="FMH196" s="264"/>
      <c r="FMI196" s="264"/>
      <c r="FMJ196" s="264"/>
      <c r="FMK196" s="264"/>
      <c r="FML196" s="264"/>
      <c r="FMM196" s="264"/>
      <c r="FMN196" s="264"/>
      <c r="FMO196" s="264"/>
      <c r="FMP196" s="264"/>
      <c r="FMQ196" s="264"/>
      <c r="FMR196" s="264"/>
      <c r="FMS196" s="264"/>
      <c r="FMT196" s="264"/>
      <c r="FMU196" s="264"/>
      <c r="FMV196" s="264"/>
      <c r="FMW196" s="264"/>
      <c r="FMX196" s="264"/>
      <c r="FMY196" s="264"/>
      <c r="FMZ196" s="264"/>
      <c r="FNA196" s="264"/>
      <c r="FNB196" s="264"/>
      <c r="FNC196" s="264"/>
      <c r="FND196" s="264"/>
      <c r="FNE196" s="264"/>
      <c r="FNF196" s="264"/>
      <c r="FNG196" s="264"/>
      <c r="FNH196" s="264"/>
      <c r="FNI196" s="264"/>
      <c r="FNJ196" s="264"/>
      <c r="FNK196" s="264"/>
      <c r="FNL196" s="264"/>
      <c r="FNM196" s="264"/>
      <c r="FNN196" s="264"/>
      <c r="FNO196" s="264"/>
      <c r="FNP196" s="264"/>
      <c r="FNQ196" s="264"/>
      <c r="FNR196" s="264"/>
      <c r="FNS196" s="264"/>
      <c r="FNT196" s="264"/>
      <c r="FNU196" s="264"/>
      <c r="FNV196" s="264"/>
      <c r="FNW196" s="264"/>
      <c r="FNX196" s="264"/>
      <c r="FNY196" s="264"/>
      <c r="FNZ196" s="264"/>
      <c r="FOA196" s="264"/>
      <c r="FOB196" s="264"/>
      <c r="FOC196" s="264"/>
      <c r="FOD196" s="264"/>
      <c r="FOE196" s="264"/>
      <c r="FOF196" s="264"/>
      <c r="FOG196" s="264"/>
      <c r="FOH196" s="264"/>
      <c r="FOI196" s="264"/>
      <c r="FOJ196" s="264"/>
      <c r="FOK196" s="264"/>
      <c r="FOL196" s="264"/>
      <c r="FOM196" s="264"/>
      <c r="FON196" s="264"/>
      <c r="FOO196" s="264"/>
      <c r="FOP196" s="264"/>
      <c r="FOQ196" s="264"/>
      <c r="FOR196" s="264"/>
      <c r="FOS196" s="264"/>
      <c r="FOT196" s="264"/>
      <c r="FOU196" s="264"/>
      <c r="FOV196" s="264"/>
      <c r="FOW196" s="264"/>
      <c r="FOX196" s="264"/>
      <c r="FOY196" s="264"/>
      <c r="FOZ196" s="264"/>
      <c r="FPA196" s="264"/>
      <c r="FPB196" s="264"/>
      <c r="FPC196" s="264"/>
      <c r="FPD196" s="264"/>
      <c r="FPE196" s="264"/>
      <c r="FPF196" s="264"/>
      <c r="FPG196" s="264"/>
      <c r="FPH196" s="264"/>
      <c r="FPI196" s="264"/>
      <c r="FPJ196" s="264"/>
      <c r="FPK196" s="264"/>
      <c r="FPL196" s="264"/>
      <c r="FPM196" s="264"/>
      <c r="FPN196" s="264"/>
      <c r="FPO196" s="264"/>
      <c r="FPP196" s="264"/>
      <c r="FPQ196" s="264"/>
      <c r="FPR196" s="264"/>
      <c r="FPS196" s="264"/>
      <c r="FPT196" s="264"/>
      <c r="FPU196" s="264"/>
      <c r="FPV196" s="264"/>
      <c r="FPW196" s="264"/>
      <c r="FPX196" s="264"/>
      <c r="FPY196" s="264"/>
      <c r="FPZ196" s="264"/>
      <c r="FQA196" s="264"/>
      <c r="FQB196" s="264"/>
      <c r="FQC196" s="264"/>
      <c r="FQD196" s="264"/>
      <c r="FQE196" s="264"/>
      <c r="FQF196" s="264"/>
      <c r="FQG196" s="264"/>
      <c r="FQH196" s="264"/>
      <c r="FQI196" s="264"/>
      <c r="FQJ196" s="264"/>
      <c r="FQK196" s="264"/>
      <c r="FQL196" s="264"/>
      <c r="FQM196" s="264"/>
      <c r="FQN196" s="264"/>
      <c r="FQO196" s="264"/>
      <c r="FQP196" s="264"/>
      <c r="FQQ196" s="264"/>
      <c r="FQR196" s="264"/>
      <c r="FQS196" s="264"/>
      <c r="FQT196" s="264"/>
      <c r="FQU196" s="264"/>
      <c r="FQV196" s="264"/>
      <c r="FQW196" s="264"/>
      <c r="FQX196" s="264"/>
      <c r="FQY196" s="264"/>
      <c r="FQZ196" s="264"/>
      <c r="FRA196" s="264"/>
      <c r="FRB196" s="264"/>
      <c r="FRC196" s="264"/>
      <c r="FRD196" s="264"/>
      <c r="FRE196" s="264"/>
      <c r="FRF196" s="264"/>
      <c r="FRG196" s="264"/>
      <c r="FRH196" s="264"/>
      <c r="FRI196" s="264"/>
      <c r="FRJ196" s="264"/>
      <c r="FRK196" s="264"/>
      <c r="FRL196" s="264"/>
      <c r="FRM196" s="264"/>
      <c r="FRN196" s="264"/>
      <c r="FRO196" s="264"/>
      <c r="FRP196" s="264"/>
      <c r="FRQ196" s="264"/>
      <c r="FRR196" s="264"/>
      <c r="FRS196" s="264"/>
      <c r="FRT196" s="264"/>
      <c r="FRU196" s="264"/>
      <c r="FRV196" s="264"/>
      <c r="FRW196" s="264"/>
      <c r="FRX196" s="264"/>
      <c r="FRY196" s="264"/>
      <c r="FRZ196" s="264"/>
      <c r="FSA196" s="264"/>
      <c r="FSB196" s="264"/>
      <c r="FSC196" s="264"/>
      <c r="FSD196" s="264"/>
      <c r="FSE196" s="264"/>
      <c r="FSF196" s="264"/>
      <c r="FSG196" s="264"/>
      <c r="FSH196" s="264"/>
      <c r="FSI196" s="264"/>
      <c r="FSJ196" s="264"/>
      <c r="FSK196" s="264"/>
      <c r="FSL196" s="264"/>
      <c r="FSM196" s="264"/>
      <c r="FSN196" s="264"/>
      <c r="FSO196" s="264"/>
      <c r="FSP196" s="264"/>
      <c r="FSQ196" s="264"/>
      <c r="FSR196" s="264"/>
      <c r="FSS196" s="264"/>
      <c r="FST196" s="264"/>
      <c r="FSU196" s="264"/>
      <c r="FSV196" s="264"/>
      <c r="FSW196" s="264"/>
      <c r="FSX196" s="264"/>
      <c r="FSY196" s="264"/>
      <c r="FSZ196" s="264"/>
      <c r="FTA196" s="264"/>
      <c r="FTB196" s="264"/>
      <c r="FTC196" s="264"/>
      <c r="FTD196" s="264"/>
      <c r="FTE196" s="264"/>
      <c r="FTF196" s="264"/>
      <c r="FTG196" s="264"/>
      <c r="FTH196" s="264"/>
      <c r="FTI196" s="264"/>
      <c r="FTJ196" s="264"/>
      <c r="FTK196" s="264"/>
      <c r="FTL196" s="264"/>
      <c r="FTM196" s="264"/>
      <c r="FTN196" s="264"/>
      <c r="FTO196" s="264"/>
      <c r="FTP196" s="264"/>
      <c r="FTQ196" s="264"/>
      <c r="FTR196" s="264"/>
      <c r="FTS196" s="264"/>
      <c r="FTT196" s="264"/>
      <c r="FTU196" s="264"/>
      <c r="FTV196" s="264"/>
      <c r="FTW196" s="264"/>
      <c r="FTX196" s="264"/>
      <c r="FTY196" s="264"/>
      <c r="FTZ196" s="264"/>
      <c r="FUA196" s="264"/>
      <c r="FUB196" s="264"/>
      <c r="FUC196" s="264"/>
      <c r="FUD196" s="264"/>
      <c r="FUE196" s="264"/>
      <c r="FUF196" s="264"/>
      <c r="FUG196" s="264"/>
      <c r="FUH196" s="264"/>
      <c r="FUI196" s="264"/>
      <c r="FUJ196" s="264"/>
      <c r="FUK196" s="264"/>
      <c r="FUL196" s="264"/>
      <c r="FUM196" s="264"/>
      <c r="FUN196" s="264"/>
      <c r="FUO196" s="264"/>
      <c r="FUP196" s="264"/>
      <c r="FUQ196" s="264"/>
      <c r="FUR196" s="264"/>
      <c r="FUS196" s="264"/>
      <c r="FUT196" s="264"/>
      <c r="FUU196" s="264"/>
      <c r="FUV196" s="264"/>
      <c r="FUW196" s="264"/>
      <c r="FUX196" s="264"/>
      <c r="FUY196" s="264"/>
      <c r="FUZ196" s="264"/>
      <c r="FVA196" s="264"/>
      <c r="FVB196" s="264"/>
      <c r="FVC196" s="264"/>
      <c r="FVD196" s="264"/>
      <c r="FVE196" s="264"/>
      <c r="FVF196" s="264"/>
      <c r="FVG196" s="264"/>
      <c r="FVH196" s="264"/>
      <c r="FVI196" s="264"/>
      <c r="FVJ196" s="264"/>
      <c r="FVK196" s="264"/>
      <c r="FVL196" s="264"/>
      <c r="FVM196" s="264"/>
      <c r="FVN196" s="264"/>
      <c r="FVO196" s="264"/>
      <c r="FVP196" s="264"/>
      <c r="FVQ196" s="264"/>
      <c r="FVR196" s="264"/>
      <c r="FVS196" s="264"/>
      <c r="FVT196" s="264"/>
      <c r="FVU196" s="264"/>
      <c r="FVV196" s="264"/>
      <c r="FVW196" s="264"/>
      <c r="FVX196" s="264"/>
      <c r="FVY196" s="264"/>
      <c r="FVZ196" s="264"/>
      <c r="FWA196" s="264"/>
      <c r="FWB196" s="264"/>
      <c r="FWC196" s="264"/>
      <c r="FWD196" s="264"/>
      <c r="FWE196" s="264"/>
      <c r="FWF196" s="264"/>
      <c r="FWG196" s="264"/>
      <c r="FWH196" s="264"/>
      <c r="FWI196" s="264"/>
      <c r="FWJ196" s="264"/>
      <c r="FWK196" s="264"/>
      <c r="FWL196" s="264"/>
      <c r="FWM196" s="264"/>
      <c r="FWN196" s="264"/>
      <c r="FWO196" s="264"/>
      <c r="FWP196" s="264"/>
      <c r="FWQ196" s="264"/>
      <c r="FWR196" s="264"/>
      <c r="FWS196" s="264"/>
      <c r="FWT196" s="264"/>
      <c r="FWU196" s="264"/>
      <c r="FWV196" s="264"/>
      <c r="FWW196" s="264"/>
      <c r="FWX196" s="264"/>
      <c r="FWY196" s="264"/>
      <c r="FWZ196" s="264"/>
      <c r="FXA196" s="264"/>
      <c r="FXB196" s="264"/>
      <c r="FXC196" s="264"/>
      <c r="FXD196" s="264"/>
      <c r="FXE196" s="264"/>
      <c r="FXF196" s="264"/>
      <c r="FXG196" s="264"/>
      <c r="FXH196" s="264"/>
      <c r="FXI196" s="264"/>
      <c r="FXJ196" s="264"/>
      <c r="FXK196" s="264"/>
      <c r="FXL196" s="264"/>
      <c r="FXM196" s="264"/>
      <c r="FXN196" s="264"/>
      <c r="FXO196" s="264"/>
      <c r="FXP196" s="264"/>
      <c r="FXQ196" s="264"/>
      <c r="FXR196" s="264"/>
      <c r="FXS196" s="264"/>
      <c r="FXT196" s="264"/>
      <c r="FXU196" s="264"/>
      <c r="FXV196" s="264"/>
      <c r="FXW196" s="264"/>
      <c r="FXX196" s="264"/>
      <c r="FXY196" s="264"/>
      <c r="FXZ196" s="264"/>
      <c r="FYA196" s="264"/>
      <c r="FYB196" s="264"/>
      <c r="FYC196" s="264"/>
      <c r="FYD196" s="264"/>
      <c r="FYE196" s="264"/>
      <c r="FYF196" s="264"/>
      <c r="FYG196" s="264"/>
      <c r="FYH196" s="264"/>
      <c r="FYI196" s="264"/>
      <c r="FYJ196" s="264"/>
      <c r="FYK196" s="264"/>
      <c r="FYL196" s="264"/>
      <c r="FYM196" s="264"/>
      <c r="FYN196" s="264"/>
      <c r="FYO196" s="264"/>
      <c r="FYP196" s="264"/>
      <c r="FYQ196" s="264"/>
      <c r="FYR196" s="264"/>
      <c r="FYS196" s="264"/>
      <c r="FYT196" s="264"/>
      <c r="FYU196" s="264"/>
      <c r="FYV196" s="264"/>
      <c r="FYW196" s="264"/>
      <c r="FYX196" s="264"/>
      <c r="FYY196" s="264"/>
      <c r="FYZ196" s="264"/>
      <c r="FZA196" s="264"/>
      <c r="FZB196" s="264"/>
      <c r="FZC196" s="264"/>
      <c r="FZD196" s="264"/>
      <c r="FZE196" s="264"/>
      <c r="FZF196" s="264"/>
      <c r="FZG196" s="264"/>
      <c r="FZH196" s="264"/>
      <c r="FZI196" s="264"/>
      <c r="FZJ196" s="264"/>
      <c r="FZK196" s="264"/>
      <c r="FZL196" s="264"/>
      <c r="FZM196" s="264"/>
      <c r="FZN196" s="264"/>
      <c r="FZO196" s="264"/>
      <c r="FZP196" s="264"/>
      <c r="FZQ196" s="264"/>
      <c r="FZR196" s="264"/>
      <c r="FZS196" s="264"/>
      <c r="FZT196" s="264"/>
      <c r="FZU196" s="264"/>
      <c r="FZV196" s="264"/>
      <c r="FZW196" s="264"/>
      <c r="FZX196" s="264"/>
      <c r="FZY196" s="264"/>
      <c r="FZZ196" s="264"/>
      <c r="GAA196" s="264"/>
      <c r="GAB196" s="264"/>
      <c r="GAC196" s="264"/>
      <c r="GAD196" s="264"/>
      <c r="GAE196" s="264"/>
      <c r="GAF196" s="264"/>
      <c r="GAG196" s="264"/>
      <c r="GAH196" s="264"/>
      <c r="GAI196" s="264"/>
      <c r="GAJ196" s="264"/>
      <c r="GAK196" s="264"/>
      <c r="GAL196" s="264"/>
      <c r="GAM196" s="264"/>
      <c r="GAN196" s="264"/>
      <c r="GAO196" s="264"/>
      <c r="GAP196" s="264"/>
      <c r="GAQ196" s="264"/>
      <c r="GAR196" s="264"/>
      <c r="GAS196" s="264"/>
      <c r="GAT196" s="264"/>
      <c r="GAU196" s="264"/>
      <c r="GAV196" s="264"/>
      <c r="GAW196" s="264"/>
      <c r="GAX196" s="264"/>
      <c r="GAY196" s="264"/>
      <c r="GAZ196" s="264"/>
      <c r="GBA196" s="264"/>
      <c r="GBB196" s="264"/>
      <c r="GBC196" s="264"/>
      <c r="GBD196" s="264"/>
      <c r="GBE196" s="264"/>
      <c r="GBF196" s="264"/>
      <c r="GBG196" s="264"/>
      <c r="GBH196" s="264"/>
      <c r="GBI196" s="264"/>
      <c r="GBJ196" s="264"/>
      <c r="GBK196" s="264"/>
      <c r="GBL196" s="264"/>
      <c r="GBM196" s="264"/>
      <c r="GBN196" s="264"/>
      <c r="GBO196" s="264"/>
      <c r="GBP196" s="264"/>
      <c r="GBQ196" s="264"/>
      <c r="GBR196" s="264"/>
      <c r="GBS196" s="264"/>
      <c r="GBT196" s="264"/>
      <c r="GBU196" s="264"/>
      <c r="GBV196" s="264"/>
      <c r="GBW196" s="264"/>
      <c r="GBX196" s="264"/>
      <c r="GBY196" s="264"/>
      <c r="GBZ196" s="264"/>
      <c r="GCA196" s="264"/>
      <c r="GCB196" s="264"/>
      <c r="GCC196" s="264"/>
      <c r="GCD196" s="264"/>
      <c r="GCE196" s="264"/>
      <c r="GCF196" s="264"/>
      <c r="GCG196" s="264"/>
      <c r="GCH196" s="264"/>
      <c r="GCI196" s="264"/>
      <c r="GCJ196" s="264"/>
      <c r="GCK196" s="264"/>
      <c r="GCL196" s="264"/>
      <c r="GCM196" s="264"/>
      <c r="GCN196" s="264"/>
      <c r="GCO196" s="264"/>
      <c r="GCP196" s="264"/>
      <c r="GCQ196" s="264"/>
      <c r="GCR196" s="264"/>
      <c r="GCS196" s="264"/>
      <c r="GCT196" s="264"/>
      <c r="GCU196" s="264"/>
      <c r="GCV196" s="264"/>
      <c r="GCW196" s="264"/>
      <c r="GCX196" s="264"/>
      <c r="GCY196" s="264"/>
      <c r="GCZ196" s="264"/>
      <c r="GDA196" s="264"/>
      <c r="GDB196" s="264"/>
      <c r="GDC196" s="264"/>
      <c r="GDD196" s="264"/>
      <c r="GDE196" s="264"/>
      <c r="GDF196" s="264"/>
      <c r="GDG196" s="264"/>
      <c r="GDH196" s="264"/>
      <c r="GDI196" s="264"/>
      <c r="GDJ196" s="264"/>
      <c r="GDK196" s="264"/>
      <c r="GDL196" s="264"/>
      <c r="GDM196" s="264"/>
      <c r="GDN196" s="264"/>
      <c r="GDO196" s="264"/>
      <c r="GDP196" s="264"/>
      <c r="GDQ196" s="264"/>
      <c r="GDR196" s="264"/>
      <c r="GDS196" s="264"/>
      <c r="GDT196" s="264"/>
      <c r="GDU196" s="264"/>
      <c r="GDV196" s="264"/>
      <c r="GDW196" s="264"/>
      <c r="GDX196" s="264"/>
      <c r="GDY196" s="264"/>
      <c r="GDZ196" s="264"/>
      <c r="GEA196" s="264"/>
      <c r="GEB196" s="264"/>
      <c r="GEC196" s="264"/>
      <c r="GED196" s="264"/>
      <c r="GEE196" s="264"/>
      <c r="GEF196" s="264"/>
      <c r="GEG196" s="264"/>
      <c r="GEH196" s="264"/>
      <c r="GEI196" s="264"/>
      <c r="GEJ196" s="264"/>
      <c r="GEK196" s="264"/>
      <c r="GEL196" s="264"/>
      <c r="GEM196" s="264"/>
      <c r="GEN196" s="264"/>
      <c r="GEO196" s="264"/>
      <c r="GEP196" s="264"/>
      <c r="GEQ196" s="264"/>
      <c r="GER196" s="264"/>
      <c r="GES196" s="264"/>
      <c r="GET196" s="264"/>
      <c r="GEU196" s="264"/>
      <c r="GEV196" s="264"/>
      <c r="GEW196" s="264"/>
      <c r="GEX196" s="264"/>
      <c r="GEY196" s="264"/>
      <c r="GEZ196" s="264"/>
      <c r="GFA196" s="264"/>
      <c r="GFB196" s="264"/>
      <c r="GFC196" s="264"/>
      <c r="GFD196" s="264"/>
      <c r="GFE196" s="264"/>
      <c r="GFF196" s="264"/>
      <c r="GFG196" s="264"/>
      <c r="GFH196" s="264"/>
      <c r="GFI196" s="264"/>
      <c r="GFJ196" s="264"/>
      <c r="GFK196" s="264"/>
      <c r="GFL196" s="264"/>
      <c r="GFM196" s="264"/>
      <c r="GFN196" s="264"/>
      <c r="GFO196" s="264"/>
      <c r="GFP196" s="264"/>
      <c r="GFQ196" s="264"/>
      <c r="GFR196" s="264"/>
      <c r="GFS196" s="264"/>
      <c r="GFT196" s="264"/>
      <c r="GFU196" s="264"/>
      <c r="GFV196" s="264"/>
      <c r="GFW196" s="264"/>
      <c r="GFX196" s="264"/>
      <c r="GFY196" s="264"/>
      <c r="GFZ196" s="264"/>
      <c r="GGA196" s="264"/>
      <c r="GGB196" s="264"/>
      <c r="GGC196" s="264"/>
      <c r="GGD196" s="264"/>
      <c r="GGE196" s="264"/>
      <c r="GGF196" s="264"/>
      <c r="GGG196" s="264"/>
      <c r="GGH196" s="264"/>
      <c r="GGI196" s="264"/>
      <c r="GGJ196" s="264"/>
      <c r="GGK196" s="264"/>
      <c r="GGL196" s="264"/>
      <c r="GGM196" s="264"/>
      <c r="GGN196" s="264"/>
      <c r="GGO196" s="264"/>
      <c r="GGP196" s="264"/>
      <c r="GGQ196" s="264"/>
      <c r="GGR196" s="264"/>
      <c r="GGS196" s="264"/>
      <c r="GGT196" s="264"/>
      <c r="GGU196" s="264"/>
      <c r="GGV196" s="264"/>
      <c r="GGW196" s="264"/>
      <c r="GGX196" s="264"/>
      <c r="GGY196" s="264"/>
      <c r="GGZ196" s="264"/>
      <c r="GHA196" s="264"/>
      <c r="GHB196" s="264"/>
      <c r="GHC196" s="264"/>
      <c r="GHD196" s="264"/>
      <c r="GHE196" s="264"/>
      <c r="GHF196" s="264"/>
      <c r="GHG196" s="264"/>
      <c r="GHH196" s="264"/>
      <c r="GHI196" s="264"/>
      <c r="GHJ196" s="264"/>
      <c r="GHK196" s="264"/>
      <c r="GHL196" s="264"/>
      <c r="GHM196" s="264"/>
      <c r="GHN196" s="264"/>
      <c r="GHO196" s="264"/>
      <c r="GHP196" s="264"/>
      <c r="GHQ196" s="264"/>
      <c r="GHR196" s="264"/>
      <c r="GHS196" s="264"/>
      <c r="GHT196" s="264"/>
      <c r="GHU196" s="264"/>
      <c r="GHV196" s="264"/>
      <c r="GHW196" s="264"/>
      <c r="GHX196" s="264"/>
      <c r="GHY196" s="264"/>
      <c r="GHZ196" s="264"/>
      <c r="GIA196" s="264"/>
      <c r="GIB196" s="264"/>
      <c r="GIC196" s="264"/>
      <c r="GID196" s="264"/>
      <c r="GIE196" s="264"/>
      <c r="GIF196" s="264"/>
      <c r="GIG196" s="264"/>
      <c r="GIH196" s="264"/>
      <c r="GII196" s="264"/>
      <c r="GIJ196" s="264"/>
      <c r="GIK196" s="264"/>
      <c r="GIL196" s="264"/>
      <c r="GIM196" s="264"/>
      <c r="GIN196" s="264"/>
      <c r="GIO196" s="264"/>
      <c r="GIP196" s="264"/>
      <c r="GIQ196" s="264"/>
      <c r="GIR196" s="264"/>
      <c r="GIS196" s="264"/>
      <c r="GIT196" s="264"/>
      <c r="GIU196" s="264"/>
      <c r="GIV196" s="264"/>
      <c r="GIW196" s="264"/>
      <c r="GIX196" s="264"/>
      <c r="GIY196" s="264"/>
      <c r="GIZ196" s="264"/>
      <c r="GJA196" s="264"/>
      <c r="GJB196" s="264"/>
      <c r="GJC196" s="264"/>
      <c r="GJD196" s="264"/>
      <c r="GJE196" s="264"/>
      <c r="GJF196" s="264"/>
      <c r="GJG196" s="264"/>
      <c r="GJH196" s="264"/>
      <c r="GJI196" s="264"/>
      <c r="GJJ196" s="264"/>
      <c r="GJK196" s="264"/>
      <c r="GJL196" s="264"/>
      <c r="GJM196" s="264"/>
      <c r="GJN196" s="264"/>
      <c r="GJO196" s="264"/>
      <c r="GJP196" s="264"/>
      <c r="GJQ196" s="264"/>
      <c r="GJR196" s="264"/>
      <c r="GJS196" s="264"/>
      <c r="GJT196" s="264"/>
      <c r="GJU196" s="264"/>
      <c r="GJV196" s="264"/>
      <c r="GJW196" s="264"/>
      <c r="GJX196" s="264"/>
      <c r="GJY196" s="264"/>
      <c r="GJZ196" s="264"/>
      <c r="GKA196" s="264"/>
      <c r="GKB196" s="264"/>
      <c r="GKC196" s="264"/>
      <c r="GKD196" s="264"/>
      <c r="GKE196" s="264"/>
      <c r="GKF196" s="264"/>
      <c r="GKG196" s="264"/>
      <c r="GKH196" s="264"/>
      <c r="GKI196" s="264"/>
      <c r="GKJ196" s="264"/>
      <c r="GKK196" s="264"/>
      <c r="GKL196" s="264"/>
      <c r="GKM196" s="264"/>
      <c r="GKN196" s="264"/>
      <c r="GKO196" s="264"/>
      <c r="GKP196" s="264"/>
      <c r="GKQ196" s="264"/>
      <c r="GKR196" s="264"/>
      <c r="GKS196" s="264"/>
      <c r="GKT196" s="264"/>
      <c r="GKU196" s="264"/>
      <c r="GKV196" s="264"/>
      <c r="GKW196" s="264"/>
      <c r="GKX196" s="264"/>
      <c r="GKY196" s="264"/>
      <c r="GKZ196" s="264"/>
      <c r="GLA196" s="264"/>
      <c r="GLB196" s="264"/>
      <c r="GLC196" s="264"/>
      <c r="GLD196" s="264"/>
      <c r="GLE196" s="264"/>
      <c r="GLF196" s="264"/>
      <c r="GLG196" s="264"/>
      <c r="GLH196" s="264"/>
      <c r="GLI196" s="264"/>
      <c r="GLJ196" s="264"/>
      <c r="GLK196" s="264"/>
      <c r="GLL196" s="264"/>
      <c r="GLM196" s="264"/>
      <c r="GLN196" s="264"/>
      <c r="GLO196" s="264"/>
      <c r="GLP196" s="264"/>
      <c r="GLQ196" s="264"/>
      <c r="GLR196" s="264"/>
      <c r="GLS196" s="264"/>
      <c r="GLT196" s="264"/>
      <c r="GLU196" s="264"/>
      <c r="GLV196" s="264"/>
      <c r="GLW196" s="264"/>
      <c r="GLX196" s="264"/>
      <c r="GLY196" s="264"/>
      <c r="GLZ196" s="264"/>
      <c r="GMA196" s="264"/>
      <c r="GMB196" s="264"/>
      <c r="GMC196" s="264"/>
      <c r="GMD196" s="264"/>
      <c r="GME196" s="264"/>
      <c r="GMF196" s="264"/>
      <c r="GMG196" s="264"/>
      <c r="GMH196" s="264"/>
      <c r="GMI196" s="264"/>
      <c r="GMJ196" s="264"/>
      <c r="GMK196" s="264"/>
      <c r="GML196" s="264"/>
      <c r="GMM196" s="264"/>
      <c r="GMN196" s="264"/>
      <c r="GMO196" s="264"/>
      <c r="GMP196" s="264"/>
      <c r="GMQ196" s="264"/>
      <c r="GMR196" s="264"/>
      <c r="GMS196" s="264"/>
      <c r="GMT196" s="264"/>
      <c r="GMU196" s="264"/>
      <c r="GMV196" s="264"/>
      <c r="GMW196" s="264"/>
      <c r="GMX196" s="264"/>
      <c r="GMY196" s="264"/>
      <c r="GMZ196" s="264"/>
      <c r="GNA196" s="264"/>
      <c r="GNB196" s="264"/>
      <c r="GNC196" s="264"/>
      <c r="GND196" s="264"/>
      <c r="GNE196" s="264"/>
      <c r="GNF196" s="264"/>
      <c r="GNG196" s="264"/>
      <c r="GNH196" s="264"/>
      <c r="GNI196" s="264"/>
      <c r="GNJ196" s="264"/>
      <c r="GNK196" s="264"/>
      <c r="GNL196" s="264"/>
      <c r="GNM196" s="264"/>
      <c r="GNN196" s="264"/>
      <c r="GNO196" s="264"/>
      <c r="GNP196" s="264"/>
      <c r="GNQ196" s="264"/>
      <c r="GNR196" s="264"/>
      <c r="GNS196" s="264"/>
      <c r="GNT196" s="264"/>
      <c r="GNU196" s="264"/>
      <c r="GNV196" s="264"/>
      <c r="GNW196" s="264"/>
      <c r="GNX196" s="264"/>
      <c r="GNY196" s="264"/>
      <c r="GNZ196" s="264"/>
      <c r="GOA196" s="264"/>
      <c r="GOB196" s="264"/>
      <c r="GOC196" s="264"/>
      <c r="GOD196" s="264"/>
      <c r="GOE196" s="264"/>
      <c r="GOF196" s="264"/>
      <c r="GOG196" s="264"/>
      <c r="GOH196" s="264"/>
      <c r="GOI196" s="264"/>
      <c r="GOJ196" s="264"/>
      <c r="GOK196" s="264"/>
      <c r="GOL196" s="264"/>
      <c r="GOM196" s="264"/>
      <c r="GON196" s="264"/>
      <c r="GOO196" s="264"/>
      <c r="GOP196" s="264"/>
      <c r="GOQ196" s="264"/>
      <c r="GOR196" s="264"/>
      <c r="GOS196" s="264"/>
      <c r="GOT196" s="264"/>
      <c r="GOU196" s="264"/>
      <c r="GOV196" s="264"/>
      <c r="GOW196" s="264"/>
      <c r="GOX196" s="264"/>
      <c r="GOY196" s="264"/>
      <c r="GOZ196" s="264"/>
      <c r="GPA196" s="264"/>
      <c r="GPB196" s="264"/>
      <c r="GPC196" s="264"/>
      <c r="GPD196" s="264"/>
      <c r="GPE196" s="264"/>
      <c r="GPF196" s="264"/>
      <c r="GPG196" s="264"/>
      <c r="GPH196" s="264"/>
      <c r="GPI196" s="264"/>
      <c r="GPJ196" s="264"/>
      <c r="GPK196" s="264"/>
      <c r="GPL196" s="264"/>
      <c r="GPM196" s="264"/>
      <c r="GPN196" s="264"/>
      <c r="GPO196" s="264"/>
      <c r="GPP196" s="264"/>
      <c r="GPQ196" s="264"/>
      <c r="GPR196" s="264"/>
      <c r="GPS196" s="264"/>
      <c r="GPT196" s="264"/>
      <c r="GPU196" s="264"/>
      <c r="GPV196" s="264"/>
      <c r="GPW196" s="264"/>
      <c r="GPX196" s="264"/>
      <c r="GPY196" s="264"/>
      <c r="GPZ196" s="264"/>
      <c r="GQA196" s="264"/>
      <c r="GQB196" s="264"/>
      <c r="GQC196" s="264"/>
      <c r="GQD196" s="264"/>
      <c r="GQE196" s="264"/>
      <c r="GQF196" s="264"/>
      <c r="GQG196" s="264"/>
      <c r="GQH196" s="264"/>
      <c r="GQI196" s="264"/>
      <c r="GQJ196" s="264"/>
      <c r="GQK196" s="264"/>
      <c r="GQL196" s="264"/>
      <c r="GQM196" s="264"/>
      <c r="GQN196" s="264"/>
      <c r="GQO196" s="264"/>
      <c r="GQP196" s="264"/>
      <c r="GQQ196" s="264"/>
      <c r="GQR196" s="264"/>
      <c r="GQS196" s="264"/>
      <c r="GQT196" s="264"/>
      <c r="GQU196" s="264"/>
      <c r="GQV196" s="264"/>
      <c r="GQW196" s="264"/>
      <c r="GQX196" s="264"/>
      <c r="GQY196" s="264"/>
      <c r="GQZ196" s="264"/>
      <c r="GRA196" s="264"/>
      <c r="GRB196" s="264"/>
      <c r="GRC196" s="264"/>
      <c r="GRD196" s="264"/>
      <c r="GRE196" s="264"/>
      <c r="GRF196" s="264"/>
      <c r="GRG196" s="264"/>
      <c r="GRH196" s="264"/>
      <c r="GRI196" s="264"/>
      <c r="GRJ196" s="264"/>
      <c r="GRK196" s="264"/>
      <c r="GRL196" s="264"/>
      <c r="GRM196" s="264"/>
      <c r="GRN196" s="264"/>
      <c r="GRO196" s="264"/>
      <c r="GRP196" s="264"/>
      <c r="GRQ196" s="264"/>
      <c r="GRR196" s="264"/>
      <c r="GRS196" s="264"/>
      <c r="GRT196" s="264"/>
      <c r="GRU196" s="264"/>
      <c r="GRV196" s="264"/>
      <c r="GRW196" s="264"/>
      <c r="GRX196" s="264"/>
      <c r="GRY196" s="264"/>
      <c r="GRZ196" s="264"/>
      <c r="GSA196" s="264"/>
      <c r="GSB196" s="264"/>
      <c r="GSC196" s="264"/>
      <c r="GSD196" s="264"/>
      <c r="GSE196" s="264"/>
      <c r="GSF196" s="264"/>
      <c r="GSG196" s="264"/>
      <c r="GSH196" s="264"/>
      <c r="GSI196" s="264"/>
      <c r="GSJ196" s="264"/>
      <c r="GSK196" s="264"/>
      <c r="GSL196" s="264"/>
      <c r="GSM196" s="264"/>
      <c r="GSN196" s="264"/>
      <c r="GSO196" s="264"/>
      <c r="GSP196" s="264"/>
      <c r="GSQ196" s="264"/>
      <c r="GSR196" s="264"/>
      <c r="GSS196" s="264"/>
      <c r="GST196" s="264"/>
      <c r="GSU196" s="264"/>
      <c r="GSV196" s="264"/>
      <c r="GSW196" s="264"/>
      <c r="GSX196" s="264"/>
      <c r="GSY196" s="264"/>
      <c r="GSZ196" s="264"/>
      <c r="GTA196" s="264"/>
      <c r="GTB196" s="264"/>
      <c r="GTC196" s="264"/>
      <c r="GTD196" s="264"/>
      <c r="GTE196" s="264"/>
      <c r="GTF196" s="264"/>
      <c r="GTG196" s="264"/>
      <c r="GTH196" s="264"/>
      <c r="GTI196" s="264"/>
      <c r="GTJ196" s="264"/>
      <c r="GTK196" s="264"/>
      <c r="GTL196" s="264"/>
      <c r="GTM196" s="264"/>
      <c r="GTN196" s="264"/>
      <c r="GTO196" s="264"/>
      <c r="GTP196" s="264"/>
      <c r="GTQ196" s="264"/>
      <c r="GTR196" s="264"/>
      <c r="GTS196" s="264"/>
      <c r="GTT196" s="264"/>
      <c r="GTU196" s="264"/>
      <c r="GTV196" s="264"/>
      <c r="GTW196" s="264"/>
      <c r="GTX196" s="264"/>
      <c r="GTY196" s="264"/>
      <c r="GTZ196" s="264"/>
      <c r="GUA196" s="264"/>
      <c r="GUB196" s="264"/>
      <c r="GUC196" s="264"/>
      <c r="GUD196" s="264"/>
      <c r="GUE196" s="264"/>
      <c r="GUF196" s="264"/>
      <c r="GUG196" s="264"/>
      <c r="GUH196" s="264"/>
      <c r="GUI196" s="264"/>
      <c r="GUJ196" s="264"/>
      <c r="GUK196" s="264"/>
      <c r="GUL196" s="264"/>
      <c r="GUM196" s="264"/>
      <c r="GUN196" s="264"/>
      <c r="GUO196" s="264"/>
      <c r="GUP196" s="264"/>
      <c r="GUQ196" s="264"/>
      <c r="GUR196" s="264"/>
      <c r="GUS196" s="264"/>
      <c r="GUT196" s="264"/>
      <c r="GUU196" s="264"/>
      <c r="GUV196" s="264"/>
      <c r="GUW196" s="264"/>
      <c r="GUX196" s="264"/>
      <c r="GUY196" s="264"/>
      <c r="GUZ196" s="264"/>
      <c r="GVA196" s="264"/>
      <c r="GVB196" s="264"/>
      <c r="GVC196" s="264"/>
      <c r="GVD196" s="264"/>
      <c r="GVE196" s="264"/>
      <c r="GVF196" s="264"/>
      <c r="GVG196" s="264"/>
      <c r="GVH196" s="264"/>
      <c r="GVI196" s="264"/>
      <c r="GVJ196" s="264"/>
      <c r="GVK196" s="264"/>
      <c r="GVL196" s="264"/>
      <c r="GVM196" s="264"/>
      <c r="GVN196" s="264"/>
      <c r="GVO196" s="264"/>
      <c r="GVP196" s="264"/>
      <c r="GVQ196" s="264"/>
      <c r="GVR196" s="264"/>
      <c r="GVS196" s="264"/>
      <c r="GVT196" s="264"/>
      <c r="GVU196" s="264"/>
      <c r="GVV196" s="264"/>
      <c r="GVW196" s="264"/>
      <c r="GVX196" s="264"/>
      <c r="GVY196" s="264"/>
      <c r="GVZ196" s="264"/>
      <c r="GWA196" s="264"/>
      <c r="GWB196" s="264"/>
      <c r="GWC196" s="264"/>
      <c r="GWD196" s="264"/>
      <c r="GWE196" s="264"/>
      <c r="GWF196" s="264"/>
      <c r="GWG196" s="264"/>
      <c r="GWH196" s="264"/>
      <c r="GWI196" s="264"/>
      <c r="GWJ196" s="264"/>
      <c r="GWK196" s="264"/>
      <c r="GWL196" s="264"/>
      <c r="GWM196" s="264"/>
      <c r="GWN196" s="264"/>
      <c r="GWO196" s="264"/>
      <c r="GWP196" s="264"/>
      <c r="GWQ196" s="264"/>
      <c r="GWR196" s="264"/>
      <c r="GWS196" s="264"/>
      <c r="GWT196" s="264"/>
      <c r="GWU196" s="264"/>
      <c r="GWV196" s="264"/>
      <c r="GWW196" s="264"/>
      <c r="GWX196" s="264"/>
      <c r="GWY196" s="264"/>
      <c r="GWZ196" s="264"/>
      <c r="GXA196" s="264"/>
      <c r="GXB196" s="264"/>
      <c r="GXC196" s="264"/>
      <c r="GXD196" s="264"/>
      <c r="GXE196" s="264"/>
      <c r="GXF196" s="264"/>
      <c r="GXG196" s="264"/>
      <c r="GXH196" s="264"/>
      <c r="GXI196" s="264"/>
      <c r="GXJ196" s="264"/>
      <c r="GXK196" s="264"/>
      <c r="GXL196" s="264"/>
      <c r="GXM196" s="264"/>
      <c r="GXN196" s="264"/>
      <c r="GXO196" s="264"/>
      <c r="GXP196" s="264"/>
      <c r="GXQ196" s="264"/>
      <c r="GXR196" s="264"/>
      <c r="GXS196" s="264"/>
      <c r="GXT196" s="264"/>
      <c r="GXU196" s="264"/>
      <c r="GXV196" s="264"/>
      <c r="GXW196" s="264"/>
      <c r="GXX196" s="264"/>
      <c r="GXY196" s="264"/>
      <c r="GXZ196" s="264"/>
      <c r="GYA196" s="264"/>
      <c r="GYB196" s="264"/>
      <c r="GYC196" s="264"/>
      <c r="GYD196" s="264"/>
      <c r="GYE196" s="264"/>
      <c r="GYF196" s="264"/>
      <c r="GYG196" s="264"/>
      <c r="GYH196" s="264"/>
      <c r="GYI196" s="264"/>
      <c r="GYJ196" s="264"/>
      <c r="GYK196" s="264"/>
      <c r="GYL196" s="264"/>
      <c r="GYM196" s="264"/>
      <c r="GYN196" s="264"/>
      <c r="GYO196" s="264"/>
      <c r="GYP196" s="264"/>
      <c r="GYQ196" s="264"/>
      <c r="GYR196" s="264"/>
      <c r="GYS196" s="264"/>
      <c r="GYT196" s="264"/>
      <c r="GYU196" s="264"/>
      <c r="GYV196" s="264"/>
      <c r="GYW196" s="264"/>
      <c r="GYX196" s="264"/>
      <c r="GYY196" s="264"/>
      <c r="GYZ196" s="264"/>
      <c r="GZA196" s="264"/>
      <c r="GZB196" s="264"/>
      <c r="GZC196" s="264"/>
      <c r="GZD196" s="264"/>
      <c r="GZE196" s="264"/>
      <c r="GZF196" s="264"/>
      <c r="GZG196" s="264"/>
      <c r="GZH196" s="264"/>
      <c r="GZI196" s="264"/>
      <c r="GZJ196" s="264"/>
      <c r="GZK196" s="264"/>
      <c r="GZL196" s="264"/>
      <c r="GZM196" s="264"/>
      <c r="GZN196" s="264"/>
      <c r="GZO196" s="264"/>
      <c r="GZP196" s="264"/>
      <c r="GZQ196" s="264"/>
      <c r="GZR196" s="264"/>
      <c r="GZS196" s="264"/>
      <c r="GZT196" s="264"/>
      <c r="GZU196" s="264"/>
      <c r="GZV196" s="264"/>
      <c r="GZW196" s="264"/>
      <c r="GZX196" s="264"/>
      <c r="GZY196" s="264"/>
      <c r="GZZ196" s="264"/>
      <c r="HAA196" s="264"/>
      <c r="HAB196" s="264"/>
      <c r="HAC196" s="264"/>
      <c r="HAD196" s="264"/>
      <c r="HAE196" s="264"/>
      <c r="HAF196" s="264"/>
      <c r="HAG196" s="264"/>
      <c r="HAH196" s="264"/>
      <c r="HAI196" s="264"/>
      <c r="HAJ196" s="264"/>
      <c r="HAK196" s="264"/>
      <c r="HAL196" s="264"/>
      <c r="HAM196" s="264"/>
      <c r="HAN196" s="264"/>
      <c r="HAO196" s="264"/>
      <c r="HAP196" s="264"/>
      <c r="HAQ196" s="264"/>
      <c r="HAR196" s="264"/>
      <c r="HAS196" s="264"/>
      <c r="HAT196" s="264"/>
      <c r="HAU196" s="264"/>
      <c r="HAV196" s="264"/>
      <c r="HAW196" s="264"/>
      <c r="HAX196" s="264"/>
      <c r="HAY196" s="264"/>
      <c r="HAZ196" s="264"/>
      <c r="HBA196" s="264"/>
      <c r="HBB196" s="264"/>
      <c r="HBC196" s="264"/>
      <c r="HBD196" s="264"/>
      <c r="HBE196" s="264"/>
      <c r="HBF196" s="264"/>
      <c r="HBG196" s="264"/>
      <c r="HBH196" s="264"/>
      <c r="HBI196" s="264"/>
      <c r="HBJ196" s="264"/>
      <c r="HBK196" s="264"/>
      <c r="HBL196" s="264"/>
      <c r="HBM196" s="264"/>
      <c r="HBN196" s="264"/>
      <c r="HBO196" s="264"/>
      <c r="HBP196" s="264"/>
      <c r="HBQ196" s="264"/>
      <c r="HBR196" s="264"/>
      <c r="HBS196" s="264"/>
      <c r="HBT196" s="264"/>
      <c r="HBU196" s="264"/>
      <c r="HBV196" s="264"/>
      <c r="HBW196" s="264"/>
      <c r="HBX196" s="264"/>
      <c r="HBY196" s="264"/>
      <c r="HBZ196" s="264"/>
      <c r="HCA196" s="264"/>
      <c r="HCB196" s="264"/>
      <c r="HCC196" s="264"/>
      <c r="HCD196" s="264"/>
      <c r="HCE196" s="264"/>
      <c r="HCF196" s="264"/>
      <c r="HCG196" s="264"/>
      <c r="HCH196" s="264"/>
      <c r="HCI196" s="264"/>
      <c r="HCJ196" s="264"/>
      <c r="HCK196" s="264"/>
      <c r="HCL196" s="264"/>
      <c r="HCM196" s="264"/>
      <c r="HCN196" s="264"/>
      <c r="HCO196" s="264"/>
      <c r="HCP196" s="264"/>
      <c r="HCQ196" s="264"/>
      <c r="HCR196" s="264"/>
      <c r="HCS196" s="264"/>
      <c r="HCT196" s="264"/>
      <c r="HCU196" s="264"/>
      <c r="HCV196" s="264"/>
      <c r="HCW196" s="264"/>
      <c r="HCX196" s="264"/>
      <c r="HCY196" s="264"/>
      <c r="HCZ196" s="264"/>
      <c r="HDA196" s="264"/>
      <c r="HDB196" s="264"/>
      <c r="HDC196" s="264"/>
      <c r="HDD196" s="264"/>
      <c r="HDE196" s="264"/>
      <c r="HDF196" s="264"/>
      <c r="HDG196" s="264"/>
      <c r="HDH196" s="264"/>
      <c r="HDI196" s="264"/>
      <c r="HDJ196" s="264"/>
      <c r="HDK196" s="264"/>
      <c r="HDL196" s="264"/>
      <c r="HDM196" s="264"/>
      <c r="HDN196" s="264"/>
      <c r="HDO196" s="264"/>
      <c r="HDP196" s="264"/>
      <c r="HDQ196" s="264"/>
      <c r="HDR196" s="264"/>
      <c r="HDS196" s="264"/>
      <c r="HDT196" s="264"/>
      <c r="HDU196" s="264"/>
      <c r="HDV196" s="264"/>
      <c r="HDW196" s="264"/>
      <c r="HDX196" s="264"/>
      <c r="HDY196" s="264"/>
      <c r="HDZ196" s="264"/>
      <c r="HEA196" s="264"/>
      <c r="HEB196" s="264"/>
      <c r="HEC196" s="264"/>
      <c r="HED196" s="264"/>
      <c r="HEE196" s="264"/>
      <c r="HEF196" s="264"/>
      <c r="HEG196" s="264"/>
      <c r="HEH196" s="264"/>
      <c r="HEI196" s="264"/>
      <c r="HEJ196" s="264"/>
      <c r="HEK196" s="264"/>
      <c r="HEL196" s="264"/>
      <c r="HEM196" s="264"/>
      <c r="HEN196" s="264"/>
      <c r="HEO196" s="264"/>
      <c r="HEP196" s="264"/>
      <c r="HEQ196" s="264"/>
      <c r="HER196" s="264"/>
      <c r="HES196" s="264"/>
      <c r="HET196" s="264"/>
      <c r="HEU196" s="264"/>
      <c r="HEV196" s="264"/>
      <c r="HEW196" s="264"/>
      <c r="HEX196" s="264"/>
      <c r="HEY196" s="264"/>
      <c r="HEZ196" s="264"/>
      <c r="HFA196" s="264"/>
      <c r="HFB196" s="264"/>
      <c r="HFC196" s="264"/>
      <c r="HFD196" s="264"/>
      <c r="HFE196" s="264"/>
      <c r="HFF196" s="264"/>
      <c r="HFG196" s="264"/>
      <c r="HFH196" s="264"/>
      <c r="HFI196" s="264"/>
      <c r="HFJ196" s="264"/>
      <c r="HFK196" s="264"/>
      <c r="HFL196" s="264"/>
      <c r="HFM196" s="264"/>
      <c r="HFN196" s="264"/>
      <c r="HFO196" s="264"/>
      <c r="HFP196" s="264"/>
      <c r="HFQ196" s="264"/>
      <c r="HFR196" s="264"/>
      <c r="HFS196" s="264"/>
      <c r="HFT196" s="264"/>
      <c r="HFU196" s="264"/>
      <c r="HFV196" s="264"/>
      <c r="HFW196" s="264"/>
      <c r="HFX196" s="264"/>
      <c r="HFY196" s="264"/>
      <c r="HFZ196" s="264"/>
      <c r="HGA196" s="264"/>
      <c r="HGB196" s="264"/>
      <c r="HGC196" s="264"/>
      <c r="HGD196" s="264"/>
      <c r="HGE196" s="264"/>
      <c r="HGF196" s="264"/>
      <c r="HGG196" s="264"/>
      <c r="HGH196" s="264"/>
      <c r="HGI196" s="264"/>
      <c r="HGJ196" s="264"/>
      <c r="HGK196" s="264"/>
      <c r="HGL196" s="264"/>
      <c r="HGM196" s="264"/>
      <c r="HGN196" s="264"/>
      <c r="HGO196" s="264"/>
      <c r="HGP196" s="264"/>
      <c r="HGQ196" s="264"/>
      <c r="HGR196" s="264"/>
      <c r="HGS196" s="264"/>
      <c r="HGT196" s="264"/>
      <c r="HGU196" s="264"/>
      <c r="HGV196" s="264"/>
      <c r="HGW196" s="264"/>
      <c r="HGX196" s="264"/>
      <c r="HGY196" s="264"/>
      <c r="HGZ196" s="264"/>
      <c r="HHA196" s="264"/>
      <c r="HHB196" s="264"/>
      <c r="HHC196" s="264"/>
      <c r="HHD196" s="264"/>
      <c r="HHE196" s="264"/>
      <c r="HHF196" s="264"/>
      <c r="HHG196" s="264"/>
      <c r="HHH196" s="264"/>
      <c r="HHI196" s="264"/>
      <c r="HHJ196" s="264"/>
      <c r="HHK196" s="264"/>
      <c r="HHL196" s="264"/>
      <c r="HHM196" s="264"/>
      <c r="HHN196" s="264"/>
      <c r="HHO196" s="264"/>
      <c r="HHP196" s="264"/>
      <c r="HHQ196" s="264"/>
      <c r="HHR196" s="264"/>
      <c r="HHS196" s="264"/>
      <c r="HHT196" s="264"/>
      <c r="HHU196" s="264"/>
      <c r="HHV196" s="264"/>
      <c r="HHW196" s="264"/>
      <c r="HHX196" s="264"/>
      <c r="HHY196" s="264"/>
      <c r="HHZ196" s="264"/>
      <c r="HIA196" s="264"/>
      <c r="HIB196" s="264"/>
      <c r="HIC196" s="264"/>
      <c r="HID196" s="264"/>
      <c r="HIE196" s="264"/>
      <c r="HIF196" s="264"/>
      <c r="HIG196" s="264"/>
      <c r="HIH196" s="264"/>
      <c r="HII196" s="264"/>
      <c r="HIJ196" s="264"/>
      <c r="HIK196" s="264"/>
      <c r="HIL196" s="264"/>
      <c r="HIM196" s="264"/>
      <c r="HIN196" s="264"/>
      <c r="HIO196" s="264"/>
      <c r="HIP196" s="264"/>
      <c r="HIQ196" s="264"/>
      <c r="HIR196" s="264"/>
      <c r="HIS196" s="264"/>
      <c r="HIT196" s="264"/>
      <c r="HIU196" s="264"/>
      <c r="HIV196" s="264"/>
      <c r="HIW196" s="264"/>
      <c r="HIX196" s="264"/>
      <c r="HIY196" s="264"/>
      <c r="HIZ196" s="264"/>
      <c r="HJA196" s="264"/>
      <c r="HJB196" s="264"/>
      <c r="HJC196" s="264"/>
      <c r="HJD196" s="264"/>
      <c r="HJE196" s="264"/>
      <c r="HJF196" s="264"/>
      <c r="HJG196" s="264"/>
      <c r="HJH196" s="264"/>
      <c r="HJI196" s="264"/>
      <c r="HJJ196" s="264"/>
      <c r="HJK196" s="264"/>
      <c r="HJL196" s="264"/>
      <c r="HJM196" s="264"/>
      <c r="HJN196" s="264"/>
      <c r="HJO196" s="264"/>
      <c r="HJP196" s="264"/>
      <c r="HJQ196" s="264"/>
      <c r="HJR196" s="264"/>
      <c r="HJS196" s="264"/>
      <c r="HJT196" s="264"/>
      <c r="HJU196" s="264"/>
      <c r="HJV196" s="264"/>
      <c r="HJW196" s="264"/>
      <c r="HJX196" s="264"/>
      <c r="HJY196" s="264"/>
      <c r="HJZ196" s="264"/>
      <c r="HKA196" s="264"/>
      <c r="HKB196" s="264"/>
      <c r="HKC196" s="264"/>
      <c r="HKD196" s="264"/>
      <c r="HKE196" s="264"/>
      <c r="HKF196" s="264"/>
      <c r="HKG196" s="264"/>
      <c r="HKH196" s="264"/>
      <c r="HKI196" s="264"/>
      <c r="HKJ196" s="264"/>
      <c r="HKK196" s="264"/>
      <c r="HKL196" s="264"/>
      <c r="HKM196" s="264"/>
      <c r="HKN196" s="264"/>
      <c r="HKO196" s="264"/>
      <c r="HKP196" s="264"/>
      <c r="HKQ196" s="264"/>
      <c r="HKR196" s="264"/>
      <c r="HKS196" s="264"/>
      <c r="HKT196" s="264"/>
      <c r="HKU196" s="264"/>
      <c r="HKV196" s="264"/>
      <c r="HKW196" s="264"/>
      <c r="HKX196" s="264"/>
      <c r="HKY196" s="264"/>
      <c r="HKZ196" s="264"/>
      <c r="HLA196" s="264"/>
      <c r="HLB196" s="264"/>
      <c r="HLC196" s="264"/>
      <c r="HLD196" s="264"/>
      <c r="HLE196" s="264"/>
      <c r="HLF196" s="264"/>
      <c r="HLG196" s="264"/>
      <c r="HLH196" s="264"/>
      <c r="HLI196" s="264"/>
      <c r="HLJ196" s="264"/>
      <c r="HLK196" s="264"/>
      <c r="HLL196" s="264"/>
      <c r="HLM196" s="264"/>
      <c r="HLN196" s="264"/>
      <c r="HLO196" s="264"/>
      <c r="HLP196" s="264"/>
      <c r="HLQ196" s="264"/>
      <c r="HLR196" s="264"/>
      <c r="HLS196" s="264"/>
      <c r="HLT196" s="264"/>
      <c r="HLU196" s="264"/>
      <c r="HLV196" s="264"/>
      <c r="HLW196" s="264"/>
      <c r="HLX196" s="264"/>
      <c r="HLY196" s="264"/>
      <c r="HLZ196" s="264"/>
      <c r="HMA196" s="264"/>
      <c r="HMB196" s="264"/>
      <c r="HMC196" s="264"/>
      <c r="HMD196" s="264"/>
      <c r="HME196" s="264"/>
      <c r="HMF196" s="264"/>
      <c r="HMG196" s="264"/>
      <c r="HMH196" s="264"/>
      <c r="HMI196" s="264"/>
      <c r="HMJ196" s="264"/>
      <c r="HMK196" s="264"/>
      <c r="HML196" s="264"/>
      <c r="HMM196" s="264"/>
      <c r="HMN196" s="264"/>
      <c r="HMO196" s="264"/>
      <c r="HMP196" s="264"/>
      <c r="HMQ196" s="264"/>
      <c r="HMR196" s="264"/>
      <c r="HMS196" s="264"/>
      <c r="HMT196" s="264"/>
      <c r="HMU196" s="264"/>
      <c r="HMV196" s="264"/>
      <c r="HMW196" s="264"/>
      <c r="HMX196" s="264"/>
      <c r="HMY196" s="264"/>
      <c r="HMZ196" s="264"/>
      <c r="HNA196" s="264"/>
      <c r="HNB196" s="264"/>
      <c r="HNC196" s="264"/>
      <c r="HND196" s="264"/>
      <c r="HNE196" s="264"/>
      <c r="HNF196" s="264"/>
      <c r="HNG196" s="264"/>
      <c r="HNH196" s="264"/>
      <c r="HNI196" s="264"/>
      <c r="HNJ196" s="264"/>
      <c r="HNK196" s="264"/>
      <c r="HNL196" s="264"/>
      <c r="HNM196" s="264"/>
      <c r="HNN196" s="264"/>
      <c r="HNO196" s="264"/>
      <c r="HNP196" s="264"/>
      <c r="HNQ196" s="264"/>
      <c r="HNR196" s="264"/>
      <c r="HNS196" s="264"/>
      <c r="HNT196" s="264"/>
      <c r="HNU196" s="264"/>
      <c r="HNV196" s="264"/>
      <c r="HNW196" s="264"/>
      <c r="HNX196" s="264"/>
      <c r="HNY196" s="264"/>
      <c r="HNZ196" s="264"/>
      <c r="HOA196" s="264"/>
      <c r="HOB196" s="264"/>
      <c r="HOC196" s="264"/>
      <c r="HOD196" s="264"/>
      <c r="HOE196" s="264"/>
      <c r="HOF196" s="264"/>
      <c r="HOG196" s="264"/>
      <c r="HOH196" s="264"/>
      <c r="HOI196" s="264"/>
      <c r="HOJ196" s="264"/>
      <c r="HOK196" s="264"/>
      <c r="HOL196" s="264"/>
      <c r="HOM196" s="264"/>
      <c r="HON196" s="264"/>
      <c r="HOO196" s="264"/>
      <c r="HOP196" s="264"/>
      <c r="HOQ196" s="264"/>
      <c r="HOR196" s="264"/>
      <c r="HOS196" s="264"/>
      <c r="HOT196" s="264"/>
      <c r="HOU196" s="264"/>
      <c r="HOV196" s="264"/>
      <c r="HOW196" s="264"/>
      <c r="HOX196" s="264"/>
      <c r="HOY196" s="264"/>
      <c r="HOZ196" s="264"/>
      <c r="HPA196" s="264"/>
      <c r="HPB196" s="264"/>
      <c r="HPC196" s="264"/>
      <c r="HPD196" s="264"/>
      <c r="HPE196" s="264"/>
      <c r="HPF196" s="264"/>
      <c r="HPG196" s="264"/>
      <c r="HPH196" s="264"/>
      <c r="HPI196" s="264"/>
      <c r="HPJ196" s="264"/>
      <c r="HPK196" s="264"/>
      <c r="HPL196" s="264"/>
      <c r="HPM196" s="264"/>
      <c r="HPN196" s="264"/>
      <c r="HPO196" s="264"/>
      <c r="HPP196" s="264"/>
      <c r="HPQ196" s="264"/>
      <c r="HPR196" s="264"/>
      <c r="HPS196" s="264"/>
      <c r="HPT196" s="264"/>
      <c r="HPU196" s="264"/>
      <c r="HPV196" s="264"/>
      <c r="HPW196" s="264"/>
      <c r="HPX196" s="264"/>
      <c r="HPY196" s="264"/>
      <c r="HPZ196" s="264"/>
      <c r="HQA196" s="264"/>
      <c r="HQB196" s="264"/>
      <c r="HQC196" s="264"/>
      <c r="HQD196" s="264"/>
      <c r="HQE196" s="264"/>
      <c r="HQF196" s="264"/>
      <c r="HQG196" s="264"/>
      <c r="HQH196" s="264"/>
      <c r="HQI196" s="264"/>
      <c r="HQJ196" s="264"/>
      <c r="HQK196" s="264"/>
      <c r="HQL196" s="264"/>
      <c r="HQM196" s="264"/>
      <c r="HQN196" s="264"/>
      <c r="HQO196" s="264"/>
      <c r="HQP196" s="264"/>
      <c r="HQQ196" s="264"/>
      <c r="HQR196" s="264"/>
      <c r="HQS196" s="264"/>
      <c r="HQT196" s="264"/>
      <c r="HQU196" s="264"/>
      <c r="HQV196" s="264"/>
      <c r="HQW196" s="264"/>
      <c r="HQX196" s="264"/>
      <c r="HQY196" s="264"/>
      <c r="HQZ196" s="264"/>
      <c r="HRA196" s="264"/>
      <c r="HRB196" s="264"/>
      <c r="HRC196" s="264"/>
      <c r="HRD196" s="264"/>
      <c r="HRE196" s="264"/>
      <c r="HRF196" s="264"/>
      <c r="HRG196" s="264"/>
      <c r="HRH196" s="264"/>
      <c r="HRI196" s="264"/>
      <c r="HRJ196" s="264"/>
      <c r="HRK196" s="264"/>
      <c r="HRL196" s="264"/>
      <c r="HRM196" s="264"/>
      <c r="HRN196" s="264"/>
      <c r="HRO196" s="264"/>
      <c r="HRP196" s="264"/>
      <c r="HRQ196" s="264"/>
      <c r="HRR196" s="264"/>
      <c r="HRS196" s="264"/>
      <c r="HRT196" s="264"/>
      <c r="HRU196" s="264"/>
      <c r="HRV196" s="264"/>
      <c r="HRW196" s="264"/>
      <c r="HRX196" s="264"/>
      <c r="HRY196" s="264"/>
      <c r="HRZ196" s="264"/>
      <c r="HSA196" s="264"/>
      <c r="HSB196" s="264"/>
      <c r="HSC196" s="264"/>
      <c r="HSD196" s="264"/>
      <c r="HSE196" s="264"/>
      <c r="HSF196" s="264"/>
      <c r="HSG196" s="264"/>
      <c r="HSH196" s="264"/>
      <c r="HSI196" s="264"/>
      <c r="HSJ196" s="264"/>
      <c r="HSK196" s="264"/>
      <c r="HSL196" s="264"/>
      <c r="HSM196" s="264"/>
      <c r="HSN196" s="264"/>
      <c r="HSO196" s="264"/>
      <c r="HSP196" s="264"/>
      <c r="HSQ196" s="264"/>
      <c r="HSR196" s="264"/>
      <c r="HSS196" s="264"/>
      <c r="HST196" s="264"/>
      <c r="HSU196" s="264"/>
      <c r="HSV196" s="264"/>
      <c r="HSW196" s="264"/>
      <c r="HSX196" s="264"/>
      <c r="HSY196" s="264"/>
      <c r="HSZ196" s="264"/>
      <c r="HTA196" s="264"/>
      <c r="HTB196" s="264"/>
      <c r="HTC196" s="264"/>
      <c r="HTD196" s="264"/>
      <c r="HTE196" s="264"/>
      <c r="HTF196" s="264"/>
      <c r="HTG196" s="264"/>
      <c r="HTH196" s="264"/>
      <c r="HTI196" s="264"/>
      <c r="HTJ196" s="264"/>
      <c r="HTK196" s="264"/>
      <c r="HTL196" s="264"/>
      <c r="HTM196" s="264"/>
      <c r="HTN196" s="264"/>
      <c r="HTO196" s="264"/>
      <c r="HTP196" s="264"/>
      <c r="HTQ196" s="264"/>
      <c r="HTR196" s="264"/>
      <c r="HTS196" s="264"/>
      <c r="HTT196" s="264"/>
      <c r="HTU196" s="264"/>
      <c r="HTV196" s="264"/>
      <c r="HTW196" s="264"/>
      <c r="HTX196" s="264"/>
      <c r="HTY196" s="264"/>
      <c r="HTZ196" s="264"/>
      <c r="HUA196" s="264"/>
      <c r="HUB196" s="264"/>
      <c r="HUC196" s="264"/>
      <c r="HUD196" s="264"/>
      <c r="HUE196" s="264"/>
      <c r="HUF196" s="264"/>
      <c r="HUG196" s="264"/>
      <c r="HUH196" s="264"/>
      <c r="HUI196" s="264"/>
      <c r="HUJ196" s="264"/>
      <c r="HUK196" s="264"/>
      <c r="HUL196" s="264"/>
      <c r="HUM196" s="264"/>
      <c r="HUN196" s="264"/>
      <c r="HUO196" s="264"/>
      <c r="HUP196" s="264"/>
      <c r="HUQ196" s="264"/>
      <c r="HUR196" s="264"/>
      <c r="HUS196" s="264"/>
      <c r="HUT196" s="264"/>
      <c r="HUU196" s="264"/>
      <c r="HUV196" s="264"/>
      <c r="HUW196" s="264"/>
      <c r="HUX196" s="264"/>
      <c r="HUY196" s="264"/>
      <c r="HUZ196" s="264"/>
      <c r="HVA196" s="264"/>
      <c r="HVB196" s="264"/>
      <c r="HVC196" s="264"/>
      <c r="HVD196" s="264"/>
      <c r="HVE196" s="264"/>
      <c r="HVF196" s="264"/>
      <c r="HVG196" s="264"/>
      <c r="HVH196" s="264"/>
      <c r="HVI196" s="264"/>
      <c r="HVJ196" s="264"/>
      <c r="HVK196" s="264"/>
      <c r="HVL196" s="264"/>
      <c r="HVM196" s="264"/>
      <c r="HVN196" s="264"/>
      <c r="HVO196" s="264"/>
      <c r="HVP196" s="264"/>
      <c r="HVQ196" s="264"/>
      <c r="HVR196" s="264"/>
      <c r="HVS196" s="264"/>
      <c r="HVT196" s="264"/>
      <c r="HVU196" s="264"/>
      <c r="HVV196" s="264"/>
      <c r="HVW196" s="264"/>
      <c r="HVX196" s="264"/>
      <c r="HVY196" s="264"/>
      <c r="HVZ196" s="264"/>
      <c r="HWA196" s="264"/>
      <c r="HWB196" s="264"/>
      <c r="HWC196" s="264"/>
      <c r="HWD196" s="264"/>
      <c r="HWE196" s="264"/>
      <c r="HWF196" s="264"/>
      <c r="HWG196" s="264"/>
      <c r="HWH196" s="264"/>
      <c r="HWI196" s="264"/>
      <c r="HWJ196" s="264"/>
      <c r="HWK196" s="264"/>
      <c r="HWL196" s="264"/>
      <c r="HWM196" s="264"/>
      <c r="HWN196" s="264"/>
      <c r="HWO196" s="264"/>
      <c r="HWP196" s="264"/>
      <c r="HWQ196" s="264"/>
      <c r="HWR196" s="264"/>
      <c r="HWS196" s="264"/>
      <c r="HWT196" s="264"/>
      <c r="HWU196" s="264"/>
      <c r="HWV196" s="264"/>
      <c r="HWW196" s="264"/>
      <c r="HWX196" s="264"/>
      <c r="HWY196" s="264"/>
      <c r="HWZ196" s="264"/>
      <c r="HXA196" s="264"/>
      <c r="HXB196" s="264"/>
      <c r="HXC196" s="264"/>
      <c r="HXD196" s="264"/>
      <c r="HXE196" s="264"/>
      <c r="HXF196" s="264"/>
      <c r="HXG196" s="264"/>
      <c r="HXH196" s="264"/>
      <c r="HXI196" s="264"/>
      <c r="HXJ196" s="264"/>
      <c r="HXK196" s="264"/>
      <c r="HXL196" s="264"/>
      <c r="HXM196" s="264"/>
      <c r="HXN196" s="264"/>
      <c r="HXO196" s="264"/>
      <c r="HXP196" s="264"/>
      <c r="HXQ196" s="264"/>
      <c r="HXR196" s="264"/>
      <c r="HXS196" s="264"/>
      <c r="HXT196" s="264"/>
      <c r="HXU196" s="264"/>
      <c r="HXV196" s="264"/>
      <c r="HXW196" s="264"/>
      <c r="HXX196" s="264"/>
      <c r="HXY196" s="264"/>
      <c r="HXZ196" s="264"/>
      <c r="HYA196" s="264"/>
      <c r="HYB196" s="264"/>
      <c r="HYC196" s="264"/>
      <c r="HYD196" s="264"/>
      <c r="HYE196" s="264"/>
      <c r="HYF196" s="264"/>
      <c r="HYG196" s="264"/>
      <c r="HYH196" s="264"/>
      <c r="HYI196" s="264"/>
      <c r="HYJ196" s="264"/>
      <c r="HYK196" s="264"/>
      <c r="HYL196" s="264"/>
      <c r="HYM196" s="264"/>
      <c r="HYN196" s="264"/>
      <c r="HYO196" s="264"/>
      <c r="HYP196" s="264"/>
      <c r="HYQ196" s="264"/>
      <c r="HYR196" s="264"/>
      <c r="HYS196" s="264"/>
      <c r="HYT196" s="264"/>
      <c r="HYU196" s="264"/>
      <c r="HYV196" s="264"/>
      <c r="HYW196" s="264"/>
      <c r="HYX196" s="264"/>
      <c r="HYY196" s="264"/>
      <c r="HYZ196" s="264"/>
      <c r="HZA196" s="264"/>
      <c r="HZB196" s="264"/>
      <c r="HZC196" s="264"/>
      <c r="HZD196" s="264"/>
      <c r="HZE196" s="264"/>
      <c r="HZF196" s="264"/>
      <c r="HZG196" s="264"/>
      <c r="HZH196" s="264"/>
      <c r="HZI196" s="264"/>
      <c r="HZJ196" s="264"/>
      <c r="HZK196" s="264"/>
      <c r="HZL196" s="264"/>
      <c r="HZM196" s="264"/>
      <c r="HZN196" s="264"/>
      <c r="HZO196" s="264"/>
      <c r="HZP196" s="264"/>
      <c r="HZQ196" s="264"/>
      <c r="HZR196" s="264"/>
      <c r="HZS196" s="264"/>
      <c r="HZT196" s="264"/>
      <c r="HZU196" s="264"/>
      <c r="HZV196" s="264"/>
      <c r="HZW196" s="264"/>
      <c r="HZX196" s="264"/>
      <c r="HZY196" s="264"/>
      <c r="HZZ196" s="264"/>
      <c r="IAA196" s="264"/>
      <c r="IAB196" s="264"/>
      <c r="IAC196" s="264"/>
      <c r="IAD196" s="264"/>
      <c r="IAE196" s="264"/>
      <c r="IAF196" s="264"/>
      <c r="IAG196" s="264"/>
      <c r="IAH196" s="264"/>
      <c r="IAI196" s="264"/>
      <c r="IAJ196" s="264"/>
      <c r="IAK196" s="264"/>
      <c r="IAL196" s="264"/>
      <c r="IAM196" s="264"/>
      <c r="IAN196" s="264"/>
      <c r="IAO196" s="264"/>
      <c r="IAP196" s="264"/>
      <c r="IAQ196" s="264"/>
      <c r="IAR196" s="264"/>
      <c r="IAS196" s="264"/>
      <c r="IAT196" s="264"/>
      <c r="IAU196" s="264"/>
      <c r="IAV196" s="264"/>
      <c r="IAW196" s="264"/>
      <c r="IAX196" s="264"/>
      <c r="IAY196" s="264"/>
      <c r="IAZ196" s="264"/>
      <c r="IBA196" s="264"/>
      <c r="IBB196" s="264"/>
      <c r="IBC196" s="264"/>
      <c r="IBD196" s="264"/>
      <c r="IBE196" s="264"/>
      <c r="IBF196" s="264"/>
      <c r="IBG196" s="264"/>
      <c r="IBH196" s="264"/>
      <c r="IBI196" s="264"/>
      <c r="IBJ196" s="264"/>
      <c r="IBK196" s="264"/>
      <c r="IBL196" s="264"/>
      <c r="IBM196" s="264"/>
      <c r="IBN196" s="264"/>
      <c r="IBO196" s="264"/>
      <c r="IBP196" s="264"/>
      <c r="IBQ196" s="264"/>
      <c r="IBR196" s="264"/>
      <c r="IBS196" s="264"/>
      <c r="IBT196" s="264"/>
      <c r="IBU196" s="264"/>
      <c r="IBV196" s="264"/>
      <c r="IBW196" s="264"/>
      <c r="IBX196" s="264"/>
      <c r="IBY196" s="264"/>
      <c r="IBZ196" s="264"/>
      <c r="ICA196" s="264"/>
      <c r="ICB196" s="264"/>
      <c r="ICC196" s="264"/>
      <c r="ICD196" s="264"/>
      <c r="ICE196" s="264"/>
      <c r="ICF196" s="264"/>
      <c r="ICG196" s="264"/>
      <c r="ICH196" s="264"/>
      <c r="ICI196" s="264"/>
      <c r="ICJ196" s="264"/>
      <c r="ICK196" s="264"/>
      <c r="ICL196" s="264"/>
      <c r="ICM196" s="264"/>
      <c r="ICN196" s="264"/>
      <c r="ICO196" s="264"/>
      <c r="ICP196" s="264"/>
      <c r="ICQ196" s="264"/>
      <c r="ICR196" s="264"/>
      <c r="ICS196" s="264"/>
      <c r="ICT196" s="264"/>
      <c r="ICU196" s="264"/>
      <c r="ICV196" s="264"/>
      <c r="ICW196" s="264"/>
      <c r="ICX196" s="264"/>
      <c r="ICY196" s="264"/>
      <c r="ICZ196" s="264"/>
      <c r="IDA196" s="264"/>
      <c r="IDB196" s="264"/>
      <c r="IDC196" s="264"/>
      <c r="IDD196" s="264"/>
      <c r="IDE196" s="264"/>
      <c r="IDF196" s="264"/>
      <c r="IDG196" s="264"/>
      <c r="IDH196" s="264"/>
      <c r="IDI196" s="264"/>
      <c r="IDJ196" s="264"/>
      <c r="IDK196" s="264"/>
      <c r="IDL196" s="264"/>
      <c r="IDM196" s="264"/>
      <c r="IDN196" s="264"/>
      <c r="IDO196" s="264"/>
      <c r="IDP196" s="264"/>
      <c r="IDQ196" s="264"/>
      <c r="IDR196" s="264"/>
      <c r="IDS196" s="264"/>
      <c r="IDT196" s="264"/>
      <c r="IDU196" s="264"/>
      <c r="IDV196" s="264"/>
      <c r="IDW196" s="264"/>
      <c r="IDX196" s="264"/>
      <c r="IDY196" s="264"/>
      <c r="IDZ196" s="264"/>
      <c r="IEA196" s="264"/>
      <c r="IEB196" s="264"/>
      <c r="IEC196" s="264"/>
      <c r="IED196" s="264"/>
      <c r="IEE196" s="264"/>
      <c r="IEF196" s="264"/>
      <c r="IEG196" s="264"/>
      <c r="IEH196" s="264"/>
      <c r="IEI196" s="264"/>
      <c r="IEJ196" s="264"/>
      <c r="IEK196" s="264"/>
      <c r="IEL196" s="264"/>
      <c r="IEM196" s="264"/>
      <c r="IEN196" s="264"/>
      <c r="IEO196" s="264"/>
      <c r="IEP196" s="264"/>
      <c r="IEQ196" s="264"/>
      <c r="IER196" s="264"/>
      <c r="IES196" s="264"/>
      <c r="IET196" s="264"/>
      <c r="IEU196" s="264"/>
      <c r="IEV196" s="264"/>
      <c r="IEW196" s="264"/>
      <c r="IEX196" s="264"/>
      <c r="IEY196" s="264"/>
      <c r="IEZ196" s="264"/>
      <c r="IFA196" s="264"/>
      <c r="IFB196" s="264"/>
      <c r="IFC196" s="264"/>
      <c r="IFD196" s="264"/>
      <c r="IFE196" s="264"/>
      <c r="IFF196" s="264"/>
      <c r="IFG196" s="264"/>
      <c r="IFH196" s="264"/>
      <c r="IFI196" s="264"/>
      <c r="IFJ196" s="264"/>
      <c r="IFK196" s="264"/>
      <c r="IFL196" s="264"/>
      <c r="IFM196" s="264"/>
      <c r="IFN196" s="264"/>
      <c r="IFO196" s="264"/>
      <c r="IFP196" s="264"/>
      <c r="IFQ196" s="264"/>
      <c r="IFR196" s="264"/>
      <c r="IFS196" s="264"/>
      <c r="IFT196" s="264"/>
      <c r="IFU196" s="264"/>
      <c r="IFV196" s="264"/>
      <c r="IFW196" s="264"/>
      <c r="IFX196" s="264"/>
      <c r="IFY196" s="264"/>
      <c r="IFZ196" s="264"/>
      <c r="IGA196" s="264"/>
      <c r="IGB196" s="264"/>
      <c r="IGC196" s="264"/>
      <c r="IGD196" s="264"/>
      <c r="IGE196" s="264"/>
      <c r="IGF196" s="264"/>
      <c r="IGG196" s="264"/>
      <c r="IGH196" s="264"/>
      <c r="IGI196" s="264"/>
      <c r="IGJ196" s="264"/>
      <c r="IGK196" s="264"/>
      <c r="IGL196" s="264"/>
      <c r="IGM196" s="264"/>
      <c r="IGN196" s="264"/>
      <c r="IGO196" s="264"/>
      <c r="IGP196" s="264"/>
      <c r="IGQ196" s="264"/>
      <c r="IGR196" s="264"/>
      <c r="IGS196" s="264"/>
      <c r="IGT196" s="264"/>
      <c r="IGU196" s="264"/>
      <c r="IGV196" s="264"/>
      <c r="IGW196" s="264"/>
      <c r="IGX196" s="264"/>
      <c r="IGY196" s="264"/>
      <c r="IGZ196" s="264"/>
      <c r="IHA196" s="264"/>
      <c r="IHB196" s="264"/>
      <c r="IHC196" s="264"/>
      <c r="IHD196" s="264"/>
      <c r="IHE196" s="264"/>
      <c r="IHF196" s="264"/>
      <c r="IHG196" s="264"/>
      <c r="IHH196" s="264"/>
      <c r="IHI196" s="264"/>
      <c r="IHJ196" s="264"/>
      <c r="IHK196" s="264"/>
      <c r="IHL196" s="264"/>
      <c r="IHM196" s="264"/>
      <c r="IHN196" s="264"/>
      <c r="IHO196" s="264"/>
      <c r="IHP196" s="264"/>
      <c r="IHQ196" s="264"/>
      <c r="IHR196" s="264"/>
      <c r="IHS196" s="264"/>
      <c r="IHT196" s="264"/>
      <c r="IHU196" s="264"/>
      <c r="IHV196" s="264"/>
      <c r="IHW196" s="264"/>
      <c r="IHX196" s="264"/>
      <c r="IHY196" s="264"/>
      <c r="IHZ196" s="264"/>
      <c r="IIA196" s="264"/>
      <c r="IIB196" s="264"/>
      <c r="IIC196" s="264"/>
      <c r="IID196" s="264"/>
      <c r="IIE196" s="264"/>
      <c r="IIF196" s="264"/>
      <c r="IIG196" s="264"/>
      <c r="IIH196" s="264"/>
      <c r="III196" s="264"/>
      <c r="IIJ196" s="264"/>
      <c r="IIK196" s="264"/>
      <c r="IIL196" s="264"/>
      <c r="IIM196" s="264"/>
      <c r="IIN196" s="264"/>
      <c r="IIO196" s="264"/>
      <c r="IIP196" s="264"/>
      <c r="IIQ196" s="264"/>
      <c r="IIR196" s="264"/>
      <c r="IIS196" s="264"/>
      <c r="IIT196" s="264"/>
      <c r="IIU196" s="264"/>
      <c r="IIV196" s="264"/>
      <c r="IIW196" s="264"/>
      <c r="IIX196" s="264"/>
      <c r="IIY196" s="264"/>
      <c r="IIZ196" s="264"/>
      <c r="IJA196" s="264"/>
      <c r="IJB196" s="264"/>
      <c r="IJC196" s="264"/>
      <c r="IJD196" s="264"/>
      <c r="IJE196" s="264"/>
      <c r="IJF196" s="264"/>
      <c r="IJG196" s="264"/>
      <c r="IJH196" s="264"/>
      <c r="IJI196" s="264"/>
      <c r="IJJ196" s="264"/>
      <c r="IJK196" s="264"/>
      <c r="IJL196" s="264"/>
      <c r="IJM196" s="264"/>
      <c r="IJN196" s="264"/>
      <c r="IJO196" s="264"/>
      <c r="IJP196" s="264"/>
      <c r="IJQ196" s="264"/>
      <c r="IJR196" s="264"/>
      <c r="IJS196" s="264"/>
      <c r="IJT196" s="264"/>
      <c r="IJU196" s="264"/>
      <c r="IJV196" s="264"/>
      <c r="IJW196" s="264"/>
      <c r="IJX196" s="264"/>
      <c r="IJY196" s="264"/>
      <c r="IJZ196" s="264"/>
      <c r="IKA196" s="264"/>
      <c r="IKB196" s="264"/>
      <c r="IKC196" s="264"/>
      <c r="IKD196" s="264"/>
      <c r="IKE196" s="264"/>
      <c r="IKF196" s="264"/>
      <c r="IKG196" s="264"/>
      <c r="IKH196" s="264"/>
      <c r="IKI196" s="264"/>
      <c r="IKJ196" s="264"/>
      <c r="IKK196" s="264"/>
      <c r="IKL196" s="264"/>
      <c r="IKM196" s="264"/>
      <c r="IKN196" s="264"/>
      <c r="IKO196" s="264"/>
      <c r="IKP196" s="264"/>
      <c r="IKQ196" s="264"/>
      <c r="IKR196" s="264"/>
      <c r="IKS196" s="264"/>
      <c r="IKT196" s="264"/>
      <c r="IKU196" s="264"/>
      <c r="IKV196" s="264"/>
      <c r="IKW196" s="264"/>
      <c r="IKX196" s="264"/>
      <c r="IKY196" s="264"/>
      <c r="IKZ196" s="264"/>
      <c r="ILA196" s="264"/>
      <c r="ILB196" s="264"/>
      <c r="ILC196" s="264"/>
      <c r="ILD196" s="264"/>
      <c r="ILE196" s="264"/>
      <c r="ILF196" s="264"/>
      <c r="ILG196" s="264"/>
      <c r="ILH196" s="264"/>
      <c r="ILI196" s="264"/>
      <c r="ILJ196" s="264"/>
      <c r="ILK196" s="264"/>
      <c r="ILL196" s="264"/>
      <c r="ILM196" s="264"/>
      <c r="ILN196" s="264"/>
      <c r="ILO196" s="264"/>
      <c r="ILP196" s="264"/>
      <c r="ILQ196" s="264"/>
      <c r="ILR196" s="264"/>
      <c r="ILS196" s="264"/>
      <c r="ILT196" s="264"/>
      <c r="ILU196" s="264"/>
      <c r="ILV196" s="264"/>
      <c r="ILW196" s="264"/>
      <c r="ILX196" s="264"/>
      <c r="ILY196" s="264"/>
      <c r="ILZ196" s="264"/>
      <c r="IMA196" s="264"/>
      <c r="IMB196" s="264"/>
      <c r="IMC196" s="264"/>
      <c r="IMD196" s="264"/>
      <c r="IME196" s="264"/>
      <c r="IMF196" s="264"/>
      <c r="IMG196" s="264"/>
      <c r="IMH196" s="264"/>
      <c r="IMI196" s="264"/>
      <c r="IMJ196" s="264"/>
      <c r="IMK196" s="264"/>
      <c r="IML196" s="264"/>
      <c r="IMM196" s="264"/>
      <c r="IMN196" s="264"/>
      <c r="IMO196" s="264"/>
      <c r="IMP196" s="264"/>
      <c r="IMQ196" s="264"/>
      <c r="IMR196" s="264"/>
      <c r="IMS196" s="264"/>
      <c r="IMT196" s="264"/>
      <c r="IMU196" s="264"/>
      <c r="IMV196" s="264"/>
      <c r="IMW196" s="264"/>
      <c r="IMX196" s="264"/>
      <c r="IMY196" s="264"/>
      <c r="IMZ196" s="264"/>
      <c r="INA196" s="264"/>
      <c r="INB196" s="264"/>
      <c r="INC196" s="264"/>
      <c r="IND196" s="264"/>
      <c r="INE196" s="264"/>
      <c r="INF196" s="264"/>
      <c r="ING196" s="264"/>
      <c r="INH196" s="264"/>
      <c r="INI196" s="264"/>
      <c r="INJ196" s="264"/>
      <c r="INK196" s="264"/>
      <c r="INL196" s="264"/>
      <c r="INM196" s="264"/>
      <c r="INN196" s="264"/>
      <c r="INO196" s="264"/>
      <c r="INP196" s="264"/>
      <c r="INQ196" s="264"/>
      <c r="INR196" s="264"/>
      <c r="INS196" s="264"/>
      <c r="INT196" s="264"/>
      <c r="INU196" s="264"/>
      <c r="INV196" s="264"/>
      <c r="INW196" s="264"/>
      <c r="INX196" s="264"/>
      <c r="INY196" s="264"/>
      <c r="INZ196" s="264"/>
      <c r="IOA196" s="264"/>
      <c r="IOB196" s="264"/>
      <c r="IOC196" s="264"/>
      <c r="IOD196" s="264"/>
      <c r="IOE196" s="264"/>
      <c r="IOF196" s="264"/>
      <c r="IOG196" s="264"/>
      <c r="IOH196" s="264"/>
      <c r="IOI196" s="264"/>
      <c r="IOJ196" s="264"/>
      <c r="IOK196" s="264"/>
      <c r="IOL196" s="264"/>
      <c r="IOM196" s="264"/>
      <c r="ION196" s="264"/>
      <c r="IOO196" s="264"/>
      <c r="IOP196" s="264"/>
      <c r="IOQ196" s="264"/>
      <c r="IOR196" s="264"/>
      <c r="IOS196" s="264"/>
      <c r="IOT196" s="264"/>
      <c r="IOU196" s="264"/>
      <c r="IOV196" s="264"/>
      <c r="IOW196" s="264"/>
      <c r="IOX196" s="264"/>
      <c r="IOY196" s="264"/>
      <c r="IOZ196" s="264"/>
      <c r="IPA196" s="264"/>
      <c r="IPB196" s="264"/>
      <c r="IPC196" s="264"/>
      <c r="IPD196" s="264"/>
      <c r="IPE196" s="264"/>
      <c r="IPF196" s="264"/>
      <c r="IPG196" s="264"/>
      <c r="IPH196" s="264"/>
      <c r="IPI196" s="264"/>
      <c r="IPJ196" s="264"/>
      <c r="IPK196" s="264"/>
      <c r="IPL196" s="264"/>
      <c r="IPM196" s="264"/>
      <c r="IPN196" s="264"/>
      <c r="IPO196" s="264"/>
      <c r="IPP196" s="264"/>
      <c r="IPQ196" s="264"/>
      <c r="IPR196" s="264"/>
      <c r="IPS196" s="264"/>
      <c r="IPT196" s="264"/>
      <c r="IPU196" s="264"/>
      <c r="IPV196" s="264"/>
      <c r="IPW196" s="264"/>
      <c r="IPX196" s="264"/>
      <c r="IPY196" s="264"/>
      <c r="IPZ196" s="264"/>
      <c r="IQA196" s="264"/>
      <c r="IQB196" s="264"/>
      <c r="IQC196" s="264"/>
      <c r="IQD196" s="264"/>
      <c r="IQE196" s="264"/>
      <c r="IQF196" s="264"/>
      <c r="IQG196" s="264"/>
      <c r="IQH196" s="264"/>
      <c r="IQI196" s="264"/>
      <c r="IQJ196" s="264"/>
      <c r="IQK196" s="264"/>
      <c r="IQL196" s="264"/>
      <c r="IQM196" s="264"/>
      <c r="IQN196" s="264"/>
      <c r="IQO196" s="264"/>
      <c r="IQP196" s="264"/>
      <c r="IQQ196" s="264"/>
      <c r="IQR196" s="264"/>
      <c r="IQS196" s="264"/>
      <c r="IQT196" s="264"/>
      <c r="IQU196" s="264"/>
      <c r="IQV196" s="264"/>
      <c r="IQW196" s="264"/>
      <c r="IQX196" s="264"/>
      <c r="IQY196" s="264"/>
      <c r="IQZ196" s="264"/>
      <c r="IRA196" s="264"/>
      <c r="IRB196" s="264"/>
      <c r="IRC196" s="264"/>
      <c r="IRD196" s="264"/>
      <c r="IRE196" s="264"/>
      <c r="IRF196" s="264"/>
      <c r="IRG196" s="264"/>
      <c r="IRH196" s="264"/>
      <c r="IRI196" s="264"/>
      <c r="IRJ196" s="264"/>
      <c r="IRK196" s="264"/>
      <c r="IRL196" s="264"/>
      <c r="IRM196" s="264"/>
      <c r="IRN196" s="264"/>
      <c r="IRO196" s="264"/>
      <c r="IRP196" s="264"/>
      <c r="IRQ196" s="264"/>
      <c r="IRR196" s="264"/>
      <c r="IRS196" s="264"/>
      <c r="IRT196" s="264"/>
      <c r="IRU196" s="264"/>
      <c r="IRV196" s="264"/>
      <c r="IRW196" s="264"/>
      <c r="IRX196" s="264"/>
      <c r="IRY196" s="264"/>
      <c r="IRZ196" s="264"/>
      <c r="ISA196" s="264"/>
      <c r="ISB196" s="264"/>
      <c r="ISC196" s="264"/>
      <c r="ISD196" s="264"/>
      <c r="ISE196" s="264"/>
      <c r="ISF196" s="264"/>
      <c r="ISG196" s="264"/>
      <c r="ISH196" s="264"/>
      <c r="ISI196" s="264"/>
      <c r="ISJ196" s="264"/>
      <c r="ISK196" s="264"/>
      <c r="ISL196" s="264"/>
      <c r="ISM196" s="264"/>
      <c r="ISN196" s="264"/>
      <c r="ISO196" s="264"/>
      <c r="ISP196" s="264"/>
      <c r="ISQ196" s="264"/>
      <c r="ISR196" s="264"/>
      <c r="ISS196" s="264"/>
      <c r="IST196" s="264"/>
      <c r="ISU196" s="264"/>
      <c r="ISV196" s="264"/>
      <c r="ISW196" s="264"/>
      <c r="ISX196" s="264"/>
      <c r="ISY196" s="264"/>
      <c r="ISZ196" s="264"/>
      <c r="ITA196" s="264"/>
      <c r="ITB196" s="264"/>
      <c r="ITC196" s="264"/>
      <c r="ITD196" s="264"/>
      <c r="ITE196" s="264"/>
      <c r="ITF196" s="264"/>
      <c r="ITG196" s="264"/>
      <c r="ITH196" s="264"/>
      <c r="ITI196" s="264"/>
      <c r="ITJ196" s="264"/>
      <c r="ITK196" s="264"/>
      <c r="ITL196" s="264"/>
      <c r="ITM196" s="264"/>
      <c r="ITN196" s="264"/>
      <c r="ITO196" s="264"/>
      <c r="ITP196" s="264"/>
      <c r="ITQ196" s="264"/>
      <c r="ITR196" s="264"/>
      <c r="ITS196" s="264"/>
      <c r="ITT196" s="264"/>
      <c r="ITU196" s="264"/>
      <c r="ITV196" s="264"/>
      <c r="ITW196" s="264"/>
      <c r="ITX196" s="264"/>
      <c r="ITY196" s="264"/>
      <c r="ITZ196" s="264"/>
      <c r="IUA196" s="264"/>
      <c r="IUB196" s="264"/>
      <c r="IUC196" s="264"/>
      <c r="IUD196" s="264"/>
      <c r="IUE196" s="264"/>
      <c r="IUF196" s="264"/>
      <c r="IUG196" s="264"/>
      <c r="IUH196" s="264"/>
      <c r="IUI196" s="264"/>
      <c r="IUJ196" s="264"/>
      <c r="IUK196" s="264"/>
      <c r="IUL196" s="264"/>
      <c r="IUM196" s="264"/>
      <c r="IUN196" s="264"/>
      <c r="IUO196" s="264"/>
      <c r="IUP196" s="264"/>
      <c r="IUQ196" s="264"/>
      <c r="IUR196" s="264"/>
      <c r="IUS196" s="264"/>
      <c r="IUT196" s="264"/>
      <c r="IUU196" s="264"/>
      <c r="IUV196" s="264"/>
      <c r="IUW196" s="264"/>
      <c r="IUX196" s="264"/>
      <c r="IUY196" s="264"/>
      <c r="IUZ196" s="264"/>
      <c r="IVA196" s="264"/>
      <c r="IVB196" s="264"/>
      <c r="IVC196" s="264"/>
      <c r="IVD196" s="264"/>
      <c r="IVE196" s="264"/>
      <c r="IVF196" s="264"/>
      <c r="IVG196" s="264"/>
      <c r="IVH196" s="264"/>
      <c r="IVI196" s="264"/>
      <c r="IVJ196" s="264"/>
      <c r="IVK196" s="264"/>
      <c r="IVL196" s="264"/>
      <c r="IVM196" s="264"/>
      <c r="IVN196" s="264"/>
      <c r="IVO196" s="264"/>
      <c r="IVP196" s="264"/>
      <c r="IVQ196" s="264"/>
      <c r="IVR196" s="264"/>
      <c r="IVS196" s="264"/>
      <c r="IVT196" s="264"/>
      <c r="IVU196" s="264"/>
      <c r="IVV196" s="264"/>
      <c r="IVW196" s="264"/>
      <c r="IVX196" s="264"/>
      <c r="IVY196" s="264"/>
      <c r="IVZ196" s="264"/>
      <c r="IWA196" s="264"/>
      <c r="IWB196" s="264"/>
      <c r="IWC196" s="264"/>
      <c r="IWD196" s="264"/>
      <c r="IWE196" s="264"/>
      <c r="IWF196" s="264"/>
      <c r="IWG196" s="264"/>
      <c r="IWH196" s="264"/>
      <c r="IWI196" s="264"/>
      <c r="IWJ196" s="264"/>
      <c r="IWK196" s="264"/>
      <c r="IWL196" s="264"/>
      <c r="IWM196" s="264"/>
      <c r="IWN196" s="264"/>
      <c r="IWO196" s="264"/>
      <c r="IWP196" s="264"/>
      <c r="IWQ196" s="264"/>
      <c r="IWR196" s="264"/>
      <c r="IWS196" s="264"/>
      <c r="IWT196" s="264"/>
      <c r="IWU196" s="264"/>
      <c r="IWV196" s="264"/>
      <c r="IWW196" s="264"/>
      <c r="IWX196" s="264"/>
      <c r="IWY196" s="264"/>
      <c r="IWZ196" s="264"/>
      <c r="IXA196" s="264"/>
      <c r="IXB196" s="264"/>
      <c r="IXC196" s="264"/>
      <c r="IXD196" s="264"/>
      <c r="IXE196" s="264"/>
      <c r="IXF196" s="264"/>
      <c r="IXG196" s="264"/>
      <c r="IXH196" s="264"/>
      <c r="IXI196" s="264"/>
      <c r="IXJ196" s="264"/>
      <c r="IXK196" s="264"/>
      <c r="IXL196" s="264"/>
      <c r="IXM196" s="264"/>
      <c r="IXN196" s="264"/>
      <c r="IXO196" s="264"/>
      <c r="IXP196" s="264"/>
      <c r="IXQ196" s="264"/>
      <c r="IXR196" s="264"/>
      <c r="IXS196" s="264"/>
      <c r="IXT196" s="264"/>
      <c r="IXU196" s="264"/>
      <c r="IXV196" s="264"/>
      <c r="IXW196" s="264"/>
      <c r="IXX196" s="264"/>
      <c r="IXY196" s="264"/>
      <c r="IXZ196" s="264"/>
      <c r="IYA196" s="264"/>
      <c r="IYB196" s="264"/>
      <c r="IYC196" s="264"/>
      <c r="IYD196" s="264"/>
      <c r="IYE196" s="264"/>
      <c r="IYF196" s="264"/>
      <c r="IYG196" s="264"/>
      <c r="IYH196" s="264"/>
      <c r="IYI196" s="264"/>
      <c r="IYJ196" s="264"/>
      <c r="IYK196" s="264"/>
      <c r="IYL196" s="264"/>
      <c r="IYM196" s="264"/>
      <c r="IYN196" s="264"/>
      <c r="IYO196" s="264"/>
      <c r="IYP196" s="264"/>
      <c r="IYQ196" s="264"/>
      <c r="IYR196" s="264"/>
      <c r="IYS196" s="264"/>
      <c r="IYT196" s="264"/>
      <c r="IYU196" s="264"/>
      <c r="IYV196" s="264"/>
      <c r="IYW196" s="264"/>
      <c r="IYX196" s="264"/>
      <c r="IYY196" s="264"/>
      <c r="IYZ196" s="264"/>
      <c r="IZA196" s="264"/>
      <c r="IZB196" s="264"/>
      <c r="IZC196" s="264"/>
      <c r="IZD196" s="264"/>
      <c r="IZE196" s="264"/>
      <c r="IZF196" s="264"/>
      <c r="IZG196" s="264"/>
      <c r="IZH196" s="264"/>
      <c r="IZI196" s="264"/>
      <c r="IZJ196" s="264"/>
      <c r="IZK196" s="264"/>
      <c r="IZL196" s="264"/>
      <c r="IZM196" s="264"/>
      <c r="IZN196" s="264"/>
      <c r="IZO196" s="264"/>
      <c r="IZP196" s="264"/>
      <c r="IZQ196" s="264"/>
      <c r="IZR196" s="264"/>
      <c r="IZS196" s="264"/>
      <c r="IZT196" s="264"/>
      <c r="IZU196" s="264"/>
      <c r="IZV196" s="264"/>
      <c r="IZW196" s="264"/>
      <c r="IZX196" s="264"/>
      <c r="IZY196" s="264"/>
      <c r="IZZ196" s="264"/>
      <c r="JAA196" s="264"/>
      <c r="JAB196" s="264"/>
      <c r="JAC196" s="264"/>
      <c r="JAD196" s="264"/>
      <c r="JAE196" s="264"/>
      <c r="JAF196" s="264"/>
      <c r="JAG196" s="264"/>
      <c r="JAH196" s="264"/>
      <c r="JAI196" s="264"/>
      <c r="JAJ196" s="264"/>
      <c r="JAK196" s="264"/>
      <c r="JAL196" s="264"/>
      <c r="JAM196" s="264"/>
      <c r="JAN196" s="264"/>
      <c r="JAO196" s="264"/>
      <c r="JAP196" s="264"/>
      <c r="JAQ196" s="264"/>
      <c r="JAR196" s="264"/>
      <c r="JAS196" s="264"/>
      <c r="JAT196" s="264"/>
      <c r="JAU196" s="264"/>
      <c r="JAV196" s="264"/>
      <c r="JAW196" s="264"/>
      <c r="JAX196" s="264"/>
      <c r="JAY196" s="264"/>
      <c r="JAZ196" s="264"/>
      <c r="JBA196" s="264"/>
      <c r="JBB196" s="264"/>
      <c r="JBC196" s="264"/>
      <c r="JBD196" s="264"/>
      <c r="JBE196" s="264"/>
      <c r="JBF196" s="264"/>
      <c r="JBG196" s="264"/>
      <c r="JBH196" s="264"/>
      <c r="JBI196" s="264"/>
      <c r="JBJ196" s="264"/>
      <c r="JBK196" s="264"/>
      <c r="JBL196" s="264"/>
      <c r="JBM196" s="264"/>
      <c r="JBN196" s="264"/>
      <c r="JBO196" s="264"/>
      <c r="JBP196" s="264"/>
      <c r="JBQ196" s="264"/>
      <c r="JBR196" s="264"/>
      <c r="JBS196" s="264"/>
      <c r="JBT196" s="264"/>
      <c r="JBU196" s="264"/>
      <c r="JBV196" s="264"/>
      <c r="JBW196" s="264"/>
      <c r="JBX196" s="264"/>
      <c r="JBY196" s="264"/>
      <c r="JBZ196" s="264"/>
      <c r="JCA196" s="264"/>
      <c r="JCB196" s="264"/>
      <c r="JCC196" s="264"/>
      <c r="JCD196" s="264"/>
      <c r="JCE196" s="264"/>
      <c r="JCF196" s="264"/>
      <c r="JCG196" s="264"/>
      <c r="JCH196" s="264"/>
      <c r="JCI196" s="264"/>
      <c r="JCJ196" s="264"/>
      <c r="JCK196" s="264"/>
      <c r="JCL196" s="264"/>
      <c r="JCM196" s="264"/>
      <c r="JCN196" s="264"/>
      <c r="JCO196" s="264"/>
      <c r="JCP196" s="264"/>
      <c r="JCQ196" s="264"/>
      <c r="JCR196" s="264"/>
      <c r="JCS196" s="264"/>
      <c r="JCT196" s="264"/>
      <c r="JCU196" s="264"/>
      <c r="JCV196" s="264"/>
      <c r="JCW196" s="264"/>
      <c r="JCX196" s="264"/>
      <c r="JCY196" s="264"/>
      <c r="JCZ196" s="264"/>
      <c r="JDA196" s="264"/>
      <c r="JDB196" s="264"/>
      <c r="JDC196" s="264"/>
      <c r="JDD196" s="264"/>
      <c r="JDE196" s="264"/>
      <c r="JDF196" s="264"/>
      <c r="JDG196" s="264"/>
      <c r="JDH196" s="264"/>
      <c r="JDI196" s="264"/>
      <c r="JDJ196" s="264"/>
      <c r="JDK196" s="264"/>
      <c r="JDL196" s="264"/>
      <c r="JDM196" s="264"/>
      <c r="JDN196" s="264"/>
      <c r="JDO196" s="264"/>
      <c r="JDP196" s="264"/>
      <c r="JDQ196" s="264"/>
      <c r="JDR196" s="264"/>
      <c r="JDS196" s="264"/>
      <c r="JDT196" s="264"/>
      <c r="JDU196" s="264"/>
      <c r="JDV196" s="264"/>
      <c r="JDW196" s="264"/>
      <c r="JDX196" s="264"/>
      <c r="JDY196" s="264"/>
      <c r="JDZ196" s="264"/>
      <c r="JEA196" s="264"/>
      <c r="JEB196" s="264"/>
      <c r="JEC196" s="264"/>
      <c r="JED196" s="264"/>
      <c r="JEE196" s="264"/>
      <c r="JEF196" s="264"/>
      <c r="JEG196" s="264"/>
      <c r="JEH196" s="264"/>
      <c r="JEI196" s="264"/>
      <c r="JEJ196" s="264"/>
      <c r="JEK196" s="264"/>
      <c r="JEL196" s="264"/>
      <c r="JEM196" s="264"/>
      <c r="JEN196" s="264"/>
      <c r="JEO196" s="264"/>
      <c r="JEP196" s="264"/>
      <c r="JEQ196" s="264"/>
      <c r="JER196" s="264"/>
      <c r="JES196" s="264"/>
      <c r="JET196" s="264"/>
      <c r="JEU196" s="264"/>
      <c r="JEV196" s="264"/>
      <c r="JEW196" s="264"/>
      <c r="JEX196" s="264"/>
      <c r="JEY196" s="264"/>
      <c r="JEZ196" s="264"/>
      <c r="JFA196" s="264"/>
      <c r="JFB196" s="264"/>
      <c r="JFC196" s="264"/>
      <c r="JFD196" s="264"/>
      <c r="JFE196" s="264"/>
      <c r="JFF196" s="264"/>
      <c r="JFG196" s="264"/>
      <c r="JFH196" s="264"/>
      <c r="JFI196" s="264"/>
      <c r="JFJ196" s="264"/>
      <c r="JFK196" s="264"/>
      <c r="JFL196" s="264"/>
      <c r="JFM196" s="264"/>
      <c r="JFN196" s="264"/>
      <c r="JFO196" s="264"/>
      <c r="JFP196" s="264"/>
      <c r="JFQ196" s="264"/>
      <c r="JFR196" s="264"/>
      <c r="JFS196" s="264"/>
      <c r="JFT196" s="264"/>
      <c r="JFU196" s="264"/>
      <c r="JFV196" s="264"/>
      <c r="JFW196" s="264"/>
      <c r="JFX196" s="264"/>
      <c r="JFY196" s="264"/>
      <c r="JFZ196" s="264"/>
      <c r="JGA196" s="264"/>
      <c r="JGB196" s="264"/>
      <c r="JGC196" s="264"/>
      <c r="JGD196" s="264"/>
      <c r="JGE196" s="264"/>
      <c r="JGF196" s="264"/>
      <c r="JGG196" s="264"/>
      <c r="JGH196" s="264"/>
      <c r="JGI196" s="264"/>
      <c r="JGJ196" s="264"/>
      <c r="JGK196" s="264"/>
      <c r="JGL196" s="264"/>
      <c r="JGM196" s="264"/>
      <c r="JGN196" s="264"/>
      <c r="JGO196" s="264"/>
      <c r="JGP196" s="264"/>
      <c r="JGQ196" s="264"/>
      <c r="JGR196" s="264"/>
      <c r="JGS196" s="264"/>
      <c r="JGT196" s="264"/>
      <c r="JGU196" s="264"/>
      <c r="JGV196" s="264"/>
      <c r="JGW196" s="264"/>
      <c r="JGX196" s="264"/>
      <c r="JGY196" s="264"/>
      <c r="JGZ196" s="264"/>
      <c r="JHA196" s="264"/>
      <c r="JHB196" s="264"/>
      <c r="JHC196" s="264"/>
      <c r="JHD196" s="264"/>
      <c r="JHE196" s="264"/>
      <c r="JHF196" s="264"/>
      <c r="JHG196" s="264"/>
      <c r="JHH196" s="264"/>
      <c r="JHI196" s="264"/>
      <c r="JHJ196" s="264"/>
      <c r="JHK196" s="264"/>
      <c r="JHL196" s="264"/>
      <c r="JHM196" s="264"/>
      <c r="JHN196" s="264"/>
      <c r="JHO196" s="264"/>
      <c r="JHP196" s="264"/>
      <c r="JHQ196" s="264"/>
      <c r="JHR196" s="264"/>
      <c r="JHS196" s="264"/>
      <c r="JHT196" s="264"/>
      <c r="JHU196" s="264"/>
      <c r="JHV196" s="264"/>
      <c r="JHW196" s="264"/>
      <c r="JHX196" s="264"/>
      <c r="JHY196" s="264"/>
      <c r="JHZ196" s="264"/>
      <c r="JIA196" s="264"/>
      <c r="JIB196" s="264"/>
      <c r="JIC196" s="264"/>
      <c r="JID196" s="264"/>
      <c r="JIE196" s="264"/>
      <c r="JIF196" s="264"/>
      <c r="JIG196" s="264"/>
      <c r="JIH196" s="264"/>
      <c r="JII196" s="264"/>
      <c r="JIJ196" s="264"/>
      <c r="JIK196" s="264"/>
      <c r="JIL196" s="264"/>
      <c r="JIM196" s="264"/>
      <c r="JIN196" s="264"/>
      <c r="JIO196" s="264"/>
      <c r="JIP196" s="264"/>
      <c r="JIQ196" s="264"/>
      <c r="JIR196" s="264"/>
      <c r="JIS196" s="264"/>
      <c r="JIT196" s="264"/>
      <c r="JIU196" s="264"/>
      <c r="JIV196" s="264"/>
      <c r="JIW196" s="264"/>
      <c r="JIX196" s="264"/>
      <c r="JIY196" s="264"/>
      <c r="JIZ196" s="264"/>
      <c r="JJA196" s="264"/>
      <c r="JJB196" s="264"/>
      <c r="JJC196" s="264"/>
      <c r="JJD196" s="264"/>
      <c r="JJE196" s="264"/>
      <c r="JJF196" s="264"/>
      <c r="JJG196" s="264"/>
      <c r="JJH196" s="264"/>
      <c r="JJI196" s="264"/>
      <c r="JJJ196" s="264"/>
      <c r="JJK196" s="264"/>
      <c r="JJL196" s="264"/>
      <c r="JJM196" s="264"/>
      <c r="JJN196" s="264"/>
      <c r="JJO196" s="264"/>
      <c r="JJP196" s="264"/>
      <c r="JJQ196" s="264"/>
      <c r="JJR196" s="264"/>
      <c r="JJS196" s="264"/>
      <c r="JJT196" s="264"/>
      <c r="JJU196" s="264"/>
      <c r="JJV196" s="264"/>
      <c r="JJW196" s="264"/>
      <c r="JJX196" s="264"/>
      <c r="JJY196" s="264"/>
      <c r="JJZ196" s="264"/>
      <c r="JKA196" s="264"/>
      <c r="JKB196" s="264"/>
      <c r="JKC196" s="264"/>
      <c r="JKD196" s="264"/>
      <c r="JKE196" s="264"/>
      <c r="JKF196" s="264"/>
      <c r="JKG196" s="264"/>
      <c r="JKH196" s="264"/>
      <c r="JKI196" s="264"/>
      <c r="JKJ196" s="264"/>
      <c r="JKK196" s="264"/>
      <c r="JKL196" s="264"/>
      <c r="JKM196" s="264"/>
      <c r="JKN196" s="264"/>
      <c r="JKO196" s="264"/>
      <c r="JKP196" s="264"/>
      <c r="JKQ196" s="264"/>
      <c r="JKR196" s="264"/>
      <c r="JKS196" s="264"/>
      <c r="JKT196" s="264"/>
      <c r="JKU196" s="264"/>
      <c r="JKV196" s="264"/>
      <c r="JKW196" s="264"/>
      <c r="JKX196" s="264"/>
      <c r="JKY196" s="264"/>
      <c r="JKZ196" s="264"/>
      <c r="JLA196" s="264"/>
      <c r="JLB196" s="264"/>
      <c r="JLC196" s="264"/>
      <c r="JLD196" s="264"/>
      <c r="JLE196" s="264"/>
      <c r="JLF196" s="264"/>
      <c r="JLG196" s="264"/>
      <c r="JLH196" s="264"/>
      <c r="JLI196" s="264"/>
      <c r="JLJ196" s="264"/>
      <c r="JLK196" s="264"/>
      <c r="JLL196" s="264"/>
      <c r="JLM196" s="264"/>
      <c r="JLN196" s="264"/>
      <c r="JLO196" s="264"/>
      <c r="JLP196" s="264"/>
      <c r="JLQ196" s="264"/>
      <c r="JLR196" s="264"/>
      <c r="JLS196" s="264"/>
      <c r="JLT196" s="264"/>
      <c r="JLU196" s="264"/>
      <c r="JLV196" s="264"/>
      <c r="JLW196" s="264"/>
      <c r="JLX196" s="264"/>
      <c r="JLY196" s="264"/>
      <c r="JLZ196" s="264"/>
      <c r="JMA196" s="264"/>
      <c r="JMB196" s="264"/>
      <c r="JMC196" s="264"/>
      <c r="JMD196" s="264"/>
      <c r="JME196" s="264"/>
      <c r="JMF196" s="264"/>
      <c r="JMG196" s="264"/>
      <c r="JMH196" s="264"/>
      <c r="JMI196" s="264"/>
      <c r="JMJ196" s="264"/>
      <c r="JMK196" s="264"/>
      <c r="JML196" s="264"/>
      <c r="JMM196" s="264"/>
      <c r="JMN196" s="264"/>
      <c r="JMO196" s="264"/>
      <c r="JMP196" s="264"/>
      <c r="JMQ196" s="264"/>
      <c r="JMR196" s="264"/>
      <c r="JMS196" s="264"/>
      <c r="JMT196" s="264"/>
      <c r="JMU196" s="264"/>
      <c r="JMV196" s="264"/>
      <c r="JMW196" s="264"/>
      <c r="JMX196" s="264"/>
      <c r="JMY196" s="264"/>
      <c r="JMZ196" s="264"/>
      <c r="JNA196" s="264"/>
      <c r="JNB196" s="264"/>
      <c r="JNC196" s="264"/>
      <c r="JND196" s="264"/>
      <c r="JNE196" s="264"/>
      <c r="JNF196" s="264"/>
      <c r="JNG196" s="264"/>
      <c r="JNH196" s="264"/>
      <c r="JNI196" s="264"/>
      <c r="JNJ196" s="264"/>
      <c r="JNK196" s="264"/>
      <c r="JNL196" s="264"/>
      <c r="JNM196" s="264"/>
      <c r="JNN196" s="264"/>
      <c r="JNO196" s="264"/>
      <c r="JNP196" s="264"/>
      <c r="JNQ196" s="264"/>
      <c r="JNR196" s="264"/>
      <c r="JNS196" s="264"/>
      <c r="JNT196" s="264"/>
      <c r="JNU196" s="264"/>
      <c r="JNV196" s="264"/>
      <c r="JNW196" s="264"/>
      <c r="JNX196" s="264"/>
      <c r="JNY196" s="264"/>
      <c r="JNZ196" s="264"/>
      <c r="JOA196" s="264"/>
      <c r="JOB196" s="264"/>
      <c r="JOC196" s="264"/>
      <c r="JOD196" s="264"/>
      <c r="JOE196" s="264"/>
      <c r="JOF196" s="264"/>
      <c r="JOG196" s="264"/>
      <c r="JOH196" s="264"/>
      <c r="JOI196" s="264"/>
      <c r="JOJ196" s="264"/>
      <c r="JOK196" s="264"/>
      <c r="JOL196" s="264"/>
      <c r="JOM196" s="264"/>
      <c r="JON196" s="264"/>
      <c r="JOO196" s="264"/>
      <c r="JOP196" s="264"/>
      <c r="JOQ196" s="264"/>
      <c r="JOR196" s="264"/>
      <c r="JOS196" s="264"/>
      <c r="JOT196" s="264"/>
      <c r="JOU196" s="264"/>
      <c r="JOV196" s="264"/>
      <c r="JOW196" s="264"/>
      <c r="JOX196" s="264"/>
      <c r="JOY196" s="264"/>
      <c r="JOZ196" s="264"/>
      <c r="JPA196" s="264"/>
      <c r="JPB196" s="264"/>
      <c r="JPC196" s="264"/>
      <c r="JPD196" s="264"/>
      <c r="JPE196" s="264"/>
      <c r="JPF196" s="264"/>
      <c r="JPG196" s="264"/>
      <c r="JPH196" s="264"/>
      <c r="JPI196" s="264"/>
      <c r="JPJ196" s="264"/>
      <c r="JPK196" s="264"/>
      <c r="JPL196" s="264"/>
      <c r="JPM196" s="264"/>
      <c r="JPN196" s="264"/>
      <c r="JPO196" s="264"/>
      <c r="JPP196" s="264"/>
      <c r="JPQ196" s="264"/>
      <c r="JPR196" s="264"/>
      <c r="JPS196" s="264"/>
      <c r="JPT196" s="264"/>
      <c r="JPU196" s="264"/>
      <c r="JPV196" s="264"/>
      <c r="JPW196" s="264"/>
      <c r="JPX196" s="264"/>
      <c r="JPY196" s="264"/>
      <c r="JPZ196" s="264"/>
      <c r="JQA196" s="264"/>
      <c r="JQB196" s="264"/>
      <c r="JQC196" s="264"/>
      <c r="JQD196" s="264"/>
      <c r="JQE196" s="264"/>
      <c r="JQF196" s="264"/>
      <c r="JQG196" s="264"/>
      <c r="JQH196" s="264"/>
      <c r="JQI196" s="264"/>
      <c r="JQJ196" s="264"/>
      <c r="JQK196" s="264"/>
      <c r="JQL196" s="264"/>
      <c r="JQM196" s="264"/>
      <c r="JQN196" s="264"/>
      <c r="JQO196" s="264"/>
      <c r="JQP196" s="264"/>
      <c r="JQQ196" s="264"/>
      <c r="JQR196" s="264"/>
      <c r="JQS196" s="264"/>
      <c r="JQT196" s="264"/>
      <c r="JQU196" s="264"/>
      <c r="JQV196" s="264"/>
      <c r="JQW196" s="264"/>
      <c r="JQX196" s="264"/>
      <c r="JQY196" s="264"/>
      <c r="JQZ196" s="264"/>
      <c r="JRA196" s="264"/>
      <c r="JRB196" s="264"/>
      <c r="JRC196" s="264"/>
      <c r="JRD196" s="264"/>
      <c r="JRE196" s="264"/>
      <c r="JRF196" s="264"/>
      <c r="JRG196" s="264"/>
      <c r="JRH196" s="264"/>
      <c r="JRI196" s="264"/>
      <c r="JRJ196" s="264"/>
      <c r="JRK196" s="264"/>
      <c r="JRL196" s="264"/>
      <c r="JRM196" s="264"/>
      <c r="JRN196" s="264"/>
      <c r="JRO196" s="264"/>
      <c r="JRP196" s="264"/>
      <c r="JRQ196" s="264"/>
      <c r="JRR196" s="264"/>
      <c r="JRS196" s="264"/>
      <c r="JRT196" s="264"/>
      <c r="JRU196" s="264"/>
      <c r="JRV196" s="264"/>
      <c r="JRW196" s="264"/>
      <c r="JRX196" s="264"/>
      <c r="JRY196" s="264"/>
      <c r="JRZ196" s="264"/>
      <c r="JSA196" s="264"/>
      <c r="JSB196" s="264"/>
      <c r="JSC196" s="264"/>
      <c r="JSD196" s="264"/>
      <c r="JSE196" s="264"/>
      <c r="JSF196" s="264"/>
      <c r="JSG196" s="264"/>
      <c r="JSH196" s="264"/>
      <c r="JSI196" s="264"/>
      <c r="JSJ196" s="264"/>
      <c r="JSK196" s="264"/>
      <c r="JSL196" s="264"/>
      <c r="JSM196" s="264"/>
      <c r="JSN196" s="264"/>
      <c r="JSO196" s="264"/>
      <c r="JSP196" s="264"/>
      <c r="JSQ196" s="264"/>
      <c r="JSR196" s="264"/>
      <c r="JSS196" s="264"/>
      <c r="JST196" s="264"/>
      <c r="JSU196" s="264"/>
      <c r="JSV196" s="264"/>
      <c r="JSW196" s="264"/>
      <c r="JSX196" s="264"/>
      <c r="JSY196" s="264"/>
      <c r="JSZ196" s="264"/>
      <c r="JTA196" s="264"/>
      <c r="JTB196" s="264"/>
      <c r="JTC196" s="264"/>
      <c r="JTD196" s="264"/>
      <c r="JTE196" s="264"/>
      <c r="JTF196" s="264"/>
      <c r="JTG196" s="264"/>
      <c r="JTH196" s="264"/>
      <c r="JTI196" s="264"/>
      <c r="JTJ196" s="264"/>
      <c r="JTK196" s="264"/>
      <c r="JTL196" s="264"/>
      <c r="JTM196" s="264"/>
      <c r="JTN196" s="264"/>
      <c r="JTO196" s="264"/>
      <c r="JTP196" s="264"/>
      <c r="JTQ196" s="264"/>
      <c r="JTR196" s="264"/>
      <c r="JTS196" s="264"/>
      <c r="JTT196" s="264"/>
      <c r="JTU196" s="264"/>
      <c r="JTV196" s="264"/>
      <c r="JTW196" s="264"/>
      <c r="JTX196" s="264"/>
      <c r="JTY196" s="264"/>
      <c r="JTZ196" s="264"/>
      <c r="JUA196" s="264"/>
      <c r="JUB196" s="264"/>
      <c r="JUC196" s="264"/>
      <c r="JUD196" s="264"/>
      <c r="JUE196" s="264"/>
      <c r="JUF196" s="264"/>
      <c r="JUG196" s="264"/>
      <c r="JUH196" s="264"/>
      <c r="JUI196" s="264"/>
      <c r="JUJ196" s="264"/>
      <c r="JUK196" s="264"/>
      <c r="JUL196" s="264"/>
      <c r="JUM196" s="264"/>
      <c r="JUN196" s="264"/>
      <c r="JUO196" s="264"/>
      <c r="JUP196" s="264"/>
      <c r="JUQ196" s="264"/>
      <c r="JUR196" s="264"/>
      <c r="JUS196" s="264"/>
      <c r="JUT196" s="264"/>
      <c r="JUU196" s="264"/>
      <c r="JUV196" s="264"/>
      <c r="JUW196" s="264"/>
      <c r="JUX196" s="264"/>
      <c r="JUY196" s="264"/>
      <c r="JUZ196" s="264"/>
      <c r="JVA196" s="264"/>
      <c r="JVB196" s="264"/>
      <c r="JVC196" s="264"/>
      <c r="JVD196" s="264"/>
      <c r="JVE196" s="264"/>
      <c r="JVF196" s="264"/>
      <c r="JVG196" s="264"/>
      <c r="JVH196" s="264"/>
      <c r="JVI196" s="264"/>
      <c r="JVJ196" s="264"/>
      <c r="JVK196" s="264"/>
      <c r="JVL196" s="264"/>
      <c r="JVM196" s="264"/>
      <c r="JVN196" s="264"/>
      <c r="JVO196" s="264"/>
      <c r="JVP196" s="264"/>
      <c r="JVQ196" s="264"/>
      <c r="JVR196" s="264"/>
      <c r="JVS196" s="264"/>
      <c r="JVT196" s="264"/>
      <c r="JVU196" s="264"/>
      <c r="JVV196" s="264"/>
      <c r="JVW196" s="264"/>
      <c r="JVX196" s="264"/>
      <c r="JVY196" s="264"/>
      <c r="JVZ196" s="264"/>
      <c r="JWA196" s="264"/>
      <c r="JWB196" s="264"/>
      <c r="JWC196" s="264"/>
      <c r="JWD196" s="264"/>
      <c r="JWE196" s="264"/>
      <c r="JWF196" s="264"/>
      <c r="JWG196" s="264"/>
      <c r="JWH196" s="264"/>
      <c r="JWI196" s="264"/>
      <c r="JWJ196" s="264"/>
      <c r="JWK196" s="264"/>
      <c r="JWL196" s="264"/>
      <c r="JWM196" s="264"/>
      <c r="JWN196" s="264"/>
      <c r="JWO196" s="264"/>
      <c r="JWP196" s="264"/>
      <c r="JWQ196" s="264"/>
      <c r="JWR196" s="264"/>
      <c r="JWS196" s="264"/>
      <c r="JWT196" s="264"/>
      <c r="JWU196" s="264"/>
      <c r="JWV196" s="264"/>
      <c r="JWW196" s="264"/>
      <c r="JWX196" s="264"/>
      <c r="JWY196" s="264"/>
      <c r="JWZ196" s="264"/>
      <c r="JXA196" s="264"/>
      <c r="JXB196" s="264"/>
      <c r="JXC196" s="264"/>
      <c r="JXD196" s="264"/>
      <c r="JXE196" s="264"/>
      <c r="JXF196" s="264"/>
      <c r="JXG196" s="264"/>
      <c r="JXH196" s="264"/>
      <c r="JXI196" s="264"/>
      <c r="JXJ196" s="264"/>
      <c r="JXK196" s="264"/>
      <c r="JXL196" s="264"/>
      <c r="JXM196" s="264"/>
      <c r="JXN196" s="264"/>
      <c r="JXO196" s="264"/>
      <c r="JXP196" s="264"/>
      <c r="JXQ196" s="264"/>
      <c r="JXR196" s="264"/>
      <c r="JXS196" s="264"/>
      <c r="JXT196" s="264"/>
      <c r="JXU196" s="264"/>
      <c r="JXV196" s="264"/>
      <c r="JXW196" s="264"/>
      <c r="JXX196" s="264"/>
      <c r="JXY196" s="264"/>
      <c r="JXZ196" s="264"/>
      <c r="JYA196" s="264"/>
      <c r="JYB196" s="264"/>
      <c r="JYC196" s="264"/>
      <c r="JYD196" s="264"/>
      <c r="JYE196" s="264"/>
      <c r="JYF196" s="264"/>
      <c r="JYG196" s="264"/>
      <c r="JYH196" s="264"/>
      <c r="JYI196" s="264"/>
      <c r="JYJ196" s="264"/>
      <c r="JYK196" s="264"/>
      <c r="JYL196" s="264"/>
      <c r="JYM196" s="264"/>
      <c r="JYN196" s="264"/>
      <c r="JYO196" s="264"/>
      <c r="JYP196" s="264"/>
      <c r="JYQ196" s="264"/>
      <c r="JYR196" s="264"/>
      <c r="JYS196" s="264"/>
      <c r="JYT196" s="264"/>
      <c r="JYU196" s="264"/>
      <c r="JYV196" s="264"/>
      <c r="JYW196" s="264"/>
      <c r="JYX196" s="264"/>
      <c r="JYY196" s="264"/>
      <c r="JYZ196" s="264"/>
      <c r="JZA196" s="264"/>
      <c r="JZB196" s="264"/>
      <c r="JZC196" s="264"/>
      <c r="JZD196" s="264"/>
      <c r="JZE196" s="264"/>
      <c r="JZF196" s="264"/>
      <c r="JZG196" s="264"/>
      <c r="JZH196" s="264"/>
      <c r="JZI196" s="264"/>
      <c r="JZJ196" s="264"/>
      <c r="JZK196" s="264"/>
      <c r="JZL196" s="264"/>
      <c r="JZM196" s="264"/>
      <c r="JZN196" s="264"/>
      <c r="JZO196" s="264"/>
      <c r="JZP196" s="264"/>
      <c r="JZQ196" s="264"/>
      <c r="JZR196" s="264"/>
      <c r="JZS196" s="264"/>
      <c r="JZT196" s="264"/>
      <c r="JZU196" s="264"/>
      <c r="JZV196" s="264"/>
      <c r="JZW196" s="264"/>
      <c r="JZX196" s="264"/>
      <c r="JZY196" s="264"/>
      <c r="JZZ196" s="264"/>
      <c r="KAA196" s="264"/>
      <c r="KAB196" s="264"/>
      <c r="KAC196" s="264"/>
      <c r="KAD196" s="264"/>
      <c r="KAE196" s="264"/>
      <c r="KAF196" s="264"/>
      <c r="KAG196" s="264"/>
      <c r="KAH196" s="264"/>
      <c r="KAI196" s="264"/>
      <c r="KAJ196" s="264"/>
      <c r="KAK196" s="264"/>
      <c r="KAL196" s="264"/>
      <c r="KAM196" s="264"/>
      <c r="KAN196" s="264"/>
      <c r="KAO196" s="264"/>
      <c r="KAP196" s="264"/>
      <c r="KAQ196" s="264"/>
      <c r="KAR196" s="264"/>
      <c r="KAS196" s="264"/>
      <c r="KAT196" s="264"/>
      <c r="KAU196" s="264"/>
      <c r="KAV196" s="264"/>
      <c r="KAW196" s="264"/>
      <c r="KAX196" s="264"/>
      <c r="KAY196" s="264"/>
      <c r="KAZ196" s="264"/>
      <c r="KBA196" s="264"/>
      <c r="KBB196" s="264"/>
      <c r="KBC196" s="264"/>
      <c r="KBD196" s="264"/>
      <c r="KBE196" s="264"/>
      <c r="KBF196" s="264"/>
      <c r="KBG196" s="264"/>
      <c r="KBH196" s="264"/>
      <c r="KBI196" s="264"/>
      <c r="KBJ196" s="264"/>
      <c r="KBK196" s="264"/>
      <c r="KBL196" s="264"/>
      <c r="KBM196" s="264"/>
      <c r="KBN196" s="264"/>
      <c r="KBO196" s="264"/>
      <c r="KBP196" s="264"/>
      <c r="KBQ196" s="264"/>
      <c r="KBR196" s="264"/>
      <c r="KBS196" s="264"/>
      <c r="KBT196" s="264"/>
      <c r="KBU196" s="264"/>
      <c r="KBV196" s="264"/>
      <c r="KBW196" s="264"/>
      <c r="KBX196" s="264"/>
      <c r="KBY196" s="264"/>
      <c r="KBZ196" s="264"/>
      <c r="KCA196" s="264"/>
      <c r="KCB196" s="264"/>
      <c r="KCC196" s="264"/>
      <c r="KCD196" s="264"/>
      <c r="KCE196" s="264"/>
      <c r="KCF196" s="264"/>
      <c r="KCG196" s="264"/>
      <c r="KCH196" s="264"/>
      <c r="KCI196" s="264"/>
      <c r="KCJ196" s="264"/>
      <c r="KCK196" s="264"/>
      <c r="KCL196" s="264"/>
      <c r="KCM196" s="264"/>
      <c r="KCN196" s="264"/>
      <c r="KCO196" s="264"/>
      <c r="KCP196" s="264"/>
      <c r="KCQ196" s="264"/>
      <c r="KCR196" s="264"/>
      <c r="KCS196" s="264"/>
      <c r="KCT196" s="264"/>
      <c r="KCU196" s="264"/>
      <c r="KCV196" s="264"/>
      <c r="KCW196" s="264"/>
      <c r="KCX196" s="264"/>
      <c r="KCY196" s="264"/>
      <c r="KCZ196" s="264"/>
      <c r="KDA196" s="264"/>
      <c r="KDB196" s="264"/>
      <c r="KDC196" s="264"/>
      <c r="KDD196" s="264"/>
      <c r="KDE196" s="264"/>
      <c r="KDF196" s="264"/>
      <c r="KDG196" s="264"/>
      <c r="KDH196" s="264"/>
      <c r="KDI196" s="264"/>
      <c r="KDJ196" s="264"/>
      <c r="KDK196" s="264"/>
      <c r="KDL196" s="264"/>
      <c r="KDM196" s="264"/>
      <c r="KDN196" s="264"/>
      <c r="KDO196" s="264"/>
      <c r="KDP196" s="264"/>
      <c r="KDQ196" s="264"/>
      <c r="KDR196" s="264"/>
      <c r="KDS196" s="264"/>
      <c r="KDT196" s="264"/>
      <c r="KDU196" s="264"/>
      <c r="KDV196" s="264"/>
      <c r="KDW196" s="264"/>
      <c r="KDX196" s="264"/>
      <c r="KDY196" s="264"/>
      <c r="KDZ196" s="264"/>
      <c r="KEA196" s="264"/>
      <c r="KEB196" s="264"/>
      <c r="KEC196" s="264"/>
      <c r="KED196" s="264"/>
      <c r="KEE196" s="264"/>
      <c r="KEF196" s="264"/>
      <c r="KEG196" s="264"/>
      <c r="KEH196" s="264"/>
      <c r="KEI196" s="264"/>
      <c r="KEJ196" s="264"/>
      <c r="KEK196" s="264"/>
      <c r="KEL196" s="264"/>
      <c r="KEM196" s="264"/>
      <c r="KEN196" s="264"/>
      <c r="KEO196" s="264"/>
      <c r="KEP196" s="264"/>
      <c r="KEQ196" s="264"/>
      <c r="KER196" s="264"/>
      <c r="KES196" s="264"/>
      <c r="KET196" s="264"/>
      <c r="KEU196" s="264"/>
      <c r="KEV196" s="264"/>
      <c r="KEW196" s="264"/>
      <c r="KEX196" s="264"/>
      <c r="KEY196" s="264"/>
      <c r="KEZ196" s="264"/>
      <c r="KFA196" s="264"/>
      <c r="KFB196" s="264"/>
      <c r="KFC196" s="264"/>
      <c r="KFD196" s="264"/>
      <c r="KFE196" s="264"/>
      <c r="KFF196" s="264"/>
      <c r="KFG196" s="264"/>
      <c r="KFH196" s="264"/>
      <c r="KFI196" s="264"/>
      <c r="KFJ196" s="264"/>
      <c r="KFK196" s="264"/>
      <c r="KFL196" s="264"/>
      <c r="KFM196" s="264"/>
      <c r="KFN196" s="264"/>
      <c r="KFO196" s="264"/>
      <c r="KFP196" s="264"/>
      <c r="KFQ196" s="264"/>
      <c r="KFR196" s="264"/>
      <c r="KFS196" s="264"/>
      <c r="KFT196" s="264"/>
      <c r="KFU196" s="264"/>
      <c r="KFV196" s="264"/>
      <c r="KFW196" s="264"/>
      <c r="KFX196" s="264"/>
      <c r="KFY196" s="264"/>
      <c r="KFZ196" s="264"/>
      <c r="KGA196" s="264"/>
      <c r="KGB196" s="264"/>
      <c r="KGC196" s="264"/>
      <c r="KGD196" s="264"/>
      <c r="KGE196" s="264"/>
      <c r="KGF196" s="264"/>
      <c r="KGG196" s="264"/>
      <c r="KGH196" s="264"/>
      <c r="KGI196" s="264"/>
      <c r="KGJ196" s="264"/>
      <c r="KGK196" s="264"/>
      <c r="KGL196" s="264"/>
      <c r="KGM196" s="264"/>
      <c r="KGN196" s="264"/>
      <c r="KGO196" s="264"/>
      <c r="KGP196" s="264"/>
      <c r="KGQ196" s="264"/>
      <c r="KGR196" s="264"/>
      <c r="KGS196" s="264"/>
      <c r="KGT196" s="264"/>
      <c r="KGU196" s="264"/>
      <c r="KGV196" s="264"/>
      <c r="KGW196" s="264"/>
      <c r="KGX196" s="264"/>
      <c r="KGY196" s="264"/>
      <c r="KGZ196" s="264"/>
      <c r="KHA196" s="264"/>
      <c r="KHB196" s="264"/>
      <c r="KHC196" s="264"/>
      <c r="KHD196" s="264"/>
      <c r="KHE196" s="264"/>
      <c r="KHF196" s="264"/>
      <c r="KHG196" s="264"/>
      <c r="KHH196" s="264"/>
      <c r="KHI196" s="264"/>
      <c r="KHJ196" s="264"/>
      <c r="KHK196" s="264"/>
      <c r="KHL196" s="264"/>
      <c r="KHM196" s="264"/>
      <c r="KHN196" s="264"/>
      <c r="KHO196" s="264"/>
      <c r="KHP196" s="264"/>
      <c r="KHQ196" s="264"/>
      <c r="KHR196" s="264"/>
      <c r="KHS196" s="264"/>
      <c r="KHT196" s="264"/>
      <c r="KHU196" s="264"/>
      <c r="KHV196" s="264"/>
      <c r="KHW196" s="264"/>
      <c r="KHX196" s="264"/>
      <c r="KHY196" s="264"/>
      <c r="KHZ196" s="264"/>
      <c r="KIA196" s="264"/>
      <c r="KIB196" s="264"/>
      <c r="KIC196" s="264"/>
      <c r="KID196" s="264"/>
      <c r="KIE196" s="264"/>
      <c r="KIF196" s="264"/>
      <c r="KIG196" s="264"/>
      <c r="KIH196" s="264"/>
      <c r="KII196" s="264"/>
      <c r="KIJ196" s="264"/>
      <c r="KIK196" s="264"/>
      <c r="KIL196" s="264"/>
      <c r="KIM196" s="264"/>
      <c r="KIN196" s="264"/>
      <c r="KIO196" s="264"/>
      <c r="KIP196" s="264"/>
      <c r="KIQ196" s="264"/>
      <c r="KIR196" s="264"/>
      <c r="KIS196" s="264"/>
      <c r="KIT196" s="264"/>
      <c r="KIU196" s="264"/>
      <c r="KIV196" s="264"/>
      <c r="KIW196" s="264"/>
      <c r="KIX196" s="264"/>
      <c r="KIY196" s="264"/>
      <c r="KIZ196" s="264"/>
      <c r="KJA196" s="264"/>
      <c r="KJB196" s="264"/>
      <c r="KJC196" s="264"/>
      <c r="KJD196" s="264"/>
      <c r="KJE196" s="264"/>
      <c r="KJF196" s="264"/>
      <c r="KJG196" s="264"/>
      <c r="KJH196" s="264"/>
      <c r="KJI196" s="264"/>
      <c r="KJJ196" s="264"/>
      <c r="KJK196" s="264"/>
      <c r="KJL196" s="264"/>
      <c r="KJM196" s="264"/>
      <c r="KJN196" s="264"/>
      <c r="KJO196" s="264"/>
      <c r="KJP196" s="264"/>
      <c r="KJQ196" s="264"/>
      <c r="KJR196" s="264"/>
      <c r="KJS196" s="264"/>
      <c r="KJT196" s="264"/>
      <c r="KJU196" s="264"/>
      <c r="KJV196" s="264"/>
      <c r="KJW196" s="264"/>
      <c r="KJX196" s="264"/>
      <c r="KJY196" s="264"/>
      <c r="KJZ196" s="264"/>
      <c r="KKA196" s="264"/>
      <c r="KKB196" s="264"/>
      <c r="KKC196" s="264"/>
      <c r="KKD196" s="264"/>
      <c r="KKE196" s="264"/>
      <c r="KKF196" s="264"/>
      <c r="KKG196" s="264"/>
      <c r="KKH196" s="264"/>
      <c r="KKI196" s="264"/>
      <c r="KKJ196" s="264"/>
      <c r="KKK196" s="264"/>
      <c r="KKL196" s="264"/>
      <c r="KKM196" s="264"/>
      <c r="KKN196" s="264"/>
      <c r="KKO196" s="264"/>
      <c r="KKP196" s="264"/>
      <c r="KKQ196" s="264"/>
      <c r="KKR196" s="264"/>
      <c r="KKS196" s="264"/>
      <c r="KKT196" s="264"/>
      <c r="KKU196" s="264"/>
      <c r="KKV196" s="264"/>
      <c r="KKW196" s="264"/>
      <c r="KKX196" s="264"/>
      <c r="KKY196" s="264"/>
      <c r="KKZ196" s="264"/>
      <c r="KLA196" s="264"/>
      <c r="KLB196" s="264"/>
      <c r="KLC196" s="264"/>
      <c r="KLD196" s="264"/>
      <c r="KLE196" s="264"/>
      <c r="KLF196" s="264"/>
      <c r="KLG196" s="264"/>
      <c r="KLH196" s="264"/>
      <c r="KLI196" s="264"/>
      <c r="KLJ196" s="264"/>
      <c r="KLK196" s="264"/>
      <c r="KLL196" s="264"/>
      <c r="KLM196" s="264"/>
      <c r="KLN196" s="264"/>
      <c r="KLO196" s="264"/>
      <c r="KLP196" s="264"/>
      <c r="KLQ196" s="264"/>
      <c r="KLR196" s="264"/>
      <c r="KLS196" s="264"/>
      <c r="KLT196" s="264"/>
      <c r="KLU196" s="264"/>
      <c r="KLV196" s="264"/>
      <c r="KLW196" s="264"/>
      <c r="KLX196" s="264"/>
      <c r="KLY196" s="264"/>
      <c r="KLZ196" s="264"/>
      <c r="KMA196" s="264"/>
      <c r="KMB196" s="264"/>
      <c r="KMC196" s="264"/>
      <c r="KMD196" s="264"/>
      <c r="KME196" s="264"/>
      <c r="KMF196" s="264"/>
      <c r="KMG196" s="264"/>
      <c r="KMH196" s="264"/>
      <c r="KMI196" s="264"/>
      <c r="KMJ196" s="264"/>
      <c r="KMK196" s="264"/>
      <c r="KML196" s="264"/>
      <c r="KMM196" s="264"/>
      <c r="KMN196" s="264"/>
      <c r="KMO196" s="264"/>
      <c r="KMP196" s="264"/>
      <c r="KMQ196" s="264"/>
      <c r="KMR196" s="264"/>
      <c r="KMS196" s="264"/>
      <c r="KMT196" s="264"/>
      <c r="KMU196" s="264"/>
      <c r="KMV196" s="264"/>
      <c r="KMW196" s="264"/>
      <c r="KMX196" s="264"/>
      <c r="KMY196" s="264"/>
      <c r="KMZ196" s="264"/>
      <c r="KNA196" s="264"/>
      <c r="KNB196" s="264"/>
      <c r="KNC196" s="264"/>
      <c r="KND196" s="264"/>
      <c r="KNE196" s="264"/>
      <c r="KNF196" s="264"/>
      <c r="KNG196" s="264"/>
      <c r="KNH196" s="264"/>
      <c r="KNI196" s="264"/>
      <c r="KNJ196" s="264"/>
      <c r="KNK196" s="264"/>
      <c r="KNL196" s="264"/>
      <c r="KNM196" s="264"/>
      <c r="KNN196" s="264"/>
      <c r="KNO196" s="264"/>
      <c r="KNP196" s="264"/>
      <c r="KNQ196" s="264"/>
      <c r="KNR196" s="264"/>
      <c r="KNS196" s="264"/>
      <c r="KNT196" s="264"/>
      <c r="KNU196" s="264"/>
      <c r="KNV196" s="264"/>
      <c r="KNW196" s="264"/>
      <c r="KNX196" s="264"/>
      <c r="KNY196" s="264"/>
      <c r="KNZ196" s="264"/>
      <c r="KOA196" s="264"/>
      <c r="KOB196" s="264"/>
      <c r="KOC196" s="264"/>
      <c r="KOD196" s="264"/>
      <c r="KOE196" s="264"/>
      <c r="KOF196" s="264"/>
      <c r="KOG196" s="264"/>
      <c r="KOH196" s="264"/>
      <c r="KOI196" s="264"/>
      <c r="KOJ196" s="264"/>
      <c r="KOK196" s="264"/>
      <c r="KOL196" s="264"/>
      <c r="KOM196" s="264"/>
      <c r="KON196" s="264"/>
      <c r="KOO196" s="264"/>
      <c r="KOP196" s="264"/>
      <c r="KOQ196" s="264"/>
      <c r="KOR196" s="264"/>
      <c r="KOS196" s="264"/>
      <c r="KOT196" s="264"/>
      <c r="KOU196" s="264"/>
      <c r="KOV196" s="264"/>
      <c r="KOW196" s="264"/>
      <c r="KOX196" s="264"/>
      <c r="KOY196" s="264"/>
      <c r="KOZ196" s="264"/>
      <c r="KPA196" s="264"/>
      <c r="KPB196" s="264"/>
      <c r="KPC196" s="264"/>
      <c r="KPD196" s="264"/>
      <c r="KPE196" s="264"/>
      <c r="KPF196" s="264"/>
      <c r="KPG196" s="264"/>
      <c r="KPH196" s="264"/>
      <c r="KPI196" s="264"/>
      <c r="KPJ196" s="264"/>
      <c r="KPK196" s="264"/>
      <c r="KPL196" s="264"/>
      <c r="KPM196" s="264"/>
      <c r="KPN196" s="264"/>
      <c r="KPO196" s="264"/>
      <c r="KPP196" s="264"/>
      <c r="KPQ196" s="264"/>
      <c r="KPR196" s="264"/>
      <c r="KPS196" s="264"/>
      <c r="KPT196" s="264"/>
      <c r="KPU196" s="264"/>
      <c r="KPV196" s="264"/>
      <c r="KPW196" s="264"/>
      <c r="KPX196" s="264"/>
      <c r="KPY196" s="264"/>
      <c r="KPZ196" s="264"/>
      <c r="KQA196" s="264"/>
      <c r="KQB196" s="264"/>
      <c r="KQC196" s="264"/>
      <c r="KQD196" s="264"/>
      <c r="KQE196" s="264"/>
      <c r="KQF196" s="264"/>
      <c r="KQG196" s="264"/>
      <c r="KQH196" s="264"/>
      <c r="KQI196" s="264"/>
      <c r="KQJ196" s="264"/>
      <c r="KQK196" s="264"/>
      <c r="KQL196" s="264"/>
      <c r="KQM196" s="264"/>
      <c r="KQN196" s="264"/>
      <c r="KQO196" s="264"/>
      <c r="KQP196" s="264"/>
      <c r="KQQ196" s="264"/>
      <c r="KQR196" s="264"/>
      <c r="KQS196" s="264"/>
      <c r="KQT196" s="264"/>
      <c r="KQU196" s="264"/>
      <c r="KQV196" s="264"/>
      <c r="KQW196" s="264"/>
      <c r="KQX196" s="264"/>
      <c r="KQY196" s="264"/>
      <c r="KQZ196" s="264"/>
      <c r="KRA196" s="264"/>
      <c r="KRB196" s="264"/>
      <c r="KRC196" s="264"/>
      <c r="KRD196" s="264"/>
      <c r="KRE196" s="264"/>
      <c r="KRF196" s="264"/>
      <c r="KRG196" s="264"/>
      <c r="KRH196" s="264"/>
      <c r="KRI196" s="264"/>
      <c r="KRJ196" s="264"/>
      <c r="KRK196" s="264"/>
      <c r="KRL196" s="264"/>
      <c r="KRM196" s="264"/>
      <c r="KRN196" s="264"/>
      <c r="KRO196" s="264"/>
      <c r="KRP196" s="264"/>
      <c r="KRQ196" s="264"/>
      <c r="KRR196" s="264"/>
      <c r="KRS196" s="264"/>
      <c r="KRT196" s="264"/>
      <c r="KRU196" s="264"/>
      <c r="KRV196" s="264"/>
      <c r="KRW196" s="264"/>
      <c r="KRX196" s="264"/>
      <c r="KRY196" s="264"/>
      <c r="KRZ196" s="264"/>
      <c r="KSA196" s="264"/>
      <c r="KSB196" s="264"/>
      <c r="KSC196" s="264"/>
      <c r="KSD196" s="264"/>
      <c r="KSE196" s="264"/>
      <c r="KSF196" s="264"/>
      <c r="KSG196" s="264"/>
      <c r="KSH196" s="264"/>
      <c r="KSI196" s="264"/>
      <c r="KSJ196" s="264"/>
      <c r="KSK196" s="264"/>
      <c r="KSL196" s="264"/>
      <c r="KSM196" s="264"/>
      <c r="KSN196" s="264"/>
      <c r="KSO196" s="264"/>
      <c r="KSP196" s="264"/>
      <c r="KSQ196" s="264"/>
      <c r="KSR196" s="264"/>
      <c r="KSS196" s="264"/>
      <c r="KST196" s="264"/>
      <c r="KSU196" s="264"/>
      <c r="KSV196" s="264"/>
      <c r="KSW196" s="264"/>
      <c r="KSX196" s="264"/>
      <c r="KSY196" s="264"/>
      <c r="KSZ196" s="264"/>
      <c r="KTA196" s="264"/>
      <c r="KTB196" s="264"/>
      <c r="KTC196" s="264"/>
      <c r="KTD196" s="264"/>
      <c r="KTE196" s="264"/>
      <c r="KTF196" s="264"/>
      <c r="KTG196" s="264"/>
      <c r="KTH196" s="264"/>
      <c r="KTI196" s="264"/>
      <c r="KTJ196" s="264"/>
      <c r="KTK196" s="264"/>
      <c r="KTL196" s="264"/>
      <c r="KTM196" s="264"/>
      <c r="KTN196" s="264"/>
      <c r="KTO196" s="264"/>
      <c r="KTP196" s="264"/>
      <c r="KTQ196" s="264"/>
      <c r="KTR196" s="264"/>
      <c r="KTS196" s="264"/>
      <c r="KTT196" s="264"/>
      <c r="KTU196" s="264"/>
      <c r="KTV196" s="264"/>
      <c r="KTW196" s="264"/>
      <c r="KTX196" s="264"/>
      <c r="KTY196" s="264"/>
      <c r="KTZ196" s="264"/>
      <c r="KUA196" s="264"/>
      <c r="KUB196" s="264"/>
      <c r="KUC196" s="264"/>
      <c r="KUD196" s="264"/>
      <c r="KUE196" s="264"/>
      <c r="KUF196" s="264"/>
      <c r="KUG196" s="264"/>
      <c r="KUH196" s="264"/>
      <c r="KUI196" s="264"/>
      <c r="KUJ196" s="264"/>
      <c r="KUK196" s="264"/>
      <c r="KUL196" s="264"/>
      <c r="KUM196" s="264"/>
      <c r="KUN196" s="264"/>
      <c r="KUO196" s="264"/>
      <c r="KUP196" s="264"/>
      <c r="KUQ196" s="264"/>
      <c r="KUR196" s="264"/>
      <c r="KUS196" s="264"/>
      <c r="KUT196" s="264"/>
      <c r="KUU196" s="264"/>
      <c r="KUV196" s="264"/>
      <c r="KUW196" s="264"/>
      <c r="KUX196" s="264"/>
      <c r="KUY196" s="264"/>
      <c r="KUZ196" s="264"/>
      <c r="KVA196" s="264"/>
      <c r="KVB196" s="264"/>
      <c r="KVC196" s="264"/>
      <c r="KVD196" s="264"/>
      <c r="KVE196" s="264"/>
      <c r="KVF196" s="264"/>
      <c r="KVG196" s="264"/>
      <c r="KVH196" s="264"/>
      <c r="KVI196" s="264"/>
      <c r="KVJ196" s="264"/>
      <c r="KVK196" s="264"/>
      <c r="KVL196" s="264"/>
      <c r="KVM196" s="264"/>
      <c r="KVN196" s="264"/>
      <c r="KVO196" s="264"/>
      <c r="KVP196" s="264"/>
      <c r="KVQ196" s="264"/>
      <c r="KVR196" s="264"/>
      <c r="KVS196" s="264"/>
      <c r="KVT196" s="264"/>
      <c r="KVU196" s="264"/>
      <c r="KVV196" s="264"/>
      <c r="KVW196" s="264"/>
      <c r="KVX196" s="264"/>
      <c r="KVY196" s="264"/>
      <c r="KVZ196" s="264"/>
      <c r="KWA196" s="264"/>
      <c r="KWB196" s="264"/>
      <c r="KWC196" s="264"/>
      <c r="KWD196" s="264"/>
      <c r="KWE196" s="264"/>
      <c r="KWF196" s="264"/>
      <c r="KWG196" s="264"/>
      <c r="KWH196" s="264"/>
      <c r="KWI196" s="264"/>
      <c r="KWJ196" s="264"/>
      <c r="KWK196" s="264"/>
      <c r="KWL196" s="264"/>
      <c r="KWM196" s="264"/>
      <c r="KWN196" s="264"/>
      <c r="KWO196" s="264"/>
      <c r="KWP196" s="264"/>
      <c r="KWQ196" s="264"/>
      <c r="KWR196" s="264"/>
      <c r="KWS196" s="264"/>
      <c r="KWT196" s="264"/>
      <c r="KWU196" s="264"/>
      <c r="KWV196" s="264"/>
      <c r="KWW196" s="264"/>
      <c r="KWX196" s="264"/>
      <c r="KWY196" s="264"/>
      <c r="KWZ196" s="264"/>
      <c r="KXA196" s="264"/>
      <c r="KXB196" s="264"/>
      <c r="KXC196" s="264"/>
      <c r="KXD196" s="264"/>
      <c r="KXE196" s="264"/>
      <c r="KXF196" s="264"/>
      <c r="KXG196" s="264"/>
      <c r="KXH196" s="264"/>
      <c r="KXI196" s="264"/>
      <c r="KXJ196" s="264"/>
      <c r="KXK196" s="264"/>
      <c r="KXL196" s="264"/>
      <c r="KXM196" s="264"/>
      <c r="KXN196" s="264"/>
      <c r="KXO196" s="264"/>
      <c r="KXP196" s="264"/>
      <c r="KXQ196" s="264"/>
      <c r="KXR196" s="264"/>
      <c r="KXS196" s="264"/>
      <c r="KXT196" s="264"/>
      <c r="KXU196" s="264"/>
      <c r="KXV196" s="264"/>
      <c r="KXW196" s="264"/>
      <c r="KXX196" s="264"/>
      <c r="KXY196" s="264"/>
      <c r="KXZ196" s="264"/>
      <c r="KYA196" s="264"/>
      <c r="KYB196" s="264"/>
      <c r="KYC196" s="264"/>
      <c r="KYD196" s="264"/>
      <c r="KYE196" s="264"/>
      <c r="KYF196" s="264"/>
      <c r="KYG196" s="264"/>
      <c r="KYH196" s="264"/>
      <c r="KYI196" s="264"/>
      <c r="KYJ196" s="264"/>
      <c r="KYK196" s="264"/>
      <c r="KYL196" s="264"/>
      <c r="KYM196" s="264"/>
      <c r="KYN196" s="264"/>
      <c r="KYO196" s="264"/>
      <c r="KYP196" s="264"/>
      <c r="KYQ196" s="264"/>
      <c r="KYR196" s="264"/>
      <c r="KYS196" s="264"/>
      <c r="KYT196" s="264"/>
      <c r="KYU196" s="264"/>
      <c r="KYV196" s="264"/>
      <c r="KYW196" s="264"/>
      <c r="KYX196" s="264"/>
      <c r="KYY196" s="264"/>
      <c r="KYZ196" s="264"/>
      <c r="KZA196" s="264"/>
      <c r="KZB196" s="264"/>
      <c r="KZC196" s="264"/>
      <c r="KZD196" s="264"/>
      <c r="KZE196" s="264"/>
      <c r="KZF196" s="264"/>
      <c r="KZG196" s="264"/>
      <c r="KZH196" s="264"/>
      <c r="KZI196" s="264"/>
      <c r="KZJ196" s="264"/>
      <c r="KZK196" s="264"/>
      <c r="KZL196" s="264"/>
      <c r="KZM196" s="264"/>
      <c r="KZN196" s="264"/>
      <c r="KZO196" s="264"/>
      <c r="KZP196" s="264"/>
      <c r="KZQ196" s="264"/>
      <c r="KZR196" s="264"/>
      <c r="KZS196" s="264"/>
      <c r="KZT196" s="264"/>
      <c r="KZU196" s="264"/>
      <c r="KZV196" s="264"/>
      <c r="KZW196" s="264"/>
      <c r="KZX196" s="264"/>
      <c r="KZY196" s="264"/>
      <c r="KZZ196" s="264"/>
      <c r="LAA196" s="264"/>
      <c r="LAB196" s="264"/>
      <c r="LAC196" s="264"/>
      <c r="LAD196" s="264"/>
      <c r="LAE196" s="264"/>
      <c r="LAF196" s="264"/>
      <c r="LAG196" s="264"/>
      <c r="LAH196" s="264"/>
      <c r="LAI196" s="264"/>
      <c r="LAJ196" s="264"/>
      <c r="LAK196" s="264"/>
      <c r="LAL196" s="264"/>
      <c r="LAM196" s="264"/>
      <c r="LAN196" s="264"/>
      <c r="LAO196" s="264"/>
      <c r="LAP196" s="264"/>
      <c r="LAQ196" s="264"/>
      <c r="LAR196" s="264"/>
      <c r="LAS196" s="264"/>
      <c r="LAT196" s="264"/>
      <c r="LAU196" s="264"/>
      <c r="LAV196" s="264"/>
      <c r="LAW196" s="264"/>
      <c r="LAX196" s="264"/>
      <c r="LAY196" s="264"/>
      <c r="LAZ196" s="264"/>
      <c r="LBA196" s="264"/>
      <c r="LBB196" s="264"/>
      <c r="LBC196" s="264"/>
      <c r="LBD196" s="264"/>
      <c r="LBE196" s="264"/>
      <c r="LBF196" s="264"/>
      <c r="LBG196" s="264"/>
      <c r="LBH196" s="264"/>
      <c r="LBI196" s="264"/>
      <c r="LBJ196" s="264"/>
      <c r="LBK196" s="264"/>
      <c r="LBL196" s="264"/>
      <c r="LBM196" s="264"/>
      <c r="LBN196" s="264"/>
      <c r="LBO196" s="264"/>
      <c r="LBP196" s="264"/>
      <c r="LBQ196" s="264"/>
      <c r="LBR196" s="264"/>
      <c r="LBS196" s="264"/>
      <c r="LBT196" s="264"/>
      <c r="LBU196" s="264"/>
      <c r="LBV196" s="264"/>
      <c r="LBW196" s="264"/>
      <c r="LBX196" s="264"/>
      <c r="LBY196" s="264"/>
      <c r="LBZ196" s="264"/>
      <c r="LCA196" s="264"/>
      <c r="LCB196" s="264"/>
      <c r="LCC196" s="264"/>
      <c r="LCD196" s="264"/>
      <c r="LCE196" s="264"/>
      <c r="LCF196" s="264"/>
      <c r="LCG196" s="264"/>
      <c r="LCH196" s="264"/>
      <c r="LCI196" s="264"/>
      <c r="LCJ196" s="264"/>
      <c r="LCK196" s="264"/>
      <c r="LCL196" s="264"/>
      <c r="LCM196" s="264"/>
      <c r="LCN196" s="264"/>
      <c r="LCO196" s="264"/>
      <c r="LCP196" s="264"/>
      <c r="LCQ196" s="264"/>
      <c r="LCR196" s="264"/>
      <c r="LCS196" s="264"/>
      <c r="LCT196" s="264"/>
      <c r="LCU196" s="264"/>
      <c r="LCV196" s="264"/>
      <c r="LCW196" s="264"/>
      <c r="LCX196" s="264"/>
      <c r="LCY196" s="264"/>
      <c r="LCZ196" s="264"/>
      <c r="LDA196" s="264"/>
      <c r="LDB196" s="264"/>
      <c r="LDC196" s="264"/>
      <c r="LDD196" s="264"/>
      <c r="LDE196" s="264"/>
      <c r="LDF196" s="264"/>
      <c r="LDG196" s="264"/>
      <c r="LDH196" s="264"/>
      <c r="LDI196" s="264"/>
      <c r="LDJ196" s="264"/>
      <c r="LDK196" s="264"/>
      <c r="LDL196" s="264"/>
      <c r="LDM196" s="264"/>
      <c r="LDN196" s="264"/>
      <c r="LDO196" s="264"/>
      <c r="LDP196" s="264"/>
      <c r="LDQ196" s="264"/>
      <c r="LDR196" s="264"/>
      <c r="LDS196" s="264"/>
      <c r="LDT196" s="264"/>
      <c r="LDU196" s="264"/>
      <c r="LDV196" s="264"/>
      <c r="LDW196" s="264"/>
      <c r="LDX196" s="264"/>
      <c r="LDY196" s="264"/>
      <c r="LDZ196" s="264"/>
      <c r="LEA196" s="264"/>
      <c r="LEB196" s="264"/>
      <c r="LEC196" s="264"/>
      <c r="LED196" s="264"/>
      <c r="LEE196" s="264"/>
      <c r="LEF196" s="264"/>
      <c r="LEG196" s="264"/>
      <c r="LEH196" s="264"/>
      <c r="LEI196" s="264"/>
      <c r="LEJ196" s="264"/>
      <c r="LEK196" s="264"/>
      <c r="LEL196" s="264"/>
      <c r="LEM196" s="264"/>
      <c r="LEN196" s="264"/>
      <c r="LEO196" s="264"/>
      <c r="LEP196" s="264"/>
      <c r="LEQ196" s="264"/>
      <c r="LER196" s="264"/>
      <c r="LES196" s="264"/>
      <c r="LET196" s="264"/>
      <c r="LEU196" s="264"/>
      <c r="LEV196" s="264"/>
      <c r="LEW196" s="264"/>
      <c r="LEX196" s="264"/>
      <c r="LEY196" s="264"/>
      <c r="LEZ196" s="264"/>
      <c r="LFA196" s="264"/>
      <c r="LFB196" s="264"/>
      <c r="LFC196" s="264"/>
      <c r="LFD196" s="264"/>
      <c r="LFE196" s="264"/>
      <c r="LFF196" s="264"/>
      <c r="LFG196" s="264"/>
      <c r="LFH196" s="264"/>
      <c r="LFI196" s="264"/>
      <c r="LFJ196" s="264"/>
      <c r="LFK196" s="264"/>
      <c r="LFL196" s="264"/>
      <c r="LFM196" s="264"/>
      <c r="LFN196" s="264"/>
      <c r="LFO196" s="264"/>
      <c r="LFP196" s="264"/>
      <c r="LFQ196" s="264"/>
      <c r="LFR196" s="264"/>
      <c r="LFS196" s="264"/>
      <c r="LFT196" s="264"/>
      <c r="LFU196" s="264"/>
      <c r="LFV196" s="264"/>
      <c r="LFW196" s="264"/>
      <c r="LFX196" s="264"/>
      <c r="LFY196" s="264"/>
      <c r="LFZ196" s="264"/>
      <c r="LGA196" s="264"/>
      <c r="LGB196" s="264"/>
      <c r="LGC196" s="264"/>
      <c r="LGD196" s="264"/>
      <c r="LGE196" s="264"/>
      <c r="LGF196" s="264"/>
      <c r="LGG196" s="264"/>
      <c r="LGH196" s="264"/>
      <c r="LGI196" s="264"/>
      <c r="LGJ196" s="264"/>
      <c r="LGK196" s="264"/>
      <c r="LGL196" s="264"/>
      <c r="LGM196" s="264"/>
      <c r="LGN196" s="264"/>
      <c r="LGO196" s="264"/>
      <c r="LGP196" s="264"/>
      <c r="LGQ196" s="264"/>
      <c r="LGR196" s="264"/>
      <c r="LGS196" s="264"/>
      <c r="LGT196" s="264"/>
      <c r="LGU196" s="264"/>
      <c r="LGV196" s="264"/>
      <c r="LGW196" s="264"/>
      <c r="LGX196" s="264"/>
      <c r="LGY196" s="264"/>
      <c r="LGZ196" s="264"/>
      <c r="LHA196" s="264"/>
      <c r="LHB196" s="264"/>
      <c r="LHC196" s="264"/>
      <c r="LHD196" s="264"/>
      <c r="LHE196" s="264"/>
      <c r="LHF196" s="264"/>
      <c r="LHG196" s="264"/>
      <c r="LHH196" s="264"/>
      <c r="LHI196" s="264"/>
      <c r="LHJ196" s="264"/>
      <c r="LHK196" s="264"/>
      <c r="LHL196" s="264"/>
      <c r="LHM196" s="264"/>
      <c r="LHN196" s="264"/>
      <c r="LHO196" s="264"/>
      <c r="LHP196" s="264"/>
      <c r="LHQ196" s="264"/>
      <c r="LHR196" s="264"/>
      <c r="LHS196" s="264"/>
      <c r="LHT196" s="264"/>
      <c r="LHU196" s="264"/>
      <c r="LHV196" s="264"/>
      <c r="LHW196" s="264"/>
      <c r="LHX196" s="264"/>
      <c r="LHY196" s="264"/>
      <c r="LHZ196" s="264"/>
      <c r="LIA196" s="264"/>
      <c r="LIB196" s="264"/>
      <c r="LIC196" s="264"/>
      <c r="LID196" s="264"/>
      <c r="LIE196" s="264"/>
      <c r="LIF196" s="264"/>
      <c r="LIG196" s="264"/>
      <c r="LIH196" s="264"/>
      <c r="LII196" s="264"/>
      <c r="LIJ196" s="264"/>
      <c r="LIK196" s="264"/>
      <c r="LIL196" s="264"/>
      <c r="LIM196" s="264"/>
      <c r="LIN196" s="264"/>
      <c r="LIO196" s="264"/>
      <c r="LIP196" s="264"/>
      <c r="LIQ196" s="264"/>
      <c r="LIR196" s="264"/>
      <c r="LIS196" s="264"/>
      <c r="LIT196" s="264"/>
      <c r="LIU196" s="264"/>
      <c r="LIV196" s="264"/>
      <c r="LIW196" s="264"/>
      <c r="LIX196" s="264"/>
      <c r="LIY196" s="264"/>
      <c r="LIZ196" s="264"/>
      <c r="LJA196" s="264"/>
      <c r="LJB196" s="264"/>
      <c r="LJC196" s="264"/>
      <c r="LJD196" s="264"/>
      <c r="LJE196" s="264"/>
      <c r="LJF196" s="264"/>
      <c r="LJG196" s="264"/>
      <c r="LJH196" s="264"/>
      <c r="LJI196" s="264"/>
      <c r="LJJ196" s="264"/>
      <c r="LJK196" s="264"/>
      <c r="LJL196" s="264"/>
      <c r="LJM196" s="264"/>
      <c r="LJN196" s="264"/>
      <c r="LJO196" s="264"/>
      <c r="LJP196" s="264"/>
      <c r="LJQ196" s="264"/>
      <c r="LJR196" s="264"/>
      <c r="LJS196" s="264"/>
      <c r="LJT196" s="264"/>
      <c r="LJU196" s="264"/>
      <c r="LJV196" s="264"/>
      <c r="LJW196" s="264"/>
      <c r="LJX196" s="264"/>
      <c r="LJY196" s="264"/>
      <c r="LJZ196" s="264"/>
      <c r="LKA196" s="264"/>
      <c r="LKB196" s="264"/>
      <c r="LKC196" s="264"/>
      <c r="LKD196" s="264"/>
      <c r="LKE196" s="264"/>
      <c r="LKF196" s="264"/>
      <c r="LKG196" s="264"/>
      <c r="LKH196" s="264"/>
      <c r="LKI196" s="264"/>
      <c r="LKJ196" s="264"/>
      <c r="LKK196" s="264"/>
      <c r="LKL196" s="264"/>
      <c r="LKM196" s="264"/>
      <c r="LKN196" s="264"/>
      <c r="LKO196" s="264"/>
      <c r="LKP196" s="264"/>
      <c r="LKQ196" s="264"/>
      <c r="LKR196" s="264"/>
      <c r="LKS196" s="264"/>
      <c r="LKT196" s="264"/>
      <c r="LKU196" s="264"/>
      <c r="LKV196" s="264"/>
      <c r="LKW196" s="264"/>
      <c r="LKX196" s="264"/>
      <c r="LKY196" s="264"/>
      <c r="LKZ196" s="264"/>
      <c r="LLA196" s="264"/>
      <c r="LLB196" s="264"/>
      <c r="LLC196" s="264"/>
      <c r="LLD196" s="264"/>
      <c r="LLE196" s="264"/>
      <c r="LLF196" s="264"/>
      <c r="LLG196" s="264"/>
      <c r="LLH196" s="264"/>
      <c r="LLI196" s="264"/>
      <c r="LLJ196" s="264"/>
      <c r="LLK196" s="264"/>
      <c r="LLL196" s="264"/>
      <c r="LLM196" s="264"/>
      <c r="LLN196" s="264"/>
      <c r="LLO196" s="264"/>
      <c r="LLP196" s="264"/>
      <c r="LLQ196" s="264"/>
      <c r="LLR196" s="264"/>
      <c r="LLS196" s="264"/>
      <c r="LLT196" s="264"/>
      <c r="LLU196" s="264"/>
      <c r="LLV196" s="264"/>
      <c r="LLW196" s="264"/>
      <c r="LLX196" s="264"/>
      <c r="LLY196" s="264"/>
      <c r="LLZ196" s="264"/>
      <c r="LMA196" s="264"/>
      <c r="LMB196" s="264"/>
      <c r="LMC196" s="264"/>
      <c r="LMD196" s="264"/>
      <c r="LME196" s="264"/>
      <c r="LMF196" s="264"/>
      <c r="LMG196" s="264"/>
      <c r="LMH196" s="264"/>
      <c r="LMI196" s="264"/>
      <c r="LMJ196" s="264"/>
      <c r="LMK196" s="264"/>
      <c r="LML196" s="264"/>
      <c r="LMM196" s="264"/>
      <c r="LMN196" s="264"/>
      <c r="LMO196" s="264"/>
      <c r="LMP196" s="264"/>
      <c r="LMQ196" s="264"/>
      <c r="LMR196" s="264"/>
      <c r="LMS196" s="264"/>
      <c r="LMT196" s="264"/>
      <c r="LMU196" s="264"/>
      <c r="LMV196" s="264"/>
      <c r="LMW196" s="264"/>
      <c r="LMX196" s="264"/>
      <c r="LMY196" s="264"/>
      <c r="LMZ196" s="264"/>
      <c r="LNA196" s="264"/>
      <c r="LNB196" s="264"/>
      <c r="LNC196" s="264"/>
      <c r="LND196" s="264"/>
      <c r="LNE196" s="264"/>
      <c r="LNF196" s="264"/>
      <c r="LNG196" s="264"/>
      <c r="LNH196" s="264"/>
      <c r="LNI196" s="264"/>
      <c r="LNJ196" s="264"/>
      <c r="LNK196" s="264"/>
      <c r="LNL196" s="264"/>
      <c r="LNM196" s="264"/>
      <c r="LNN196" s="264"/>
      <c r="LNO196" s="264"/>
      <c r="LNP196" s="264"/>
      <c r="LNQ196" s="264"/>
      <c r="LNR196" s="264"/>
      <c r="LNS196" s="264"/>
      <c r="LNT196" s="264"/>
      <c r="LNU196" s="264"/>
      <c r="LNV196" s="264"/>
      <c r="LNW196" s="264"/>
      <c r="LNX196" s="264"/>
      <c r="LNY196" s="264"/>
      <c r="LNZ196" s="264"/>
      <c r="LOA196" s="264"/>
      <c r="LOB196" s="264"/>
      <c r="LOC196" s="264"/>
      <c r="LOD196" s="264"/>
      <c r="LOE196" s="264"/>
      <c r="LOF196" s="264"/>
      <c r="LOG196" s="264"/>
      <c r="LOH196" s="264"/>
      <c r="LOI196" s="264"/>
      <c r="LOJ196" s="264"/>
      <c r="LOK196" s="264"/>
      <c r="LOL196" s="264"/>
      <c r="LOM196" s="264"/>
      <c r="LON196" s="264"/>
      <c r="LOO196" s="264"/>
      <c r="LOP196" s="264"/>
      <c r="LOQ196" s="264"/>
      <c r="LOR196" s="264"/>
      <c r="LOS196" s="264"/>
      <c r="LOT196" s="264"/>
      <c r="LOU196" s="264"/>
      <c r="LOV196" s="264"/>
      <c r="LOW196" s="264"/>
      <c r="LOX196" s="264"/>
      <c r="LOY196" s="264"/>
      <c r="LOZ196" s="264"/>
      <c r="LPA196" s="264"/>
      <c r="LPB196" s="264"/>
      <c r="LPC196" s="264"/>
      <c r="LPD196" s="264"/>
      <c r="LPE196" s="264"/>
      <c r="LPF196" s="264"/>
      <c r="LPG196" s="264"/>
      <c r="LPH196" s="264"/>
      <c r="LPI196" s="264"/>
      <c r="LPJ196" s="264"/>
      <c r="LPK196" s="264"/>
      <c r="LPL196" s="264"/>
      <c r="LPM196" s="264"/>
      <c r="LPN196" s="264"/>
      <c r="LPO196" s="264"/>
      <c r="LPP196" s="264"/>
      <c r="LPQ196" s="264"/>
      <c r="LPR196" s="264"/>
      <c r="LPS196" s="264"/>
      <c r="LPT196" s="264"/>
      <c r="LPU196" s="264"/>
      <c r="LPV196" s="264"/>
      <c r="LPW196" s="264"/>
      <c r="LPX196" s="264"/>
      <c r="LPY196" s="264"/>
      <c r="LPZ196" s="264"/>
      <c r="LQA196" s="264"/>
      <c r="LQB196" s="264"/>
      <c r="LQC196" s="264"/>
      <c r="LQD196" s="264"/>
      <c r="LQE196" s="264"/>
      <c r="LQF196" s="264"/>
      <c r="LQG196" s="264"/>
      <c r="LQH196" s="264"/>
      <c r="LQI196" s="264"/>
      <c r="LQJ196" s="264"/>
      <c r="LQK196" s="264"/>
      <c r="LQL196" s="264"/>
      <c r="LQM196" s="264"/>
      <c r="LQN196" s="264"/>
      <c r="LQO196" s="264"/>
      <c r="LQP196" s="264"/>
      <c r="LQQ196" s="264"/>
      <c r="LQR196" s="264"/>
      <c r="LQS196" s="264"/>
      <c r="LQT196" s="264"/>
      <c r="LQU196" s="264"/>
      <c r="LQV196" s="264"/>
      <c r="LQW196" s="264"/>
      <c r="LQX196" s="264"/>
      <c r="LQY196" s="264"/>
      <c r="LQZ196" s="264"/>
      <c r="LRA196" s="264"/>
      <c r="LRB196" s="264"/>
      <c r="LRC196" s="264"/>
      <c r="LRD196" s="264"/>
      <c r="LRE196" s="264"/>
      <c r="LRF196" s="264"/>
      <c r="LRG196" s="264"/>
      <c r="LRH196" s="264"/>
      <c r="LRI196" s="264"/>
      <c r="LRJ196" s="264"/>
      <c r="LRK196" s="264"/>
      <c r="LRL196" s="264"/>
      <c r="LRM196" s="264"/>
      <c r="LRN196" s="264"/>
      <c r="LRO196" s="264"/>
      <c r="LRP196" s="264"/>
      <c r="LRQ196" s="264"/>
      <c r="LRR196" s="264"/>
      <c r="LRS196" s="264"/>
      <c r="LRT196" s="264"/>
      <c r="LRU196" s="264"/>
      <c r="LRV196" s="264"/>
      <c r="LRW196" s="264"/>
      <c r="LRX196" s="264"/>
      <c r="LRY196" s="264"/>
      <c r="LRZ196" s="264"/>
      <c r="LSA196" s="264"/>
      <c r="LSB196" s="264"/>
      <c r="LSC196" s="264"/>
      <c r="LSD196" s="264"/>
      <c r="LSE196" s="264"/>
      <c r="LSF196" s="264"/>
      <c r="LSG196" s="264"/>
      <c r="LSH196" s="264"/>
      <c r="LSI196" s="264"/>
      <c r="LSJ196" s="264"/>
      <c r="LSK196" s="264"/>
      <c r="LSL196" s="264"/>
      <c r="LSM196" s="264"/>
      <c r="LSN196" s="264"/>
      <c r="LSO196" s="264"/>
      <c r="LSP196" s="264"/>
      <c r="LSQ196" s="264"/>
      <c r="LSR196" s="264"/>
      <c r="LSS196" s="264"/>
      <c r="LST196" s="264"/>
      <c r="LSU196" s="264"/>
      <c r="LSV196" s="264"/>
      <c r="LSW196" s="264"/>
      <c r="LSX196" s="264"/>
      <c r="LSY196" s="264"/>
      <c r="LSZ196" s="264"/>
      <c r="LTA196" s="264"/>
      <c r="LTB196" s="264"/>
      <c r="LTC196" s="264"/>
      <c r="LTD196" s="264"/>
      <c r="LTE196" s="264"/>
      <c r="LTF196" s="264"/>
      <c r="LTG196" s="264"/>
      <c r="LTH196" s="264"/>
      <c r="LTI196" s="264"/>
      <c r="LTJ196" s="264"/>
      <c r="LTK196" s="264"/>
      <c r="LTL196" s="264"/>
      <c r="LTM196" s="264"/>
      <c r="LTN196" s="264"/>
      <c r="LTO196" s="264"/>
      <c r="LTP196" s="264"/>
      <c r="LTQ196" s="264"/>
      <c r="LTR196" s="264"/>
      <c r="LTS196" s="264"/>
      <c r="LTT196" s="264"/>
      <c r="LTU196" s="264"/>
      <c r="LTV196" s="264"/>
      <c r="LTW196" s="264"/>
      <c r="LTX196" s="264"/>
      <c r="LTY196" s="264"/>
      <c r="LTZ196" s="264"/>
      <c r="LUA196" s="264"/>
      <c r="LUB196" s="264"/>
      <c r="LUC196" s="264"/>
      <c r="LUD196" s="264"/>
      <c r="LUE196" s="264"/>
      <c r="LUF196" s="264"/>
      <c r="LUG196" s="264"/>
      <c r="LUH196" s="264"/>
      <c r="LUI196" s="264"/>
      <c r="LUJ196" s="264"/>
      <c r="LUK196" s="264"/>
      <c r="LUL196" s="264"/>
      <c r="LUM196" s="264"/>
      <c r="LUN196" s="264"/>
      <c r="LUO196" s="264"/>
      <c r="LUP196" s="264"/>
      <c r="LUQ196" s="264"/>
      <c r="LUR196" s="264"/>
      <c r="LUS196" s="264"/>
      <c r="LUT196" s="264"/>
      <c r="LUU196" s="264"/>
      <c r="LUV196" s="264"/>
      <c r="LUW196" s="264"/>
      <c r="LUX196" s="264"/>
      <c r="LUY196" s="264"/>
      <c r="LUZ196" s="264"/>
      <c r="LVA196" s="264"/>
      <c r="LVB196" s="264"/>
      <c r="LVC196" s="264"/>
      <c r="LVD196" s="264"/>
      <c r="LVE196" s="264"/>
      <c r="LVF196" s="264"/>
      <c r="LVG196" s="264"/>
      <c r="LVH196" s="264"/>
      <c r="LVI196" s="264"/>
      <c r="LVJ196" s="264"/>
      <c r="LVK196" s="264"/>
      <c r="LVL196" s="264"/>
      <c r="LVM196" s="264"/>
      <c r="LVN196" s="264"/>
      <c r="LVO196" s="264"/>
      <c r="LVP196" s="264"/>
      <c r="LVQ196" s="264"/>
      <c r="LVR196" s="264"/>
      <c r="LVS196" s="264"/>
      <c r="LVT196" s="264"/>
      <c r="LVU196" s="264"/>
      <c r="LVV196" s="264"/>
      <c r="LVW196" s="264"/>
      <c r="LVX196" s="264"/>
      <c r="LVY196" s="264"/>
      <c r="LVZ196" s="264"/>
      <c r="LWA196" s="264"/>
      <c r="LWB196" s="264"/>
      <c r="LWC196" s="264"/>
      <c r="LWD196" s="264"/>
      <c r="LWE196" s="264"/>
      <c r="LWF196" s="264"/>
      <c r="LWG196" s="264"/>
      <c r="LWH196" s="264"/>
      <c r="LWI196" s="264"/>
      <c r="LWJ196" s="264"/>
      <c r="LWK196" s="264"/>
      <c r="LWL196" s="264"/>
      <c r="LWM196" s="264"/>
      <c r="LWN196" s="264"/>
      <c r="LWO196" s="264"/>
      <c r="LWP196" s="264"/>
      <c r="LWQ196" s="264"/>
      <c r="LWR196" s="264"/>
      <c r="LWS196" s="264"/>
      <c r="LWT196" s="264"/>
      <c r="LWU196" s="264"/>
      <c r="LWV196" s="264"/>
      <c r="LWW196" s="264"/>
      <c r="LWX196" s="264"/>
      <c r="LWY196" s="264"/>
      <c r="LWZ196" s="264"/>
      <c r="LXA196" s="264"/>
      <c r="LXB196" s="264"/>
      <c r="LXC196" s="264"/>
      <c r="LXD196" s="264"/>
      <c r="LXE196" s="264"/>
      <c r="LXF196" s="264"/>
      <c r="LXG196" s="264"/>
      <c r="LXH196" s="264"/>
      <c r="LXI196" s="264"/>
      <c r="LXJ196" s="264"/>
      <c r="LXK196" s="264"/>
      <c r="LXL196" s="264"/>
      <c r="LXM196" s="264"/>
      <c r="LXN196" s="264"/>
      <c r="LXO196" s="264"/>
      <c r="LXP196" s="264"/>
      <c r="LXQ196" s="264"/>
      <c r="LXR196" s="264"/>
      <c r="LXS196" s="264"/>
      <c r="LXT196" s="264"/>
      <c r="LXU196" s="264"/>
      <c r="LXV196" s="264"/>
      <c r="LXW196" s="264"/>
      <c r="LXX196" s="264"/>
      <c r="LXY196" s="264"/>
      <c r="LXZ196" s="264"/>
      <c r="LYA196" s="264"/>
      <c r="LYB196" s="264"/>
      <c r="LYC196" s="264"/>
      <c r="LYD196" s="264"/>
      <c r="LYE196" s="264"/>
      <c r="LYF196" s="264"/>
      <c r="LYG196" s="264"/>
      <c r="LYH196" s="264"/>
      <c r="LYI196" s="264"/>
      <c r="LYJ196" s="264"/>
      <c r="LYK196" s="264"/>
      <c r="LYL196" s="264"/>
      <c r="LYM196" s="264"/>
      <c r="LYN196" s="264"/>
      <c r="LYO196" s="264"/>
      <c r="LYP196" s="264"/>
      <c r="LYQ196" s="264"/>
      <c r="LYR196" s="264"/>
      <c r="LYS196" s="264"/>
      <c r="LYT196" s="264"/>
      <c r="LYU196" s="264"/>
      <c r="LYV196" s="264"/>
      <c r="LYW196" s="264"/>
      <c r="LYX196" s="264"/>
      <c r="LYY196" s="264"/>
      <c r="LYZ196" s="264"/>
      <c r="LZA196" s="264"/>
      <c r="LZB196" s="264"/>
      <c r="LZC196" s="264"/>
      <c r="LZD196" s="264"/>
      <c r="LZE196" s="264"/>
      <c r="LZF196" s="264"/>
      <c r="LZG196" s="264"/>
      <c r="LZH196" s="264"/>
      <c r="LZI196" s="264"/>
      <c r="LZJ196" s="264"/>
      <c r="LZK196" s="264"/>
      <c r="LZL196" s="264"/>
      <c r="LZM196" s="264"/>
      <c r="LZN196" s="264"/>
      <c r="LZO196" s="264"/>
      <c r="LZP196" s="264"/>
      <c r="LZQ196" s="264"/>
      <c r="LZR196" s="264"/>
      <c r="LZS196" s="264"/>
      <c r="LZT196" s="264"/>
      <c r="LZU196" s="264"/>
      <c r="LZV196" s="264"/>
      <c r="LZW196" s="264"/>
      <c r="LZX196" s="264"/>
      <c r="LZY196" s="264"/>
      <c r="LZZ196" s="264"/>
      <c r="MAA196" s="264"/>
      <c r="MAB196" s="264"/>
      <c r="MAC196" s="264"/>
      <c r="MAD196" s="264"/>
      <c r="MAE196" s="264"/>
      <c r="MAF196" s="264"/>
      <c r="MAG196" s="264"/>
      <c r="MAH196" s="264"/>
      <c r="MAI196" s="264"/>
      <c r="MAJ196" s="264"/>
      <c r="MAK196" s="264"/>
      <c r="MAL196" s="264"/>
      <c r="MAM196" s="264"/>
      <c r="MAN196" s="264"/>
      <c r="MAO196" s="264"/>
      <c r="MAP196" s="264"/>
      <c r="MAQ196" s="264"/>
      <c r="MAR196" s="264"/>
      <c r="MAS196" s="264"/>
      <c r="MAT196" s="264"/>
      <c r="MAU196" s="264"/>
      <c r="MAV196" s="264"/>
      <c r="MAW196" s="264"/>
      <c r="MAX196" s="264"/>
      <c r="MAY196" s="264"/>
      <c r="MAZ196" s="264"/>
      <c r="MBA196" s="264"/>
      <c r="MBB196" s="264"/>
      <c r="MBC196" s="264"/>
      <c r="MBD196" s="264"/>
      <c r="MBE196" s="264"/>
      <c r="MBF196" s="264"/>
      <c r="MBG196" s="264"/>
      <c r="MBH196" s="264"/>
      <c r="MBI196" s="264"/>
      <c r="MBJ196" s="264"/>
      <c r="MBK196" s="264"/>
      <c r="MBL196" s="264"/>
      <c r="MBM196" s="264"/>
      <c r="MBN196" s="264"/>
      <c r="MBO196" s="264"/>
      <c r="MBP196" s="264"/>
      <c r="MBQ196" s="264"/>
      <c r="MBR196" s="264"/>
      <c r="MBS196" s="264"/>
      <c r="MBT196" s="264"/>
      <c r="MBU196" s="264"/>
      <c r="MBV196" s="264"/>
      <c r="MBW196" s="264"/>
      <c r="MBX196" s="264"/>
      <c r="MBY196" s="264"/>
      <c r="MBZ196" s="264"/>
      <c r="MCA196" s="264"/>
      <c r="MCB196" s="264"/>
      <c r="MCC196" s="264"/>
      <c r="MCD196" s="264"/>
      <c r="MCE196" s="264"/>
      <c r="MCF196" s="264"/>
      <c r="MCG196" s="264"/>
      <c r="MCH196" s="264"/>
      <c r="MCI196" s="264"/>
      <c r="MCJ196" s="264"/>
      <c r="MCK196" s="264"/>
      <c r="MCL196" s="264"/>
      <c r="MCM196" s="264"/>
      <c r="MCN196" s="264"/>
      <c r="MCO196" s="264"/>
      <c r="MCP196" s="264"/>
      <c r="MCQ196" s="264"/>
      <c r="MCR196" s="264"/>
      <c r="MCS196" s="264"/>
      <c r="MCT196" s="264"/>
      <c r="MCU196" s="264"/>
      <c r="MCV196" s="264"/>
      <c r="MCW196" s="264"/>
      <c r="MCX196" s="264"/>
      <c r="MCY196" s="264"/>
      <c r="MCZ196" s="264"/>
      <c r="MDA196" s="264"/>
      <c r="MDB196" s="264"/>
      <c r="MDC196" s="264"/>
      <c r="MDD196" s="264"/>
      <c r="MDE196" s="264"/>
      <c r="MDF196" s="264"/>
      <c r="MDG196" s="264"/>
      <c r="MDH196" s="264"/>
      <c r="MDI196" s="264"/>
      <c r="MDJ196" s="264"/>
      <c r="MDK196" s="264"/>
      <c r="MDL196" s="264"/>
      <c r="MDM196" s="264"/>
      <c r="MDN196" s="264"/>
      <c r="MDO196" s="264"/>
      <c r="MDP196" s="264"/>
      <c r="MDQ196" s="264"/>
      <c r="MDR196" s="264"/>
      <c r="MDS196" s="264"/>
      <c r="MDT196" s="264"/>
      <c r="MDU196" s="264"/>
      <c r="MDV196" s="264"/>
      <c r="MDW196" s="264"/>
      <c r="MDX196" s="264"/>
      <c r="MDY196" s="264"/>
      <c r="MDZ196" s="264"/>
      <c r="MEA196" s="264"/>
      <c r="MEB196" s="264"/>
      <c r="MEC196" s="264"/>
      <c r="MED196" s="264"/>
      <c r="MEE196" s="264"/>
      <c r="MEF196" s="264"/>
      <c r="MEG196" s="264"/>
      <c r="MEH196" s="264"/>
      <c r="MEI196" s="264"/>
      <c r="MEJ196" s="264"/>
      <c r="MEK196" s="264"/>
      <c r="MEL196" s="264"/>
      <c r="MEM196" s="264"/>
      <c r="MEN196" s="264"/>
      <c r="MEO196" s="264"/>
      <c r="MEP196" s="264"/>
      <c r="MEQ196" s="264"/>
      <c r="MER196" s="264"/>
      <c r="MES196" s="264"/>
      <c r="MET196" s="264"/>
      <c r="MEU196" s="264"/>
      <c r="MEV196" s="264"/>
      <c r="MEW196" s="264"/>
      <c r="MEX196" s="264"/>
      <c r="MEY196" s="264"/>
      <c r="MEZ196" s="264"/>
      <c r="MFA196" s="264"/>
      <c r="MFB196" s="264"/>
      <c r="MFC196" s="264"/>
      <c r="MFD196" s="264"/>
      <c r="MFE196" s="264"/>
      <c r="MFF196" s="264"/>
      <c r="MFG196" s="264"/>
      <c r="MFH196" s="264"/>
      <c r="MFI196" s="264"/>
      <c r="MFJ196" s="264"/>
      <c r="MFK196" s="264"/>
      <c r="MFL196" s="264"/>
      <c r="MFM196" s="264"/>
      <c r="MFN196" s="264"/>
      <c r="MFO196" s="264"/>
      <c r="MFP196" s="264"/>
      <c r="MFQ196" s="264"/>
      <c r="MFR196" s="264"/>
      <c r="MFS196" s="264"/>
      <c r="MFT196" s="264"/>
      <c r="MFU196" s="264"/>
      <c r="MFV196" s="264"/>
      <c r="MFW196" s="264"/>
      <c r="MFX196" s="264"/>
      <c r="MFY196" s="264"/>
      <c r="MFZ196" s="264"/>
      <c r="MGA196" s="264"/>
      <c r="MGB196" s="264"/>
      <c r="MGC196" s="264"/>
      <c r="MGD196" s="264"/>
      <c r="MGE196" s="264"/>
      <c r="MGF196" s="264"/>
      <c r="MGG196" s="264"/>
      <c r="MGH196" s="264"/>
      <c r="MGI196" s="264"/>
      <c r="MGJ196" s="264"/>
      <c r="MGK196" s="264"/>
      <c r="MGL196" s="264"/>
      <c r="MGM196" s="264"/>
      <c r="MGN196" s="264"/>
      <c r="MGO196" s="264"/>
      <c r="MGP196" s="264"/>
      <c r="MGQ196" s="264"/>
      <c r="MGR196" s="264"/>
      <c r="MGS196" s="264"/>
      <c r="MGT196" s="264"/>
      <c r="MGU196" s="264"/>
      <c r="MGV196" s="264"/>
      <c r="MGW196" s="264"/>
      <c r="MGX196" s="264"/>
      <c r="MGY196" s="264"/>
      <c r="MGZ196" s="264"/>
      <c r="MHA196" s="264"/>
      <c r="MHB196" s="264"/>
      <c r="MHC196" s="264"/>
      <c r="MHD196" s="264"/>
      <c r="MHE196" s="264"/>
      <c r="MHF196" s="264"/>
      <c r="MHG196" s="264"/>
      <c r="MHH196" s="264"/>
      <c r="MHI196" s="264"/>
      <c r="MHJ196" s="264"/>
      <c r="MHK196" s="264"/>
      <c r="MHL196" s="264"/>
      <c r="MHM196" s="264"/>
      <c r="MHN196" s="264"/>
      <c r="MHO196" s="264"/>
      <c r="MHP196" s="264"/>
      <c r="MHQ196" s="264"/>
      <c r="MHR196" s="264"/>
      <c r="MHS196" s="264"/>
      <c r="MHT196" s="264"/>
      <c r="MHU196" s="264"/>
      <c r="MHV196" s="264"/>
      <c r="MHW196" s="264"/>
      <c r="MHX196" s="264"/>
      <c r="MHY196" s="264"/>
      <c r="MHZ196" s="264"/>
      <c r="MIA196" s="264"/>
      <c r="MIB196" s="264"/>
      <c r="MIC196" s="264"/>
      <c r="MID196" s="264"/>
      <c r="MIE196" s="264"/>
      <c r="MIF196" s="264"/>
      <c r="MIG196" s="264"/>
      <c r="MIH196" s="264"/>
      <c r="MII196" s="264"/>
      <c r="MIJ196" s="264"/>
      <c r="MIK196" s="264"/>
      <c r="MIL196" s="264"/>
      <c r="MIM196" s="264"/>
      <c r="MIN196" s="264"/>
      <c r="MIO196" s="264"/>
      <c r="MIP196" s="264"/>
      <c r="MIQ196" s="264"/>
      <c r="MIR196" s="264"/>
      <c r="MIS196" s="264"/>
      <c r="MIT196" s="264"/>
      <c r="MIU196" s="264"/>
      <c r="MIV196" s="264"/>
      <c r="MIW196" s="264"/>
      <c r="MIX196" s="264"/>
      <c r="MIY196" s="264"/>
      <c r="MIZ196" s="264"/>
      <c r="MJA196" s="264"/>
      <c r="MJB196" s="264"/>
      <c r="MJC196" s="264"/>
      <c r="MJD196" s="264"/>
      <c r="MJE196" s="264"/>
      <c r="MJF196" s="264"/>
      <c r="MJG196" s="264"/>
      <c r="MJH196" s="264"/>
      <c r="MJI196" s="264"/>
      <c r="MJJ196" s="264"/>
      <c r="MJK196" s="264"/>
      <c r="MJL196" s="264"/>
      <c r="MJM196" s="264"/>
      <c r="MJN196" s="264"/>
      <c r="MJO196" s="264"/>
      <c r="MJP196" s="264"/>
      <c r="MJQ196" s="264"/>
      <c r="MJR196" s="264"/>
      <c r="MJS196" s="264"/>
      <c r="MJT196" s="264"/>
      <c r="MJU196" s="264"/>
      <c r="MJV196" s="264"/>
      <c r="MJW196" s="264"/>
      <c r="MJX196" s="264"/>
      <c r="MJY196" s="264"/>
      <c r="MJZ196" s="264"/>
      <c r="MKA196" s="264"/>
      <c r="MKB196" s="264"/>
      <c r="MKC196" s="264"/>
      <c r="MKD196" s="264"/>
      <c r="MKE196" s="264"/>
      <c r="MKF196" s="264"/>
      <c r="MKG196" s="264"/>
      <c r="MKH196" s="264"/>
      <c r="MKI196" s="264"/>
      <c r="MKJ196" s="264"/>
      <c r="MKK196" s="264"/>
      <c r="MKL196" s="264"/>
      <c r="MKM196" s="264"/>
      <c r="MKN196" s="264"/>
      <c r="MKO196" s="264"/>
      <c r="MKP196" s="264"/>
      <c r="MKQ196" s="264"/>
      <c r="MKR196" s="264"/>
      <c r="MKS196" s="264"/>
      <c r="MKT196" s="264"/>
      <c r="MKU196" s="264"/>
      <c r="MKV196" s="264"/>
      <c r="MKW196" s="264"/>
      <c r="MKX196" s="264"/>
      <c r="MKY196" s="264"/>
      <c r="MKZ196" s="264"/>
      <c r="MLA196" s="264"/>
      <c r="MLB196" s="264"/>
      <c r="MLC196" s="264"/>
      <c r="MLD196" s="264"/>
      <c r="MLE196" s="264"/>
      <c r="MLF196" s="264"/>
      <c r="MLG196" s="264"/>
      <c r="MLH196" s="264"/>
      <c r="MLI196" s="264"/>
      <c r="MLJ196" s="264"/>
      <c r="MLK196" s="264"/>
      <c r="MLL196" s="264"/>
      <c r="MLM196" s="264"/>
      <c r="MLN196" s="264"/>
      <c r="MLO196" s="264"/>
      <c r="MLP196" s="264"/>
      <c r="MLQ196" s="264"/>
      <c r="MLR196" s="264"/>
      <c r="MLS196" s="264"/>
      <c r="MLT196" s="264"/>
      <c r="MLU196" s="264"/>
      <c r="MLV196" s="264"/>
      <c r="MLW196" s="264"/>
      <c r="MLX196" s="264"/>
      <c r="MLY196" s="264"/>
      <c r="MLZ196" s="264"/>
      <c r="MMA196" s="264"/>
      <c r="MMB196" s="264"/>
      <c r="MMC196" s="264"/>
      <c r="MMD196" s="264"/>
      <c r="MME196" s="264"/>
      <c r="MMF196" s="264"/>
      <c r="MMG196" s="264"/>
      <c r="MMH196" s="264"/>
      <c r="MMI196" s="264"/>
      <c r="MMJ196" s="264"/>
      <c r="MMK196" s="264"/>
      <c r="MML196" s="264"/>
      <c r="MMM196" s="264"/>
      <c r="MMN196" s="264"/>
      <c r="MMO196" s="264"/>
      <c r="MMP196" s="264"/>
      <c r="MMQ196" s="264"/>
      <c r="MMR196" s="264"/>
      <c r="MMS196" s="264"/>
      <c r="MMT196" s="264"/>
      <c r="MMU196" s="264"/>
      <c r="MMV196" s="264"/>
      <c r="MMW196" s="264"/>
      <c r="MMX196" s="264"/>
      <c r="MMY196" s="264"/>
      <c r="MMZ196" s="264"/>
      <c r="MNA196" s="264"/>
      <c r="MNB196" s="264"/>
      <c r="MNC196" s="264"/>
      <c r="MND196" s="264"/>
      <c r="MNE196" s="264"/>
      <c r="MNF196" s="264"/>
      <c r="MNG196" s="264"/>
      <c r="MNH196" s="264"/>
      <c r="MNI196" s="264"/>
      <c r="MNJ196" s="264"/>
      <c r="MNK196" s="264"/>
      <c r="MNL196" s="264"/>
      <c r="MNM196" s="264"/>
      <c r="MNN196" s="264"/>
      <c r="MNO196" s="264"/>
      <c r="MNP196" s="264"/>
      <c r="MNQ196" s="264"/>
      <c r="MNR196" s="264"/>
      <c r="MNS196" s="264"/>
      <c r="MNT196" s="264"/>
      <c r="MNU196" s="264"/>
      <c r="MNV196" s="264"/>
      <c r="MNW196" s="264"/>
      <c r="MNX196" s="264"/>
      <c r="MNY196" s="264"/>
      <c r="MNZ196" s="264"/>
      <c r="MOA196" s="264"/>
      <c r="MOB196" s="264"/>
      <c r="MOC196" s="264"/>
      <c r="MOD196" s="264"/>
      <c r="MOE196" s="264"/>
      <c r="MOF196" s="264"/>
      <c r="MOG196" s="264"/>
      <c r="MOH196" s="264"/>
      <c r="MOI196" s="264"/>
      <c r="MOJ196" s="264"/>
      <c r="MOK196" s="264"/>
      <c r="MOL196" s="264"/>
      <c r="MOM196" s="264"/>
      <c r="MON196" s="264"/>
      <c r="MOO196" s="264"/>
      <c r="MOP196" s="264"/>
      <c r="MOQ196" s="264"/>
      <c r="MOR196" s="264"/>
      <c r="MOS196" s="264"/>
      <c r="MOT196" s="264"/>
      <c r="MOU196" s="264"/>
      <c r="MOV196" s="264"/>
      <c r="MOW196" s="264"/>
      <c r="MOX196" s="264"/>
      <c r="MOY196" s="264"/>
      <c r="MOZ196" s="264"/>
      <c r="MPA196" s="264"/>
      <c r="MPB196" s="264"/>
      <c r="MPC196" s="264"/>
      <c r="MPD196" s="264"/>
      <c r="MPE196" s="264"/>
      <c r="MPF196" s="264"/>
      <c r="MPG196" s="264"/>
      <c r="MPH196" s="264"/>
      <c r="MPI196" s="264"/>
      <c r="MPJ196" s="264"/>
      <c r="MPK196" s="264"/>
      <c r="MPL196" s="264"/>
      <c r="MPM196" s="264"/>
      <c r="MPN196" s="264"/>
      <c r="MPO196" s="264"/>
      <c r="MPP196" s="264"/>
      <c r="MPQ196" s="264"/>
      <c r="MPR196" s="264"/>
      <c r="MPS196" s="264"/>
      <c r="MPT196" s="264"/>
      <c r="MPU196" s="264"/>
      <c r="MPV196" s="264"/>
      <c r="MPW196" s="264"/>
      <c r="MPX196" s="264"/>
      <c r="MPY196" s="264"/>
      <c r="MPZ196" s="264"/>
      <c r="MQA196" s="264"/>
      <c r="MQB196" s="264"/>
      <c r="MQC196" s="264"/>
      <c r="MQD196" s="264"/>
      <c r="MQE196" s="264"/>
      <c r="MQF196" s="264"/>
      <c r="MQG196" s="264"/>
      <c r="MQH196" s="264"/>
      <c r="MQI196" s="264"/>
      <c r="MQJ196" s="264"/>
      <c r="MQK196" s="264"/>
      <c r="MQL196" s="264"/>
      <c r="MQM196" s="264"/>
      <c r="MQN196" s="264"/>
      <c r="MQO196" s="264"/>
      <c r="MQP196" s="264"/>
      <c r="MQQ196" s="264"/>
      <c r="MQR196" s="264"/>
      <c r="MQS196" s="264"/>
      <c r="MQT196" s="264"/>
      <c r="MQU196" s="264"/>
      <c r="MQV196" s="264"/>
      <c r="MQW196" s="264"/>
      <c r="MQX196" s="264"/>
      <c r="MQY196" s="264"/>
      <c r="MQZ196" s="264"/>
      <c r="MRA196" s="264"/>
      <c r="MRB196" s="264"/>
      <c r="MRC196" s="264"/>
      <c r="MRD196" s="264"/>
      <c r="MRE196" s="264"/>
      <c r="MRF196" s="264"/>
      <c r="MRG196" s="264"/>
      <c r="MRH196" s="264"/>
      <c r="MRI196" s="264"/>
      <c r="MRJ196" s="264"/>
      <c r="MRK196" s="264"/>
      <c r="MRL196" s="264"/>
      <c r="MRM196" s="264"/>
      <c r="MRN196" s="264"/>
      <c r="MRO196" s="264"/>
      <c r="MRP196" s="264"/>
      <c r="MRQ196" s="264"/>
      <c r="MRR196" s="264"/>
      <c r="MRS196" s="264"/>
      <c r="MRT196" s="264"/>
      <c r="MRU196" s="264"/>
      <c r="MRV196" s="264"/>
      <c r="MRW196" s="264"/>
      <c r="MRX196" s="264"/>
      <c r="MRY196" s="264"/>
      <c r="MRZ196" s="264"/>
      <c r="MSA196" s="264"/>
      <c r="MSB196" s="264"/>
      <c r="MSC196" s="264"/>
      <c r="MSD196" s="264"/>
      <c r="MSE196" s="264"/>
      <c r="MSF196" s="264"/>
      <c r="MSG196" s="264"/>
      <c r="MSH196" s="264"/>
      <c r="MSI196" s="264"/>
      <c r="MSJ196" s="264"/>
      <c r="MSK196" s="264"/>
      <c r="MSL196" s="264"/>
      <c r="MSM196" s="264"/>
      <c r="MSN196" s="264"/>
      <c r="MSO196" s="264"/>
      <c r="MSP196" s="264"/>
      <c r="MSQ196" s="264"/>
      <c r="MSR196" s="264"/>
      <c r="MSS196" s="264"/>
      <c r="MST196" s="264"/>
      <c r="MSU196" s="264"/>
      <c r="MSV196" s="264"/>
      <c r="MSW196" s="264"/>
      <c r="MSX196" s="264"/>
      <c r="MSY196" s="264"/>
      <c r="MSZ196" s="264"/>
      <c r="MTA196" s="264"/>
      <c r="MTB196" s="264"/>
      <c r="MTC196" s="264"/>
      <c r="MTD196" s="264"/>
      <c r="MTE196" s="264"/>
      <c r="MTF196" s="264"/>
      <c r="MTG196" s="264"/>
      <c r="MTH196" s="264"/>
      <c r="MTI196" s="264"/>
      <c r="MTJ196" s="264"/>
      <c r="MTK196" s="264"/>
      <c r="MTL196" s="264"/>
      <c r="MTM196" s="264"/>
      <c r="MTN196" s="264"/>
      <c r="MTO196" s="264"/>
      <c r="MTP196" s="264"/>
      <c r="MTQ196" s="264"/>
      <c r="MTR196" s="264"/>
      <c r="MTS196" s="264"/>
      <c r="MTT196" s="264"/>
      <c r="MTU196" s="264"/>
      <c r="MTV196" s="264"/>
      <c r="MTW196" s="264"/>
      <c r="MTX196" s="264"/>
      <c r="MTY196" s="264"/>
      <c r="MTZ196" s="264"/>
      <c r="MUA196" s="264"/>
      <c r="MUB196" s="264"/>
      <c r="MUC196" s="264"/>
      <c r="MUD196" s="264"/>
      <c r="MUE196" s="264"/>
      <c r="MUF196" s="264"/>
      <c r="MUG196" s="264"/>
      <c r="MUH196" s="264"/>
      <c r="MUI196" s="264"/>
      <c r="MUJ196" s="264"/>
      <c r="MUK196" s="264"/>
      <c r="MUL196" s="264"/>
      <c r="MUM196" s="264"/>
      <c r="MUN196" s="264"/>
      <c r="MUO196" s="264"/>
      <c r="MUP196" s="264"/>
      <c r="MUQ196" s="264"/>
      <c r="MUR196" s="264"/>
      <c r="MUS196" s="264"/>
      <c r="MUT196" s="264"/>
      <c r="MUU196" s="264"/>
      <c r="MUV196" s="264"/>
      <c r="MUW196" s="264"/>
      <c r="MUX196" s="264"/>
      <c r="MUY196" s="264"/>
      <c r="MUZ196" s="264"/>
      <c r="MVA196" s="264"/>
      <c r="MVB196" s="264"/>
      <c r="MVC196" s="264"/>
      <c r="MVD196" s="264"/>
      <c r="MVE196" s="264"/>
      <c r="MVF196" s="264"/>
      <c r="MVG196" s="264"/>
      <c r="MVH196" s="264"/>
      <c r="MVI196" s="264"/>
      <c r="MVJ196" s="264"/>
      <c r="MVK196" s="264"/>
      <c r="MVL196" s="264"/>
      <c r="MVM196" s="264"/>
      <c r="MVN196" s="264"/>
      <c r="MVO196" s="264"/>
      <c r="MVP196" s="264"/>
      <c r="MVQ196" s="264"/>
      <c r="MVR196" s="264"/>
      <c r="MVS196" s="264"/>
      <c r="MVT196" s="264"/>
      <c r="MVU196" s="264"/>
      <c r="MVV196" s="264"/>
      <c r="MVW196" s="264"/>
      <c r="MVX196" s="264"/>
      <c r="MVY196" s="264"/>
      <c r="MVZ196" s="264"/>
      <c r="MWA196" s="264"/>
      <c r="MWB196" s="264"/>
      <c r="MWC196" s="264"/>
      <c r="MWD196" s="264"/>
      <c r="MWE196" s="264"/>
      <c r="MWF196" s="264"/>
      <c r="MWG196" s="264"/>
      <c r="MWH196" s="264"/>
      <c r="MWI196" s="264"/>
      <c r="MWJ196" s="264"/>
      <c r="MWK196" s="264"/>
      <c r="MWL196" s="264"/>
      <c r="MWM196" s="264"/>
      <c r="MWN196" s="264"/>
      <c r="MWO196" s="264"/>
      <c r="MWP196" s="264"/>
      <c r="MWQ196" s="264"/>
      <c r="MWR196" s="264"/>
      <c r="MWS196" s="264"/>
      <c r="MWT196" s="264"/>
      <c r="MWU196" s="264"/>
      <c r="MWV196" s="264"/>
      <c r="MWW196" s="264"/>
      <c r="MWX196" s="264"/>
      <c r="MWY196" s="264"/>
      <c r="MWZ196" s="264"/>
      <c r="MXA196" s="264"/>
      <c r="MXB196" s="264"/>
      <c r="MXC196" s="264"/>
      <c r="MXD196" s="264"/>
      <c r="MXE196" s="264"/>
      <c r="MXF196" s="264"/>
      <c r="MXG196" s="264"/>
      <c r="MXH196" s="264"/>
      <c r="MXI196" s="264"/>
      <c r="MXJ196" s="264"/>
      <c r="MXK196" s="264"/>
      <c r="MXL196" s="264"/>
      <c r="MXM196" s="264"/>
      <c r="MXN196" s="264"/>
      <c r="MXO196" s="264"/>
      <c r="MXP196" s="264"/>
      <c r="MXQ196" s="264"/>
      <c r="MXR196" s="264"/>
      <c r="MXS196" s="264"/>
      <c r="MXT196" s="264"/>
      <c r="MXU196" s="264"/>
      <c r="MXV196" s="264"/>
      <c r="MXW196" s="264"/>
      <c r="MXX196" s="264"/>
      <c r="MXY196" s="264"/>
      <c r="MXZ196" s="264"/>
      <c r="MYA196" s="264"/>
      <c r="MYB196" s="264"/>
      <c r="MYC196" s="264"/>
      <c r="MYD196" s="264"/>
      <c r="MYE196" s="264"/>
      <c r="MYF196" s="264"/>
      <c r="MYG196" s="264"/>
      <c r="MYH196" s="264"/>
      <c r="MYI196" s="264"/>
      <c r="MYJ196" s="264"/>
      <c r="MYK196" s="264"/>
      <c r="MYL196" s="264"/>
      <c r="MYM196" s="264"/>
      <c r="MYN196" s="264"/>
      <c r="MYO196" s="264"/>
      <c r="MYP196" s="264"/>
      <c r="MYQ196" s="264"/>
      <c r="MYR196" s="264"/>
      <c r="MYS196" s="264"/>
      <c r="MYT196" s="264"/>
      <c r="MYU196" s="264"/>
      <c r="MYV196" s="264"/>
      <c r="MYW196" s="264"/>
      <c r="MYX196" s="264"/>
      <c r="MYY196" s="264"/>
      <c r="MYZ196" s="264"/>
      <c r="MZA196" s="264"/>
      <c r="MZB196" s="264"/>
      <c r="MZC196" s="264"/>
      <c r="MZD196" s="264"/>
      <c r="MZE196" s="264"/>
      <c r="MZF196" s="264"/>
      <c r="MZG196" s="264"/>
      <c r="MZH196" s="264"/>
      <c r="MZI196" s="264"/>
      <c r="MZJ196" s="264"/>
      <c r="MZK196" s="264"/>
      <c r="MZL196" s="264"/>
      <c r="MZM196" s="264"/>
      <c r="MZN196" s="264"/>
      <c r="MZO196" s="264"/>
      <c r="MZP196" s="264"/>
      <c r="MZQ196" s="264"/>
      <c r="MZR196" s="264"/>
      <c r="MZS196" s="264"/>
      <c r="MZT196" s="264"/>
      <c r="MZU196" s="264"/>
      <c r="MZV196" s="264"/>
      <c r="MZW196" s="264"/>
      <c r="MZX196" s="264"/>
      <c r="MZY196" s="264"/>
      <c r="MZZ196" s="264"/>
      <c r="NAA196" s="264"/>
      <c r="NAB196" s="264"/>
      <c r="NAC196" s="264"/>
      <c r="NAD196" s="264"/>
      <c r="NAE196" s="264"/>
      <c r="NAF196" s="264"/>
      <c r="NAG196" s="264"/>
      <c r="NAH196" s="264"/>
      <c r="NAI196" s="264"/>
      <c r="NAJ196" s="264"/>
      <c r="NAK196" s="264"/>
      <c r="NAL196" s="264"/>
      <c r="NAM196" s="264"/>
      <c r="NAN196" s="264"/>
      <c r="NAO196" s="264"/>
      <c r="NAP196" s="264"/>
      <c r="NAQ196" s="264"/>
      <c r="NAR196" s="264"/>
      <c r="NAS196" s="264"/>
      <c r="NAT196" s="264"/>
      <c r="NAU196" s="264"/>
      <c r="NAV196" s="264"/>
      <c r="NAW196" s="264"/>
      <c r="NAX196" s="264"/>
      <c r="NAY196" s="264"/>
      <c r="NAZ196" s="264"/>
      <c r="NBA196" s="264"/>
      <c r="NBB196" s="264"/>
      <c r="NBC196" s="264"/>
      <c r="NBD196" s="264"/>
      <c r="NBE196" s="264"/>
      <c r="NBF196" s="264"/>
      <c r="NBG196" s="264"/>
      <c r="NBH196" s="264"/>
      <c r="NBI196" s="264"/>
      <c r="NBJ196" s="264"/>
      <c r="NBK196" s="264"/>
      <c r="NBL196" s="264"/>
      <c r="NBM196" s="264"/>
      <c r="NBN196" s="264"/>
      <c r="NBO196" s="264"/>
      <c r="NBP196" s="264"/>
      <c r="NBQ196" s="264"/>
      <c r="NBR196" s="264"/>
      <c r="NBS196" s="264"/>
      <c r="NBT196" s="264"/>
      <c r="NBU196" s="264"/>
      <c r="NBV196" s="264"/>
      <c r="NBW196" s="264"/>
      <c r="NBX196" s="264"/>
      <c r="NBY196" s="264"/>
      <c r="NBZ196" s="264"/>
      <c r="NCA196" s="264"/>
      <c r="NCB196" s="264"/>
      <c r="NCC196" s="264"/>
      <c r="NCD196" s="264"/>
      <c r="NCE196" s="264"/>
      <c r="NCF196" s="264"/>
      <c r="NCG196" s="264"/>
      <c r="NCH196" s="264"/>
      <c r="NCI196" s="264"/>
      <c r="NCJ196" s="264"/>
      <c r="NCK196" s="264"/>
      <c r="NCL196" s="264"/>
      <c r="NCM196" s="264"/>
      <c r="NCN196" s="264"/>
      <c r="NCO196" s="264"/>
      <c r="NCP196" s="264"/>
      <c r="NCQ196" s="264"/>
      <c r="NCR196" s="264"/>
      <c r="NCS196" s="264"/>
      <c r="NCT196" s="264"/>
      <c r="NCU196" s="264"/>
      <c r="NCV196" s="264"/>
      <c r="NCW196" s="264"/>
      <c r="NCX196" s="264"/>
      <c r="NCY196" s="264"/>
      <c r="NCZ196" s="264"/>
      <c r="NDA196" s="264"/>
      <c r="NDB196" s="264"/>
      <c r="NDC196" s="264"/>
      <c r="NDD196" s="264"/>
      <c r="NDE196" s="264"/>
      <c r="NDF196" s="264"/>
      <c r="NDG196" s="264"/>
      <c r="NDH196" s="264"/>
      <c r="NDI196" s="264"/>
      <c r="NDJ196" s="264"/>
      <c r="NDK196" s="264"/>
      <c r="NDL196" s="264"/>
      <c r="NDM196" s="264"/>
      <c r="NDN196" s="264"/>
      <c r="NDO196" s="264"/>
      <c r="NDP196" s="264"/>
      <c r="NDQ196" s="264"/>
      <c r="NDR196" s="264"/>
      <c r="NDS196" s="264"/>
      <c r="NDT196" s="264"/>
      <c r="NDU196" s="264"/>
      <c r="NDV196" s="264"/>
      <c r="NDW196" s="264"/>
      <c r="NDX196" s="264"/>
      <c r="NDY196" s="264"/>
      <c r="NDZ196" s="264"/>
      <c r="NEA196" s="264"/>
      <c r="NEB196" s="264"/>
      <c r="NEC196" s="264"/>
      <c r="NED196" s="264"/>
      <c r="NEE196" s="264"/>
      <c r="NEF196" s="264"/>
      <c r="NEG196" s="264"/>
      <c r="NEH196" s="264"/>
      <c r="NEI196" s="264"/>
      <c r="NEJ196" s="264"/>
      <c r="NEK196" s="264"/>
      <c r="NEL196" s="264"/>
      <c r="NEM196" s="264"/>
      <c r="NEN196" s="264"/>
      <c r="NEO196" s="264"/>
      <c r="NEP196" s="264"/>
      <c r="NEQ196" s="264"/>
      <c r="NER196" s="264"/>
      <c r="NES196" s="264"/>
      <c r="NET196" s="264"/>
      <c r="NEU196" s="264"/>
      <c r="NEV196" s="264"/>
      <c r="NEW196" s="264"/>
      <c r="NEX196" s="264"/>
      <c r="NEY196" s="264"/>
      <c r="NEZ196" s="264"/>
      <c r="NFA196" s="264"/>
      <c r="NFB196" s="264"/>
      <c r="NFC196" s="264"/>
      <c r="NFD196" s="264"/>
      <c r="NFE196" s="264"/>
      <c r="NFF196" s="264"/>
      <c r="NFG196" s="264"/>
      <c r="NFH196" s="264"/>
      <c r="NFI196" s="264"/>
      <c r="NFJ196" s="264"/>
      <c r="NFK196" s="264"/>
      <c r="NFL196" s="264"/>
      <c r="NFM196" s="264"/>
      <c r="NFN196" s="264"/>
      <c r="NFO196" s="264"/>
      <c r="NFP196" s="264"/>
      <c r="NFQ196" s="264"/>
      <c r="NFR196" s="264"/>
      <c r="NFS196" s="264"/>
      <c r="NFT196" s="264"/>
      <c r="NFU196" s="264"/>
      <c r="NFV196" s="264"/>
      <c r="NFW196" s="264"/>
      <c r="NFX196" s="264"/>
      <c r="NFY196" s="264"/>
      <c r="NFZ196" s="264"/>
      <c r="NGA196" s="264"/>
      <c r="NGB196" s="264"/>
      <c r="NGC196" s="264"/>
      <c r="NGD196" s="264"/>
      <c r="NGE196" s="264"/>
      <c r="NGF196" s="264"/>
      <c r="NGG196" s="264"/>
      <c r="NGH196" s="264"/>
      <c r="NGI196" s="264"/>
      <c r="NGJ196" s="264"/>
      <c r="NGK196" s="264"/>
      <c r="NGL196" s="264"/>
      <c r="NGM196" s="264"/>
      <c r="NGN196" s="264"/>
      <c r="NGO196" s="264"/>
      <c r="NGP196" s="264"/>
      <c r="NGQ196" s="264"/>
      <c r="NGR196" s="264"/>
      <c r="NGS196" s="264"/>
      <c r="NGT196" s="264"/>
      <c r="NGU196" s="264"/>
      <c r="NGV196" s="264"/>
      <c r="NGW196" s="264"/>
      <c r="NGX196" s="264"/>
      <c r="NGY196" s="264"/>
      <c r="NGZ196" s="264"/>
      <c r="NHA196" s="264"/>
      <c r="NHB196" s="264"/>
      <c r="NHC196" s="264"/>
      <c r="NHD196" s="264"/>
      <c r="NHE196" s="264"/>
      <c r="NHF196" s="264"/>
      <c r="NHG196" s="264"/>
      <c r="NHH196" s="264"/>
      <c r="NHI196" s="264"/>
      <c r="NHJ196" s="264"/>
      <c r="NHK196" s="264"/>
      <c r="NHL196" s="264"/>
      <c r="NHM196" s="264"/>
      <c r="NHN196" s="264"/>
      <c r="NHO196" s="264"/>
      <c r="NHP196" s="264"/>
      <c r="NHQ196" s="264"/>
      <c r="NHR196" s="264"/>
      <c r="NHS196" s="264"/>
      <c r="NHT196" s="264"/>
      <c r="NHU196" s="264"/>
      <c r="NHV196" s="264"/>
      <c r="NHW196" s="264"/>
      <c r="NHX196" s="264"/>
      <c r="NHY196" s="264"/>
      <c r="NHZ196" s="264"/>
      <c r="NIA196" s="264"/>
      <c r="NIB196" s="264"/>
      <c r="NIC196" s="264"/>
      <c r="NID196" s="264"/>
      <c r="NIE196" s="264"/>
      <c r="NIF196" s="264"/>
      <c r="NIG196" s="264"/>
      <c r="NIH196" s="264"/>
      <c r="NII196" s="264"/>
      <c r="NIJ196" s="264"/>
      <c r="NIK196" s="264"/>
      <c r="NIL196" s="264"/>
      <c r="NIM196" s="264"/>
      <c r="NIN196" s="264"/>
      <c r="NIO196" s="264"/>
      <c r="NIP196" s="264"/>
      <c r="NIQ196" s="264"/>
      <c r="NIR196" s="264"/>
      <c r="NIS196" s="264"/>
      <c r="NIT196" s="264"/>
      <c r="NIU196" s="264"/>
      <c r="NIV196" s="264"/>
      <c r="NIW196" s="264"/>
      <c r="NIX196" s="264"/>
      <c r="NIY196" s="264"/>
      <c r="NIZ196" s="264"/>
      <c r="NJA196" s="264"/>
      <c r="NJB196" s="264"/>
      <c r="NJC196" s="264"/>
      <c r="NJD196" s="264"/>
      <c r="NJE196" s="264"/>
      <c r="NJF196" s="264"/>
      <c r="NJG196" s="264"/>
      <c r="NJH196" s="264"/>
      <c r="NJI196" s="264"/>
      <c r="NJJ196" s="264"/>
      <c r="NJK196" s="264"/>
      <c r="NJL196" s="264"/>
      <c r="NJM196" s="264"/>
      <c r="NJN196" s="264"/>
      <c r="NJO196" s="264"/>
      <c r="NJP196" s="264"/>
      <c r="NJQ196" s="264"/>
      <c r="NJR196" s="264"/>
      <c r="NJS196" s="264"/>
      <c r="NJT196" s="264"/>
      <c r="NJU196" s="264"/>
      <c r="NJV196" s="264"/>
      <c r="NJW196" s="264"/>
      <c r="NJX196" s="264"/>
      <c r="NJY196" s="264"/>
      <c r="NJZ196" s="264"/>
      <c r="NKA196" s="264"/>
      <c r="NKB196" s="264"/>
      <c r="NKC196" s="264"/>
      <c r="NKD196" s="264"/>
      <c r="NKE196" s="264"/>
      <c r="NKF196" s="264"/>
      <c r="NKG196" s="264"/>
      <c r="NKH196" s="264"/>
      <c r="NKI196" s="264"/>
      <c r="NKJ196" s="264"/>
      <c r="NKK196" s="264"/>
      <c r="NKL196" s="264"/>
      <c r="NKM196" s="264"/>
      <c r="NKN196" s="264"/>
      <c r="NKO196" s="264"/>
      <c r="NKP196" s="264"/>
      <c r="NKQ196" s="264"/>
      <c r="NKR196" s="264"/>
      <c r="NKS196" s="264"/>
      <c r="NKT196" s="264"/>
      <c r="NKU196" s="264"/>
      <c r="NKV196" s="264"/>
      <c r="NKW196" s="264"/>
      <c r="NKX196" s="264"/>
      <c r="NKY196" s="264"/>
      <c r="NKZ196" s="264"/>
      <c r="NLA196" s="264"/>
      <c r="NLB196" s="264"/>
      <c r="NLC196" s="264"/>
      <c r="NLD196" s="264"/>
      <c r="NLE196" s="264"/>
      <c r="NLF196" s="264"/>
      <c r="NLG196" s="264"/>
      <c r="NLH196" s="264"/>
      <c r="NLI196" s="264"/>
      <c r="NLJ196" s="264"/>
      <c r="NLK196" s="264"/>
      <c r="NLL196" s="264"/>
      <c r="NLM196" s="264"/>
      <c r="NLN196" s="264"/>
      <c r="NLO196" s="264"/>
      <c r="NLP196" s="264"/>
      <c r="NLQ196" s="264"/>
      <c r="NLR196" s="264"/>
      <c r="NLS196" s="264"/>
      <c r="NLT196" s="264"/>
      <c r="NLU196" s="264"/>
      <c r="NLV196" s="264"/>
      <c r="NLW196" s="264"/>
      <c r="NLX196" s="264"/>
      <c r="NLY196" s="264"/>
      <c r="NLZ196" s="264"/>
      <c r="NMA196" s="264"/>
      <c r="NMB196" s="264"/>
      <c r="NMC196" s="264"/>
      <c r="NMD196" s="264"/>
      <c r="NME196" s="264"/>
      <c r="NMF196" s="264"/>
      <c r="NMG196" s="264"/>
      <c r="NMH196" s="264"/>
      <c r="NMI196" s="264"/>
      <c r="NMJ196" s="264"/>
      <c r="NMK196" s="264"/>
      <c r="NML196" s="264"/>
      <c r="NMM196" s="264"/>
      <c r="NMN196" s="264"/>
      <c r="NMO196" s="264"/>
      <c r="NMP196" s="264"/>
      <c r="NMQ196" s="264"/>
      <c r="NMR196" s="264"/>
      <c r="NMS196" s="264"/>
      <c r="NMT196" s="264"/>
      <c r="NMU196" s="264"/>
      <c r="NMV196" s="264"/>
      <c r="NMW196" s="264"/>
      <c r="NMX196" s="264"/>
      <c r="NMY196" s="264"/>
      <c r="NMZ196" s="264"/>
      <c r="NNA196" s="264"/>
      <c r="NNB196" s="264"/>
      <c r="NNC196" s="264"/>
      <c r="NND196" s="264"/>
      <c r="NNE196" s="264"/>
      <c r="NNF196" s="264"/>
      <c r="NNG196" s="264"/>
      <c r="NNH196" s="264"/>
      <c r="NNI196" s="264"/>
      <c r="NNJ196" s="264"/>
      <c r="NNK196" s="264"/>
      <c r="NNL196" s="264"/>
      <c r="NNM196" s="264"/>
      <c r="NNN196" s="264"/>
      <c r="NNO196" s="264"/>
      <c r="NNP196" s="264"/>
      <c r="NNQ196" s="264"/>
      <c r="NNR196" s="264"/>
      <c r="NNS196" s="264"/>
      <c r="NNT196" s="264"/>
      <c r="NNU196" s="264"/>
      <c r="NNV196" s="264"/>
      <c r="NNW196" s="264"/>
      <c r="NNX196" s="264"/>
      <c r="NNY196" s="264"/>
      <c r="NNZ196" s="264"/>
      <c r="NOA196" s="264"/>
      <c r="NOB196" s="264"/>
      <c r="NOC196" s="264"/>
      <c r="NOD196" s="264"/>
      <c r="NOE196" s="264"/>
      <c r="NOF196" s="264"/>
      <c r="NOG196" s="264"/>
      <c r="NOH196" s="264"/>
      <c r="NOI196" s="264"/>
      <c r="NOJ196" s="264"/>
      <c r="NOK196" s="264"/>
      <c r="NOL196" s="264"/>
      <c r="NOM196" s="264"/>
      <c r="NON196" s="264"/>
      <c r="NOO196" s="264"/>
      <c r="NOP196" s="264"/>
      <c r="NOQ196" s="264"/>
      <c r="NOR196" s="264"/>
      <c r="NOS196" s="264"/>
      <c r="NOT196" s="264"/>
      <c r="NOU196" s="264"/>
      <c r="NOV196" s="264"/>
      <c r="NOW196" s="264"/>
      <c r="NOX196" s="264"/>
      <c r="NOY196" s="264"/>
      <c r="NOZ196" s="264"/>
      <c r="NPA196" s="264"/>
      <c r="NPB196" s="264"/>
      <c r="NPC196" s="264"/>
      <c r="NPD196" s="264"/>
      <c r="NPE196" s="264"/>
      <c r="NPF196" s="264"/>
      <c r="NPG196" s="264"/>
      <c r="NPH196" s="264"/>
      <c r="NPI196" s="264"/>
      <c r="NPJ196" s="264"/>
      <c r="NPK196" s="264"/>
      <c r="NPL196" s="264"/>
      <c r="NPM196" s="264"/>
      <c r="NPN196" s="264"/>
      <c r="NPO196" s="264"/>
      <c r="NPP196" s="264"/>
      <c r="NPQ196" s="264"/>
      <c r="NPR196" s="264"/>
      <c r="NPS196" s="264"/>
      <c r="NPT196" s="264"/>
      <c r="NPU196" s="264"/>
      <c r="NPV196" s="264"/>
      <c r="NPW196" s="264"/>
      <c r="NPX196" s="264"/>
      <c r="NPY196" s="264"/>
      <c r="NPZ196" s="264"/>
      <c r="NQA196" s="264"/>
      <c r="NQB196" s="264"/>
      <c r="NQC196" s="264"/>
      <c r="NQD196" s="264"/>
      <c r="NQE196" s="264"/>
      <c r="NQF196" s="264"/>
      <c r="NQG196" s="264"/>
      <c r="NQH196" s="264"/>
      <c r="NQI196" s="264"/>
      <c r="NQJ196" s="264"/>
      <c r="NQK196" s="264"/>
      <c r="NQL196" s="264"/>
      <c r="NQM196" s="264"/>
      <c r="NQN196" s="264"/>
      <c r="NQO196" s="264"/>
      <c r="NQP196" s="264"/>
      <c r="NQQ196" s="264"/>
      <c r="NQR196" s="264"/>
      <c r="NQS196" s="264"/>
      <c r="NQT196" s="264"/>
      <c r="NQU196" s="264"/>
      <c r="NQV196" s="264"/>
      <c r="NQW196" s="264"/>
      <c r="NQX196" s="264"/>
      <c r="NQY196" s="264"/>
      <c r="NQZ196" s="264"/>
      <c r="NRA196" s="264"/>
      <c r="NRB196" s="264"/>
      <c r="NRC196" s="264"/>
      <c r="NRD196" s="264"/>
      <c r="NRE196" s="264"/>
      <c r="NRF196" s="264"/>
      <c r="NRG196" s="264"/>
      <c r="NRH196" s="264"/>
      <c r="NRI196" s="264"/>
      <c r="NRJ196" s="264"/>
      <c r="NRK196" s="264"/>
      <c r="NRL196" s="264"/>
      <c r="NRM196" s="264"/>
      <c r="NRN196" s="264"/>
      <c r="NRO196" s="264"/>
      <c r="NRP196" s="264"/>
      <c r="NRQ196" s="264"/>
      <c r="NRR196" s="264"/>
      <c r="NRS196" s="264"/>
      <c r="NRT196" s="264"/>
      <c r="NRU196" s="264"/>
      <c r="NRV196" s="264"/>
      <c r="NRW196" s="264"/>
      <c r="NRX196" s="264"/>
      <c r="NRY196" s="264"/>
      <c r="NRZ196" s="264"/>
      <c r="NSA196" s="264"/>
      <c r="NSB196" s="264"/>
      <c r="NSC196" s="264"/>
      <c r="NSD196" s="264"/>
      <c r="NSE196" s="264"/>
      <c r="NSF196" s="264"/>
      <c r="NSG196" s="264"/>
      <c r="NSH196" s="264"/>
      <c r="NSI196" s="264"/>
      <c r="NSJ196" s="264"/>
      <c r="NSK196" s="264"/>
      <c r="NSL196" s="264"/>
      <c r="NSM196" s="264"/>
      <c r="NSN196" s="264"/>
      <c r="NSO196" s="264"/>
      <c r="NSP196" s="264"/>
      <c r="NSQ196" s="264"/>
      <c r="NSR196" s="264"/>
      <c r="NSS196" s="264"/>
      <c r="NST196" s="264"/>
      <c r="NSU196" s="264"/>
      <c r="NSV196" s="264"/>
      <c r="NSW196" s="264"/>
      <c r="NSX196" s="264"/>
      <c r="NSY196" s="264"/>
      <c r="NSZ196" s="264"/>
      <c r="NTA196" s="264"/>
      <c r="NTB196" s="264"/>
      <c r="NTC196" s="264"/>
      <c r="NTD196" s="264"/>
      <c r="NTE196" s="264"/>
      <c r="NTF196" s="264"/>
      <c r="NTG196" s="264"/>
      <c r="NTH196" s="264"/>
      <c r="NTI196" s="264"/>
      <c r="NTJ196" s="264"/>
      <c r="NTK196" s="264"/>
      <c r="NTL196" s="264"/>
      <c r="NTM196" s="264"/>
      <c r="NTN196" s="264"/>
      <c r="NTO196" s="264"/>
      <c r="NTP196" s="264"/>
      <c r="NTQ196" s="264"/>
      <c r="NTR196" s="264"/>
      <c r="NTS196" s="264"/>
      <c r="NTT196" s="264"/>
      <c r="NTU196" s="264"/>
      <c r="NTV196" s="264"/>
      <c r="NTW196" s="264"/>
      <c r="NTX196" s="264"/>
      <c r="NTY196" s="264"/>
      <c r="NTZ196" s="264"/>
      <c r="NUA196" s="264"/>
      <c r="NUB196" s="264"/>
      <c r="NUC196" s="264"/>
      <c r="NUD196" s="264"/>
      <c r="NUE196" s="264"/>
      <c r="NUF196" s="264"/>
      <c r="NUG196" s="264"/>
      <c r="NUH196" s="264"/>
      <c r="NUI196" s="264"/>
      <c r="NUJ196" s="264"/>
      <c r="NUK196" s="264"/>
      <c r="NUL196" s="264"/>
      <c r="NUM196" s="264"/>
      <c r="NUN196" s="264"/>
      <c r="NUO196" s="264"/>
      <c r="NUP196" s="264"/>
      <c r="NUQ196" s="264"/>
      <c r="NUR196" s="264"/>
      <c r="NUS196" s="264"/>
      <c r="NUT196" s="264"/>
      <c r="NUU196" s="264"/>
      <c r="NUV196" s="264"/>
      <c r="NUW196" s="264"/>
      <c r="NUX196" s="264"/>
      <c r="NUY196" s="264"/>
      <c r="NUZ196" s="264"/>
      <c r="NVA196" s="264"/>
      <c r="NVB196" s="264"/>
      <c r="NVC196" s="264"/>
      <c r="NVD196" s="264"/>
      <c r="NVE196" s="264"/>
      <c r="NVF196" s="264"/>
      <c r="NVG196" s="264"/>
      <c r="NVH196" s="264"/>
      <c r="NVI196" s="264"/>
      <c r="NVJ196" s="264"/>
      <c r="NVK196" s="264"/>
      <c r="NVL196" s="264"/>
      <c r="NVM196" s="264"/>
      <c r="NVN196" s="264"/>
      <c r="NVO196" s="264"/>
      <c r="NVP196" s="264"/>
      <c r="NVQ196" s="264"/>
      <c r="NVR196" s="264"/>
      <c r="NVS196" s="264"/>
      <c r="NVT196" s="264"/>
      <c r="NVU196" s="264"/>
      <c r="NVV196" s="264"/>
      <c r="NVW196" s="264"/>
      <c r="NVX196" s="264"/>
      <c r="NVY196" s="264"/>
      <c r="NVZ196" s="264"/>
      <c r="NWA196" s="264"/>
      <c r="NWB196" s="264"/>
      <c r="NWC196" s="264"/>
      <c r="NWD196" s="264"/>
      <c r="NWE196" s="264"/>
      <c r="NWF196" s="264"/>
      <c r="NWG196" s="264"/>
      <c r="NWH196" s="264"/>
      <c r="NWI196" s="264"/>
      <c r="NWJ196" s="264"/>
      <c r="NWK196" s="264"/>
      <c r="NWL196" s="264"/>
      <c r="NWM196" s="264"/>
      <c r="NWN196" s="264"/>
      <c r="NWO196" s="264"/>
      <c r="NWP196" s="264"/>
      <c r="NWQ196" s="264"/>
      <c r="NWR196" s="264"/>
      <c r="NWS196" s="264"/>
      <c r="NWT196" s="264"/>
      <c r="NWU196" s="264"/>
      <c r="NWV196" s="264"/>
      <c r="NWW196" s="264"/>
      <c r="NWX196" s="264"/>
      <c r="NWY196" s="264"/>
      <c r="NWZ196" s="264"/>
      <c r="NXA196" s="264"/>
      <c r="NXB196" s="264"/>
      <c r="NXC196" s="264"/>
      <c r="NXD196" s="264"/>
      <c r="NXE196" s="264"/>
      <c r="NXF196" s="264"/>
      <c r="NXG196" s="264"/>
      <c r="NXH196" s="264"/>
      <c r="NXI196" s="264"/>
      <c r="NXJ196" s="264"/>
      <c r="NXK196" s="264"/>
      <c r="NXL196" s="264"/>
      <c r="NXM196" s="264"/>
      <c r="NXN196" s="264"/>
      <c r="NXO196" s="264"/>
      <c r="NXP196" s="264"/>
      <c r="NXQ196" s="264"/>
      <c r="NXR196" s="264"/>
      <c r="NXS196" s="264"/>
      <c r="NXT196" s="264"/>
      <c r="NXU196" s="264"/>
      <c r="NXV196" s="264"/>
      <c r="NXW196" s="264"/>
      <c r="NXX196" s="264"/>
      <c r="NXY196" s="264"/>
      <c r="NXZ196" s="264"/>
      <c r="NYA196" s="264"/>
      <c r="NYB196" s="264"/>
      <c r="NYC196" s="264"/>
      <c r="NYD196" s="264"/>
      <c r="NYE196" s="264"/>
      <c r="NYF196" s="264"/>
      <c r="NYG196" s="264"/>
      <c r="NYH196" s="264"/>
      <c r="NYI196" s="264"/>
      <c r="NYJ196" s="264"/>
      <c r="NYK196" s="264"/>
      <c r="NYL196" s="264"/>
      <c r="NYM196" s="264"/>
      <c r="NYN196" s="264"/>
      <c r="NYO196" s="264"/>
      <c r="NYP196" s="264"/>
      <c r="NYQ196" s="264"/>
      <c r="NYR196" s="264"/>
      <c r="NYS196" s="264"/>
      <c r="NYT196" s="264"/>
      <c r="NYU196" s="264"/>
      <c r="NYV196" s="264"/>
      <c r="NYW196" s="264"/>
      <c r="NYX196" s="264"/>
      <c r="NYY196" s="264"/>
      <c r="NYZ196" s="264"/>
      <c r="NZA196" s="264"/>
      <c r="NZB196" s="264"/>
      <c r="NZC196" s="264"/>
      <c r="NZD196" s="264"/>
      <c r="NZE196" s="264"/>
      <c r="NZF196" s="264"/>
      <c r="NZG196" s="264"/>
      <c r="NZH196" s="264"/>
      <c r="NZI196" s="264"/>
      <c r="NZJ196" s="264"/>
      <c r="NZK196" s="264"/>
      <c r="NZL196" s="264"/>
      <c r="NZM196" s="264"/>
      <c r="NZN196" s="264"/>
      <c r="NZO196" s="264"/>
      <c r="NZP196" s="264"/>
      <c r="NZQ196" s="264"/>
      <c r="NZR196" s="264"/>
      <c r="NZS196" s="264"/>
      <c r="NZT196" s="264"/>
      <c r="NZU196" s="264"/>
      <c r="NZV196" s="264"/>
      <c r="NZW196" s="264"/>
      <c r="NZX196" s="264"/>
      <c r="NZY196" s="264"/>
      <c r="NZZ196" s="264"/>
      <c r="OAA196" s="264"/>
      <c r="OAB196" s="264"/>
      <c r="OAC196" s="264"/>
      <c r="OAD196" s="264"/>
      <c r="OAE196" s="264"/>
      <c r="OAF196" s="264"/>
      <c r="OAG196" s="264"/>
      <c r="OAH196" s="264"/>
      <c r="OAI196" s="264"/>
      <c r="OAJ196" s="264"/>
      <c r="OAK196" s="264"/>
      <c r="OAL196" s="264"/>
      <c r="OAM196" s="264"/>
      <c r="OAN196" s="264"/>
      <c r="OAO196" s="264"/>
      <c r="OAP196" s="264"/>
      <c r="OAQ196" s="264"/>
      <c r="OAR196" s="264"/>
      <c r="OAS196" s="264"/>
      <c r="OAT196" s="264"/>
      <c r="OAU196" s="264"/>
      <c r="OAV196" s="264"/>
      <c r="OAW196" s="264"/>
      <c r="OAX196" s="264"/>
      <c r="OAY196" s="264"/>
      <c r="OAZ196" s="264"/>
      <c r="OBA196" s="264"/>
      <c r="OBB196" s="264"/>
      <c r="OBC196" s="264"/>
      <c r="OBD196" s="264"/>
      <c r="OBE196" s="264"/>
      <c r="OBF196" s="264"/>
      <c r="OBG196" s="264"/>
      <c r="OBH196" s="264"/>
      <c r="OBI196" s="264"/>
      <c r="OBJ196" s="264"/>
      <c r="OBK196" s="264"/>
      <c r="OBL196" s="264"/>
      <c r="OBM196" s="264"/>
      <c r="OBN196" s="264"/>
      <c r="OBO196" s="264"/>
      <c r="OBP196" s="264"/>
      <c r="OBQ196" s="264"/>
      <c r="OBR196" s="264"/>
      <c r="OBS196" s="264"/>
      <c r="OBT196" s="264"/>
      <c r="OBU196" s="264"/>
      <c r="OBV196" s="264"/>
      <c r="OBW196" s="264"/>
      <c r="OBX196" s="264"/>
      <c r="OBY196" s="264"/>
      <c r="OBZ196" s="264"/>
      <c r="OCA196" s="264"/>
      <c r="OCB196" s="264"/>
      <c r="OCC196" s="264"/>
      <c r="OCD196" s="264"/>
      <c r="OCE196" s="264"/>
      <c r="OCF196" s="264"/>
      <c r="OCG196" s="264"/>
      <c r="OCH196" s="264"/>
      <c r="OCI196" s="264"/>
      <c r="OCJ196" s="264"/>
      <c r="OCK196" s="264"/>
      <c r="OCL196" s="264"/>
      <c r="OCM196" s="264"/>
      <c r="OCN196" s="264"/>
      <c r="OCO196" s="264"/>
      <c r="OCP196" s="264"/>
      <c r="OCQ196" s="264"/>
      <c r="OCR196" s="264"/>
      <c r="OCS196" s="264"/>
      <c r="OCT196" s="264"/>
      <c r="OCU196" s="264"/>
      <c r="OCV196" s="264"/>
      <c r="OCW196" s="264"/>
      <c r="OCX196" s="264"/>
      <c r="OCY196" s="264"/>
      <c r="OCZ196" s="264"/>
      <c r="ODA196" s="264"/>
      <c r="ODB196" s="264"/>
      <c r="ODC196" s="264"/>
      <c r="ODD196" s="264"/>
      <c r="ODE196" s="264"/>
      <c r="ODF196" s="264"/>
      <c r="ODG196" s="264"/>
      <c r="ODH196" s="264"/>
      <c r="ODI196" s="264"/>
      <c r="ODJ196" s="264"/>
      <c r="ODK196" s="264"/>
      <c r="ODL196" s="264"/>
      <c r="ODM196" s="264"/>
      <c r="ODN196" s="264"/>
      <c r="ODO196" s="264"/>
      <c r="ODP196" s="264"/>
      <c r="ODQ196" s="264"/>
      <c r="ODR196" s="264"/>
      <c r="ODS196" s="264"/>
      <c r="ODT196" s="264"/>
      <c r="ODU196" s="264"/>
      <c r="ODV196" s="264"/>
      <c r="ODW196" s="264"/>
      <c r="ODX196" s="264"/>
      <c r="ODY196" s="264"/>
      <c r="ODZ196" s="264"/>
      <c r="OEA196" s="264"/>
      <c r="OEB196" s="264"/>
      <c r="OEC196" s="264"/>
      <c r="OED196" s="264"/>
      <c r="OEE196" s="264"/>
      <c r="OEF196" s="264"/>
      <c r="OEG196" s="264"/>
      <c r="OEH196" s="264"/>
      <c r="OEI196" s="264"/>
      <c r="OEJ196" s="264"/>
      <c r="OEK196" s="264"/>
      <c r="OEL196" s="264"/>
      <c r="OEM196" s="264"/>
      <c r="OEN196" s="264"/>
      <c r="OEO196" s="264"/>
      <c r="OEP196" s="264"/>
      <c r="OEQ196" s="264"/>
      <c r="OER196" s="264"/>
      <c r="OES196" s="264"/>
      <c r="OET196" s="264"/>
      <c r="OEU196" s="264"/>
      <c r="OEV196" s="264"/>
      <c r="OEW196" s="264"/>
      <c r="OEX196" s="264"/>
      <c r="OEY196" s="264"/>
      <c r="OEZ196" s="264"/>
      <c r="OFA196" s="264"/>
      <c r="OFB196" s="264"/>
      <c r="OFC196" s="264"/>
      <c r="OFD196" s="264"/>
      <c r="OFE196" s="264"/>
      <c r="OFF196" s="264"/>
      <c r="OFG196" s="264"/>
      <c r="OFH196" s="264"/>
      <c r="OFI196" s="264"/>
      <c r="OFJ196" s="264"/>
      <c r="OFK196" s="264"/>
      <c r="OFL196" s="264"/>
      <c r="OFM196" s="264"/>
      <c r="OFN196" s="264"/>
      <c r="OFO196" s="264"/>
      <c r="OFP196" s="264"/>
      <c r="OFQ196" s="264"/>
      <c r="OFR196" s="264"/>
      <c r="OFS196" s="264"/>
      <c r="OFT196" s="264"/>
      <c r="OFU196" s="264"/>
      <c r="OFV196" s="264"/>
      <c r="OFW196" s="264"/>
      <c r="OFX196" s="264"/>
      <c r="OFY196" s="264"/>
      <c r="OFZ196" s="264"/>
      <c r="OGA196" s="264"/>
      <c r="OGB196" s="264"/>
      <c r="OGC196" s="264"/>
      <c r="OGD196" s="264"/>
      <c r="OGE196" s="264"/>
      <c r="OGF196" s="264"/>
      <c r="OGG196" s="264"/>
      <c r="OGH196" s="264"/>
      <c r="OGI196" s="264"/>
      <c r="OGJ196" s="264"/>
      <c r="OGK196" s="264"/>
      <c r="OGL196" s="264"/>
      <c r="OGM196" s="264"/>
      <c r="OGN196" s="264"/>
      <c r="OGO196" s="264"/>
      <c r="OGP196" s="264"/>
      <c r="OGQ196" s="264"/>
      <c r="OGR196" s="264"/>
      <c r="OGS196" s="264"/>
      <c r="OGT196" s="264"/>
      <c r="OGU196" s="264"/>
      <c r="OGV196" s="264"/>
      <c r="OGW196" s="264"/>
      <c r="OGX196" s="264"/>
      <c r="OGY196" s="264"/>
      <c r="OGZ196" s="264"/>
      <c r="OHA196" s="264"/>
      <c r="OHB196" s="264"/>
      <c r="OHC196" s="264"/>
      <c r="OHD196" s="264"/>
      <c r="OHE196" s="264"/>
      <c r="OHF196" s="264"/>
      <c r="OHG196" s="264"/>
      <c r="OHH196" s="264"/>
      <c r="OHI196" s="264"/>
      <c r="OHJ196" s="264"/>
      <c r="OHK196" s="264"/>
      <c r="OHL196" s="264"/>
      <c r="OHM196" s="264"/>
      <c r="OHN196" s="264"/>
      <c r="OHO196" s="264"/>
      <c r="OHP196" s="264"/>
      <c r="OHQ196" s="264"/>
      <c r="OHR196" s="264"/>
      <c r="OHS196" s="264"/>
      <c r="OHT196" s="264"/>
      <c r="OHU196" s="264"/>
      <c r="OHV196" s="264"/>
      <c r="OHW196" s="264"/>
      <c r="OHX196" s="264"/>
      <c r="OHY196" s="264"/>
      <c r="OHZ196" s="264"/>
      <c r="OIA196" s="264"/>
      <c r="OIB196" s="264"/>
      <c r="OIC196" s="264"/>
      <c r="OID196" s="264"/>
      <c r="OIE196" s="264"/>
      <c r="OIF196" s="264"/>
      <c r="OIG196" s="264"/>
      <c r="OIH196" s="264"/>
      <c r="OII196" s="264"/>
      <c r="OIJ196" s="264"/>
      <c r="OIK196" s="264"/>
      <c r="OIL196" s="264"/>
      <c r="OIM196" s="264"/>
      <c r="OIN196" s="264"/>
      <c r="OIO196" s="264"/>
      <c r="OIP196" s="264"/>
      <c r="OIQ196" s="264"/>
      <c r="OIR196" s="264"/>
      <c r="OIS196" s="264"/>
      <c r="OIT196" s="264"/>
      <c r="OIU196" s="264"/>
      <c r="OIV196" s="264"/>
      <c r="OIW196" s="264"/>
      <c r="OIX196" s="264"/>
      <c r="OIY196" s="264"/>
      <c r="OIZ196" s="264"/>
      <c r="OJA196" s="264"/>
      <c r="OJB196" s="264"/>
      <c r="OJC196" s="264"/>
      <c r="OJD196" s="264"/>
      <c r="OJE196" s="264"/>
      <c r="OJF196" s="264"/>
      <c r="OJG196" s="264"/>
      <c r="OJH196" s="264"/>
      <c r="OJI196" s="264"/>
      <c r="OJJ196" s="264"/>
      <c r="OJK196" s="264"/>
      <c r="OJL196" s="264"/>
      <c r="OJM196" s="264"/>
      <c r="OJN196" s="264"/>
      <c r="OJO196" s="264"/>
      <c r="OJP196" s="264"/>
      <c r="OJQ196" s="264"/>
      <c r="OJR196" s="264"/>
      <c r="OJS196" s="264"/>
      <c r="OJT196" s="264"/>
      <c r="OJU196" s="264"/>
      <c r="OJV196" s="264"/>
      <c r="OJW196" s="264"/>
      <c r="OJX196" s="264"/>
      <c r="OJY196" s="264"/>
      <c r="OJZ196" s="264"/>
      <c r="OKA196" s="264"/>
      <c r="OKB196" s="264"/>
      <c r="OKC196" s="264"/>
      <c r="OKD196" s="264"/>
      <c r="OKE196" s="264"/>
      <c r="OKF196" s="264"/>
      <c r="OKG196" s="264"/>
      <c r="OKH196" s="264"/>
      <c r="OKI196" s="264"/>
      <c r="OKJ196" s="264"/>
      <c r="OKK196" s="264"/>
      <c r="OKL196" s="264"/>
      <c r="OKM196" s="264"/>
      <c r="OKN196" s="264"/>
      <c r="OKO196" s="264"/>
      <c r="OKP196" s="264"/>
      <c r="OKQ196" s="264"/>
      <c r="OKR196" s="264"/>
      <c r="OKS196" s="264"/>
      <c r="OKT196" s="264"/>
      <c r="OKU196" s="264"/>
      <c r="OKV196" s="264"/>
      <c r="OKW196" s="264"/>
      <c r="OKX196" s="264"/>
      <c r="OKY196" s="264"/>
      <c r="OKZ196" s="264"/>
      <c r="OLA196" s="264"/>
      <c r="OLB196" s="264"/>
      <c r="OLC196" s="264"/>
      <c r="OLD196" s="264"/>
      <c r="OLE196" s="264"/>
      <c r="OLF196" s="264"/>
      <c r="OLG196" s="264"/>
      <c r="OLH196" s="264"/>
      <c r="OLI196" s="264"/>
      <c r="OLJ196" s="264"/>
      <c r="OLK196" s="264"/>
      <c r="OLL196" s="264"/>
      <c r="OLM196" s="264"/>
      <c r="OLN196" s="264"/>
      <c r="OLO196" s="264"/>
      <c r="OLP196" s="264"/>
      <c r="OLQ196" s="264"/>
      <c r="OLR196" s="264"/>
      <c r="OLS196" s="264"/>
      <c r="OLT196" s="264"/>
      <c r="OLU196" s="264"/>
      <c r="OLV196" s="264"/>
      <c r="OLW196" s="264"/>
      <c r="OLX196" s="264"/>
      <c r="OLY196" s="264"/>
      <c r="OLZ196" s="264"/>
      <c r="OMA196" s="264"/>
      <c r="OMB196" s="264"/>
      <c r="OMC196" s="264"/>
      <c r="OMD196" s="264"/>
      <c r="OME196" s="264"/>
      <c r="OMF196" s="264"/>
      <c r="OMG196" s="264"/>
      <c r="OMH196" s="264"/>
      <c r="OMI196" s="264"/>
      <c r="OMJ196" s="264"/>
      <c r="OMK196" s="264"/>
      <c r="OML196" s="264"/>
      <c r="OMM196" s="264"/>
      <c r="OMN196" s="264"/>
      <c r="OMO196" s="264"/>
      <c r="OMP196" s="264"/>
      <c r="OMQ196" s="264"/>
      <c r="OMR196" s="264"/>
      <c r="OMS196" s="264"/>
      <c r="OMT196" s="264"/>
      <c r="OMU196" s="264"/>
      <c r="OMV196" s="264"/>
      <c r="OMW196" s="264"/>
      <c r="OMX196" s="264"/>
      <c r="OMY196" s="264"/>
      <c r="OMZ196" s="264"/>
      <c r="ONA196" s="264"/>
      <c r="ONB196" s="264"/>
      <c r="ONC196" s="264"/>
      <c r="OND196" s="264"/>
      <c r="ONE196" s="264"/>
      <c r="ONF196" s="264"/>
      <c r="ONG196" s="264"/>
      <c r="ONH196" s="264"/>
      <c r="ONI196" s="264"/>
      <c r="ONJ196" s="264"/>
      <c r="ONK196" s="264"/>
      <c r="ONL196" s="264"/>
      <c r="ONM196" s="264"/>
      <c r="ONN196" s="264"/>
      <c r="ONO196" s="264"/>
      <c r="ONP196" s="264"/>
      <c r="ONQ196" s="264"/>
      <c r="ONR196" s="264"/>
      <c r="ONS196" s="264"/>
      <c r="ONT196" s="264"/>
      <c r="ONU196" s="264"/>
      <c r="ONV196" s="264"/>
      <c r="ONW196" s="264"/>
      <c r="ONX196" s="264"/>
      <c r="ONY196" s="264"/>
      <c r="ONZ196" s="264"/>
      <c r="OOA196" s="264"/>
      <c r="OOB196" s="264"/>
      <c r="OOC196" s="264"/>
      <c r="OOD196" s="264"/>
      <c r="OOE196" s="264"/>
      <c r="OOF196" s="264"/>
      <c r="OOG196" s="264"/>
      <c r="OOH196" s="264"/>
      <c r="OOI196" s="264"/>
      <c r="OOJ196" s="264"/>
      <c r="OOK196" s="264"/>
      <c r="OOL196" s="264"/>
      <c r="OOM196" s="264"/>
      <c r="OON196" s="264"/>
      <c r="OOO196" s="264"/>
      <c r="OOP196" s="264"/>
      <c r="OOQ196" s="264"/>
      <c r="OOR196" s="264"/>
      <c r="OOS196" s="264"/>
      <c r="OOT196" s="264"/>
      <c r="OOU196" s="264"/>
      <c r="OOV196" s="264"/>
      <c r="OOW196" s="264"/>
      <c r="OOX196" s="264"/>
      <c r="OOY196" s="264"/>
      <c r="OOZ196" s="264"/>
      <c r="OPA196" s="264"/>
      <c r="OPB196" s="264"/>
      <c r="OPC196" s="264"/>
      <c r="OPD196" s="264"/>
      <c r="OPE196" s="264"/>
      <c r="OPF196" s="264"/>
      <c r="OPG196" s="264"/>
      <c r="OPH196" s="264"/>
      <c r="OPI196" s="264"/>
      <c r="OPJ196" s="264"/>
      <c r="OPK196" s="264"/>
      <c r="OPL196" s="264"/>
      <c r="OPM196" s="264"/>
      <c r="OPN196" s="264"/>
      <c r="OPO196" s="264"/>
      <c r="OPP196" s="264"/>
      <c r="OPQ196" s="264"/>
      <c r="OPR196" s="264"/>
      <c r="OPS196" s="264"/>
      <c r="OPT196" s="264"/>
      <c r="OPU196" s="264"/>
      <c r="OPV196" s="264"/>
      <c r="OPW196" s="264"/>
      <c r="OPX196" s="264"/>
      <c r="OPY196" s="264"/>
      <c r="OPZ196" s="264"/>
      <c r="OQA196" s="264"/>
      <c r="OQB196" s="264"/>
      <c r="OQC196" s="264"/>
      <c r="OQD196" s="264"/>
      <c r="OQE196" s="264"/>
      <c r="OQF196" s="264"/>
      <c r="OQG196" s="264"/>
      <c r="OQH196" s="264"/>
      <c r="OQI196" s="264"/>
      <c r="OQJ196" s="264"/>
      <c r="OQK196" s="264"/>
      <c r="OQL196" s="264"/>
      <c r="OQM196" s="264"/>
      <c r="OQN196" s="264"/>
      <c r="OQO196" s="264"/>
      <c r="OQP196" s="264"/>
      <c r="OQQ196" s="264"/>
      <c r="OQR196" s="264"/>
      <c r="OQS196" s="264"/>
      <c r="OQT196" s="264"/>
      <c r="OQU196" s="264"/>
      <c r="OQV196" s="264"/>
      <c r="OQW196" s="264"/>
      <c r="OQX196" s="264"/>
      <c r="OQY196" s="264"/>
      <c r="OQZ196" s="264"/>
      <c r="ORA196" s="264"/>
      <c r="ORB196" s="264"/>
      <c r="ORC196" s="264"/>
      <c r="ORD196" s="264"/>
      <c r="ORE196" s="264"/>
      <c r="ORF196" s="264"/>
      <c r="ORG196" s="264"/>
      <c r="ORH196" s="264"/>
      <c r="ORI196" s="264"/>
      <c r="ORJ196" s="264"/>
      <c r="ORK196" s="264"/>
      <c r="ORL196" s="264"/>
      <c r="ORM196" s="264"/>
      <c r="ORN196" s="264"/>
      <c r="ORO196" s="264"/>
      <c r="ORP196" s="264"/>
      <c r="ORQ196" s="264"/>
      <c r="ORR196" s="264"/>
      <c r="ORS196" s="264"/>
      <c r="ORT196" s="264"/>
      <c r="ORU196" s="264"/>
      <c r="ORV196" s="264"/>
      <c r="ORW196" s="264"/>
      <c r="ORX196" s="264"/>
      <c r="ORY196" s="264"/>
      <c r="ORZ196" s="264"/>
      <c r="OSA196" s="264"/>
      <c r="OSB196" s="264"/>
      <c r="OSC196" s="264"/>
      <c r="OSD196" s="264"/>
      <c r="OSE196" s="264"/>
      <c r="OSF196" s="264"/>
      <c r="OSG196" s="264"/>
      <c r="OSH196" s="264"/>
      <c r="OSI196" s="264"/>
      <c r="OSJ196" s="264"/>
      <c r="OSK196" s="264"/>
      <c r="OSL196" s="264"/>
      <c r="OSM196" s="264"/>
      <c r="OSN196" s="264"/>
      <c r="OSO196" s="264"/>
      <c r="OSP196" s="264"/>
      <c r="OSQ196" s="264"/>
      <c r="OSR196" s="264"/>
      <c r="OSS196" s="264"/>
      <c r="OST196" s="264"/>
      <c r="OSU196" s="264"/>
      <c r="OSV196" s="264"/>
      <c r="OSW196" s="264"/>
      <c r="OSX196" s="264"/>
      <c r="OSY196" s="264"/>
      <c r="OSZ196" s="264"/>
      <c r="OTA196" s="264"/>
      <c r="OTB196" s="264"/>
      <c r="OTC196" s="264"/>
      <c r="OTD196" s="264"/>
      <c r="OTE196" s="264"/>
      <c r="OTF196" s="264"/>
      <c r="OTG196" s="264"/>
      <c r="OTH196" s="264"/>
      <c r="OTI196" s="264"/>
      <c r="OTJ196" s="264"/>
      <c r="OTK196" s="264"/>
      <c r="OTL196" s="264"/>
      <c r="OTM196" s="264"/>
      <c r="OTN196" s="264"/>
      <c r="OTO196" s="264"/>
      <c r="OTP196" s="264"/>
      <c r="OTQ196" s="264"/>
      <c r="OTR196" s="264"/>
      <c r="OTS196" s="264"/>
      <c r="OTT196" s="264"/>
      <c r="OTU196" s="264"/>
      <c r="OTV196" s="264"/>
      <c r="OTW196" s="264"/>
      <c r="OTX196" s="264"/>
      <c r="OTY196" s="264"/>
      <c r="OTZ196" s="264"/>
      <c r="OUA196" s="264"/>
      <c r="OUB196" s="264"/>
      <c r="OUC196" s="264"/>
      <c r="OUD196" s="264"/>
      <c r="OUE196" s="264"/>
      <c r="OUF196" s="264"/>
      <c r="OUG196" s="264"/>
      <c r="OUH196" s="264"/>
      <c r="OUI196" s="264"/>
      <c r="OUJ196" s="264"/>
      <c r="OUK196" s="264"/>
      <c r="OUL196" s="264"/>
      <c r="OUM196" s="264"/>
      <c r="OUN196" s="264"/>
      <c r="OUO196" s="264"/>
      <c r="OUP196" s="264"/>
      <c r="OUQ196" s="264"/>
      <c r="OUR196" s="264"/>
      <c r="OUS196" s="264"/>
      <c r="OUT196" s="264"/>
      <c r="OUU196" s="264"/>
      <c r="OUV196" s="264"/>
      <c r="OUW196" s="264"/>
      <c r="OUX196" s="264"/>
      <c r="OUY196" s="264"/>
      <c r="OUZ196" s="264"/>
      <c r="OVA196" s="264"/>
      <c r="OVB196" s="264"/>
      <c r="OVC196" s="264"/>
      <c r="OVD196" s="264"/>
      <c r="OVE196" s="264"/>
      <c r="OVF196" s="264"/>
      <c r="OVG196" s="264"/>
      <c r="OVH196" s="264"/>
      <c r="OVI196" s="264"/>
      <c r="OVJ196" s="264"/>
      <c r="OVK196" s="264"/>
      <c r="OVL196" s="264"/>
      <c r="OVM196" s="264"/>
      <c r="OVN196" s="264"/>
      <c r="OVO196" s="264"/>
      <c r="OVP196" s="264"/>
      <c r="OVQ196" s="264"/>
      <c r="OVR196" s="264"/>
      <c r="OVS196" s="264"/>
      <c r="OVT196" s="264"/>
      <c r="OVU196" s="264"/>
      <c r="OVV196" s="264"/>
      <c r="OVW196" s="264"/>
      <c r="OVX196" s="264"/>
      <c r="OVY196" s="264"/>
      <c r="OVZ196" s="264"/>
      <c r="OWA196" s="264"/>
      <c r="OWB196" s="264"/>
      <c r="OWC196" s="264"/>
      <c r="OWD196" s="264"/>
      <c r="OWE196" s="264"/>
      <c r="OWF196" s="264"/>
      <c r="OWG196" s="264"/>
      <c r="OWH196" s="264"/>
      <c r="OWI196" s="264"/>
      <c r="OWJ196" s="264"/>
      <c r="OWK196" s="264"/>
      <c r="OWL196" s="264"/>
      <c r="OWM196" s="264"/>
      <c r="OWN196" s="264"/>
      <c r="OWO196" s="264"/>
      <c r="OWP196" s="264"/>
      <c r="OWQ196" s="264"/>
      <c r="OWR196" s="264"/>
      <c r="OWS196" s="264"/>
      <c r="OWT196" s="264"/>
      <c r="OWU196" s="264"/>
      <c r="OWV196" s="264"/>
      <c r="OWW196" s="264"/>
      <c r="OWX196" s="264"/>
      <c r="OWY196" s="264"/>
      <c r="OWZ196" s="264"/>
      <c r="OXA196" s="264"/>
      <c r="OXB196" s="264"/>
      <c r="OXC196" s="264"/>
      <c r="OXD196" s="264"/>
      <c r="OXE196" s="264"/>
      <c r="OXF196" s="264"/>
      <c r="OXG196" s="264"/>
      <c r="OXH196" s="264"/>
      <c r="OXI196" s="264"/>
      <c r="OXJ196" s="264"/>
      <c r="OXK196" s="264"/>
      <c r="OXL196" s="264"/>
      <c r="OXM196" s="264"/>
      <c r="OXN196" s="264"/>
      <c r="OXO196" s="264"/>
      <c r="OXP196" s="264"/>
      <c r="OXQ196" s="264"/>
      <c r="OXR196" s="264"/>
      <c r="OXS196" s="264"/>
      <c r="OXT196" s="264"/>
      <c r="OXU196" s="264"/>
      <c r="OXV196" s="264"/>
      <c r="OXW196" s="264"/>
      <c r="OXX196" s="264"/>
      <c r="OXY196" s="264"/>
      <c r="OXZ196" s="264"/>
      <c r="OYA196" s="264"/>
      <c r="OYB196" s="264"/>
      <c r="OYC196" s="264"/>
      <c r="OYD196" s="264"/>
      <c r="OYE196" s="264"/>
      <c r="OYF196" s="264"/>
      <c r="OYG196" s="264"/>
      <c r="OYH196" s="264"/>
      <c r="OYI196" s="264"/>
      <c r="OYJ196" s="264"/>
      <c r="OYK196" s="264"/>
      <c r="OYL196" s="264"/>
      <c r="OYM196" s="264"/>
      <c r="OYN196" s="264"/>
      <c r="OYO196" s="264"/>
      <c r="OYP196" s="264"/>
      <c r="OYQ196" s="264"/>
      <c r="OYR196" s="264"/>
      <c r="OYS196" s="264"/>
      <c r="OYT196" s="264"/>
      <c r="OYU196" s="264"/>
      <c r="OYV196" s="264"/>
      <c r="OYW196" s="264"/>
      <c r="OYX196" s="264"/>
      <c r="OYY196" s="264"/>
      <c r="OYZ196" s="264"/>
      <c r="OZA196" s="264"/>
      <c r="OZB196" s="264"/>
      <c r="OZC196" s="264"/>
      <c r="OZD196" s="264"/>
      <c r="OZE196" s="264"/>
      <c r="OZF196" s="264"/>
      <c r="OZG196" s="264"/>
      <c r="OZH196" s="264"/>
      <c r="OZI196" s="264"/>
      <c r="OZJ196" s="264"/>
      <c r="OZK196" s="264"/>
      <c r="OZL196" s="264"/>
      <c r="OZM196" s="264"/>
      <c r="OZN196" s="264"/>
      <c r="OZO196" s="264"/>
      <c r="OZP196" s="264"/>
      <c r="OZQ196" s="264"/>
      <c r="OZR196" s="264"/>
      <c r="OZS196" s="264"/>
      <c r="OZT196" s="264"/>
      <c r="OZU196" s="264"/>
      <c r="OZV196" s="264"/>
      <c r="OZW196" s="264"/>
      <c r="OZX196" s="264"/>
      <c r="OZY196" s="264"/>
      <c r="OZZ196" s="264"/>
      <c r="PAA196" s="264"/>
      <c r="PAB196" s="264"/>
      <c r="PAC196" s="264"/>
      <c r="PAD196" s="264"/>
      <c r="PAE196" s="264"/>
      <c r="PAF196" s="264"/>
      <c r="PAG196" s="264"/>
      <c r="PAH196" s="264"/>
      <c r="PAI196" s="264"/>
      <c r="PAJ196" s="264"/>
      <c r="PAK196" s="264"/>
      <c r="PAL196" s="264"/>
      <c r="PAM196" s="264"/>
      <c r="PAN196" s="264"/>
      <c r="PAO196" s="264"/>
      <c r="PAP196" s="264"/>
      <c r="PAQ196" s="264"/>
      <c r="PAR196" s="264"/>
      <c r="PAS196" s="264"/>
      <c r="PAT196" s="264"/>
      <c r="PAU196" s="264"/>
      <c r="PAV196" s="264"/>
      <c r="PAW196" s="264"/>
      <c r="PAX196" s="264"/>
      <c r="PAY196" s="264"/>
      <c r="PAZ196" s="264"/>
      <c r="PBA196" s="264"/>
      <c r="PBB196" s="264"/>
      <c r="PBC196" s="264"/>
      <c r="PBD196" s="264"/>
      <c r="PBE196" s="264"/>
      <c r="PBF196" s="264"/>
      <c r="PBG196" s="264"/>
      <c r="PBH196" s="264"/>
      <c r="PBI196" s="264"/>
      <c r="PBJ196" s="264"/>
      <c r="PBK196" s="264"/>
      <c r="PBL196" s="264"/>
      <c r="PBM196" s="264"/>
      <c r="PBN196" s="264"/>
      <c r="PBO196" s="264"/>
      <c r="PBP196" s="264"/>
      <c r="PBQ196" s="264"/>
      <c r="PBR196" s="264"/>
      <c r="PBS196" s="264"/>
      <c r="PBT196" s="264"/>
      <c r="PBU196" s="264"/>
      <c r="PBV196" s="264"/>
      <c r="PBW196" s="264"/>
      <c r="PBX196" s="264"/>
      <c r="PBY196" s="264"/>
      <c r="PBZ196" s="264"/>
      <c r="PCA196" s="264"/>
      <c r="PCB196" s="264"/>
      <c r="PCC196" s="264"/>
      <c r="PCD196" s="264"/>
      <c r="PCE196" s="264"/>
      <c r="PCF196" s="264"/>
      <c r="PCG196" s="264"/>
      <c r="PCH196" s="264"/>
      <c r="PCI196" s="264"/>
      <c r="PCJ196" s="264"/>
      <c r="PCK196" s="264"/>
      <c r="PCL196" s="264"/>
      <c r="PCM196" s="264"/>
      <c r="PCN196" s="264"/>
      <c r="PCO196" s="264"/>
      <c r="PCP196" s="264"/>
      <c r="PCQ196" s="264"/>
      <c r="PCR196" s="264"/>
      <c r="PCS196" s="264"/>
      <c r="PCT196" s="264"/>
      <c r="PCU196" s="264"/>
      <c r="PCV196" s="264"/>
      <c r="PCW196" s="264"/>
      <c r="PCX196" s="264"/>
      <c r="PCY196" s="264"/>
      <c r="PCZ196" s="264"/>
      <c r="PDA196" s="264"/>
      <c r="PDB196" s="264"/>
      <c r="PDC196" s="264"/>
      <c r="PDD196" s="264"/>
      <c r="PDE196" s="264"/>
      <c r="PDF196" s="264"/>
      <c r="PDG196" s="264"/>
      <c r="PDH196" s="264"/>
      <c r="PDI196" s="264"/>
      <c r="PDJ196" s="264"/>
      <c r="PDK196" s="264"/>
      <c r="PDL196" s="264"/>
      <c r="PDM196" s="264"/>
      <c r="PDN196" s="264"/>
      <c r="PDO196" s="264"/>
      <c r="PDP196" s="264"/>
      <c r="PDQ196" s="264"/>
      <c r="PDR196" s="264"/>
      <c r="PDS196" s="264"/>
      <c r="PDT196" s="264"/>
      <c r="PDU196" s="264"/>
      <c r="PDV196" s="264"/>
      <c r="PDW196" s="264"/>
      <c r="PDX196" s="264"/>
      <c r="PDY196" s="264"/>
      <c r="PDZ196" s="264"/>
      <c r="PEA196" s="264"/>
      <c r="PEB196" s="264"/>
      <c r="PEC196" s="264"/>
      <c r="PED196" s="264"/>
      <c r="PEE196" s="264"/>
      <c r="PEF196" s="264"/>
      <c r="PEG196" s="264"/>
      <c r="PEH196" s="264"/>
      <c r="PEI196" s="264"/>
      <c r="PEJ196" s="264"/>
      <c r="PEK196" s="264"/>
      <c r="PEL196" s="264"/>
      <c r="PEM196" s="264"/>
      <c r="PEN196" s="264"/>
      <c r="PEO196" s="264"/>
      <c r="PEP196" s="264"/>
      <c r="PEQ196" s="264"/>
      <c r="PER196" s="264"/>
      <c r="PES196" s="264"/>
      <c r="PET196" s="264"/>
      <c r="PEU196" s="264"/>
      <c r="PEV196" s="264"/>
      <c r="PEW196" s="264"/>
      <c r="PEX196" s="264"/>
      <c r="PEY196" s="264"/>
      <c r="PEZ196" s="264"/>
      <c r="PFA196" s="264"/>
      <c r="PFB196" s="264"/>
      <c r="PFC196" s="264"/>
      <c r="PFD196" s="264"/>
      <c r="PFE196" s="264"/>
      <c r="PFF196" s="264"/>
      <c r="PFG196" s="264"/>
      <c r="PFH196" s="264"/>
      <c r="PFI196" s="264"/>
      <c r="PFJ196" s="264"/>
      <c r="PFK196" s="264"/>
      <c r="PFL196" s="264"/>
      <c r="PFM196" s="264"/>
      <c r="PFN196" s="264"/>
      <c r="PFO196" s="264"/>
      <c r="PFP196" s="264"/>
      <c r="PFQ196" s="264"/>
      <c r="PFR196" s="264"/>
      <c r="PFS196" s="264"/>
      <c r="PFT196" s="264"/>
      <c r="PFU196" s="264"/>
      <c r="PFV196" s="264"/>
      <c r="PFW196" s="264"/>
      <c r="PFX196" s="264"/>
      <c r="PFY196" s="264"/>
      <c r="PFZ196" s="264"/>
      <c r="PGA196" s="264"/>
      <c r="PGB196" s="264"/>
      <c r="PGC196" s="264"/>
      <c r="PGD196" s="264"/>
      <c r="PGE196" s="264"/>
      <c r="PGF196" s="264"/>
      <c r="PGG196" s="264"/>
      <c r="PGH196" s="264"/>
      <c r="PGI196" s="264"/>
      <c r="PGJ196" s="264"/>
      <c r="PGK196" s="264"/>
      <c r="PGL196" s="264"/>
      <c r="PGM196" s="264"/>
      <c r="PGN196" s="264"/>
      <c r="PGO196" s="264"/>
      <c r="PGP196" s="264"/>
      <c r="PGQ196" s="264"/>
      <c r="PGR196" s="264"/>
      <c r="PGS196" s="264"/>
      <c r="PGT196" s="264"/>
      <c r="PGU196" s="264"/>
      <c r="PGV196" s="264"/>
      <c r="PGW196" s="264"/>
      <c r="PGX196" s="264"/>
      <c r="PGY196" s="264"/>
      <c r="PGZ196" s="264"/>
      <c r="PHA196" s="264"/>
      <c r="PHB196" s="264"/>
      <c r="PHC196" s="264"/>
      <c r="PHD196" s="264"/>
      <c r="PHE196" s="264"/>
      <c r="PHF196" s="264"/>
      <c r="PHG196" s="264"/>
      <c r="PHH196" s="264"/>
      <c r="PHI196" s="264"/>
      <c r="PHJ196" s="264"/>
      <c r="PHK196" s="264"/>
      <c r="PHL196" s="264"/>
      <c r="PHM196" s="264"/>
      <c r="PHN196" s="264"/>
      <c r="PHO196" s="264"/>
      <c r="PHP196" s="264"/>
      <c r="PHQ196" s="264"/>
      <c r="PHR196" s="264"/>
      <c r="PHS196" s="264"/>
      <c r="PHT196" s="264"/>
      <c r="PHU196" s="264"/>
      <c r="PHV196" s="264"/>
      <c r="PHW196" s="264"/>
      <c r="PHX196" s="264"/>
      <c r="PHY196" s="264"/>
      <c r="PHZ196" s="264"/>
      <c r="PIA196" s="264"/>
      <c r="PIB196" s="264"/>
      <c r="PIC196" s="264"/>
      <c r="PID196" s="264"/>
      <c r="PIE196" s="264"/>
      <c r="PIF196" s="264"/>
      <c r="PIG196" s="264"/>
      <c r="PIH196" s="264"/>
      <c r="PII196" s="264"/>
      <c r="PIJ196" s="264"/>
      <c r="PIK196" s="264"/>
      <c r="PIL196" s="264"/>
      <c r="PIM196" s="264"/>
      <c r="PIN196" s="264"/>
      <c r="PIO196" s="264"/>
      <c r="PIP196" s="264"/>
      <c r="PIQ196" s="264"/>
      <c r="PIR196" s="264"/>
      <c r="PIS196" s="264"/>
      <c r="PIT196" s="264"/>
      <c r="PIU196" s="264"/>
      <c r="PIV196" s="264"/>
      <c r="PIW196" s="264"/>
      <c r="PIX196" s="264"/>
      <c r="PIY196" s="264"/>
      <c r="PIZ196" s="264"/>
      <c r="PJA196" s="264"/>
      <c r="PJB196" s="264"/>
      <c r="PJC196" s="264"/>
      <c r="PJD196" s="264"/>
      <c r="PJE196" s="264"/>
      <c r="PJF196" s="264"/>
      <c r="PJG196" s="264"/>
      <c r="PJH196" s="264"/>
      <c r="PJI196" s="264"/>
      <c r="PJJ196" s="264"/>
      <c r="PJK196" s="264"/>
      <c r="PJL196" s="264"/>
      <c r="PJM196" s="264"/>
      <c r="PJN196" s="264"/>
      <c r="PJO196" s="264"/>
      <c r="PJP196" s="264"/>
      <c r="PJQ196" s="264"/>
      <c r="PJR196" s="264"/>
      <c r="PJS196" s="264"/>
      <c r="PJT196" s="264"/>
      <c r="PJU196" s="264"/>
      <c r="PJV196" s="264"/>
      <c r="PJW196" s="264"/>
      <c r="PJX196" s="264"/>
      <c r="PJY196" s="264"/>
      <c r="PJZ196" s="264"/>
      <c r="PKA196" s="264"/>
      <c r="PKB196" s="264"/>
      <c r="PKC196" s="264"/>
      <c r="PKD196" s="264"/>
      <c r="PKE196" s="264"/>
      <c r="PKF196" s="264"/>
      <c r="PKG196" s="264"/>
      <c r="PKH196" s="264"/>
      <c r="PKI196" s="264"/>
      <c r="PKJ196" s="264"/>
      <c r="PKK196" s="264"/>
      <c r="PKL196" s="264"/>
      <c r="PKM196" s="264"/>
      <c r="PKN196" s="264"/>
      <c r="PKO196" s="264"/>
      <c r="PKP196" s="264"/>
      <c r="PKQ196" s="264"/>
      <c r="PKR196" s="264"/>
      <c r="PKS196" s="264"/>
      <c r="PKT196" s="264"/>
      <c r="PKU196" s="264"/>
      <c r="PKV196" s="264"/>
      <c r="PKW196" s="264"/>
      <c r="PKX196" s="264"/>
      <c r="PKY196" s="264"/>
      <c r="PKZ196" s="264"/>
      <c r="PLA196" s="264"/>
      <c r="PLB196" s="264"/>
      <c r="PLC196" s="264"/>
      <c r="PLD196" s="264"/>
      <c r="PLE196" s="264"/>
      <c r="PLF196" s="264"/>
      <c r="PLG196" s="264"/>
      <c r="PLH196" s="264"/>
      <c r="PLI196" s="264"/>
      <c r="PLJ196" s="264"/>
      <c r="PLK196" s="264"/>
      <c r="PLL196" s="264"/>
      <c r="PLM196" s="264"/>
      <c r="PLN196" s="264"/>
      <c r="PLO196" s="264"/>
      <c r="PLP196" s="264"/>
      <c r="PLQ196" s="264"/>
      <c r="PLR196" s="264"/>
      <c r="PLS196" s="264"/>
      <c r="PLT196" s="264"/>
      <c r="PLU196" s="264"/>
      <c r="PLV196" s="264"/>
      <c r="PLW196" s="264"/>
      <c r="PLX196" s="264"/>
      <c r="PLY196" s="264"/>
      <c r="PLZ196" s="264"/>
      <c r="PMA196" s="264"/>
      <c r="PMB196" s="264"/>
      <c r="PMC196" s="264"/>
      <c r="PMD196" s="264"/>
      <c r="PME196" s="264"/>
      <c r="PMF196" s="264"/>
      <c r="PMG196" s="264"/>
      <c r="PMH196" s="264"/>
      <c r="PMI196" s="264"/>
      <c r="PMJ196" s="264"/>
      <c r="PMK196" s="264"/>
      <c r="PML196" s="264"/>
      <c r="PMM196" s="264"/>
      <c r="PMN196" s="264"/>
      <c r="PMO196" s="264"/>
      <c r="PMP196" s="264"/>
      <c r="PMQ196" s="264"/>
      <c r="PMR196" s="264"/>
      <c r="PMS196" s="264"/>
      <c r="PMT196" s="264"/>
      <c r="PMU196" s="264"/>
      <c r="PMV196" s="264"/>
      <c r="PMW196" s="264"/>
      <c r="PMX196" s="264"/>
      <c r="PMY196" s="264"/>
      <c r="PMZ196" s="264"/>
      <c r="PNA196" s="264"/>
      <c r="PNB196" s="264"/>
      <c r="PNC196" s="264"/>
      <c r="PND196" s="264"/>
      <c r="PNE196" s="264"/>
      <c r="PNF196" s="264"/>
      <c r="PNG196" s="264"/>
      <c r="PNH196" s="264"/>
      <c r="PNI196" s="264"/>
      <c r="PNJ196" s="264"/>
      <c r="PNK196" s="264"/>
      <c r="PNL196" s="264"/>
      <c r="PNM196" s="264"/>
      <c r="PNN196" s="264"/>
      <c r="PNO196" s="264"/>
      <c r="PNP196" s="264"/>
      <c r="PNQ196" s="264"/>
      <c r="PNR196" s="264"/>
      <c r="PNS196" s="264"/>
      <c r="PNT196" s="264"/>
      <c r="PNU196" s="264"/>
      <c r="PNV196" s="264"/>
      <c r="PNW196" s="264"/>
      <c r="PNX196" s="264"/>
      <c r="PNY196" s="264"/>
      <c r="PNZ196" s="264"/>
      <c r="POA196" s="264"/>
      <c r="POB196" s="264"/>
      <c r="POC196" s="264"/>
      <c r="POD196" s="264"/>
      <c r="POE196" s="264"/>
      <c r="POF196" s="264"/>
      <c r="POG196" s="264"/>
      <c r="POH196" s="264"/>
      <c r="POI196" s="264"/>
      <c r="POJ196" s="264"/>
      <c r="POK196" s="264"/>
      <c r="POL196" s="264"/>
      <c r="POM196" s="264"/>
      <c r="PON196" s="264"/>
      <c r="POO196" s="264"/>
      <c r="POP196" s="264"/>
      <c r="POQ196" s="264"/>
      <c r="POR196" s="264"/>
      <c r="POS196" s="264"/>
      <c r="POT196" s="264"/>
      <c r="POU196" s="264"/>
      <c r="POV196" s="264"/>
      <c r="POW196" s="264"/>
      <c r="POX196" s="264"/>
      <c r="POY196" s="264"/>
      <c r="POZ196" s="264"/>
      <c r="PPA196" s="264"/>
      <c r="PPB196" s="264"/>
      <c r="PPC196" s="264"/>
      <c r="PPD196" s="264"/>
      <c r="PPE196" s="264"/>
      <c r="PPF196" s="264"/>
      <c r="PPG196" s="264"/>
      <c r="PPH196" s="264"/>
      <c r="PPI196" s="264"/>
      <c r="PPJ196" s="264"/>
      <c r="PPK196" s="264"/>
      <c r="PPL196" s="264"/>
      <c r="PPM196" s="264"/>
      <c r="PPN196" s="264"/>
      <c r="PPO196" s="264"/>
      <c r="PPP196" s="264"/>
      <c r="PPQ196" s="264"/>
      <c r="PPR196" s="264"/>
      <c r="PPS196" s="264"/>
      <c r="PPT196" s="264"/>
      <c r="PPU196" s="264"/>
      <c r="PPV196" s="264"/>
      <c r="PPW196" s="264"/>
      <c r="PPX196" s="264"/>
      <c r="PPY196" s="264"/>
      <c r="PPZ196" s="264"/>
      <c r="PQA196" s="264"/>
      <c r="PQB196" s="264"/>
      <c r="PQC196" s="264"/>
      <c r="PQD196" s="264"/>
      <c r="PQE196" s="264"/>
      <c r="PQF196" s="264"/>
      <c r="PQG196" s="264"/>
      <c r="PQH196" s="264"/>
      <c r="PQI196" s="264"/>
      <c r="PQJ196" s="264"/>
      <c r="PQK196" s="264"/>
      <c r="PQL196" s="264"/>
      <c r="PQM196" s="264"/>
      <c r="PQN196" s="264"/>
      <c r="PQO196" s="264"/>
      <c r="PQP196" s="264"/>
      <c r="PQQ196" s="264"/>
      <c r="PQR196" s="264"/>
      <c r="PQS196" s="264"/>
      <c r="PQT196" s="264"/>
      <c r="PQU196" s="264"/>
      <c r="PQV196" s="264"/>
      <c r="PQW196" s="264"/>
      <c r="PQX196" s="264"/>
      <c r="PQY196" s="264"/>
      <c r="PQZ196" s="264"/>
      <c r="PRA196" s="264"/>
      <c r="PRB196" s="264"/>
      <c r="PRC196" s="264"/>
      <c r="PRD196" s="264"/>
      <c r="PRE196" s="264"/>
      <c r="PRF196" s="264"/>
      <c r="PRG196" s="264"/>
      <c r="PRH196" s="264"/>
      <c r="PRI196" s="264"/>
      <c r="PRJ196" s="264"/>
      <c r="PRK196" s="264"/>
      <c r="PRL196" s="264"/>
      <c r="PRM196" s="264"/>
      <c r="PRN196" s="264"/>
      <c r="PRO196" s="264"/>
      <c r="PRP196" s="264"/>
      <c r="PRQ196" s="264"/>
      <c r="PRR196" s="264"/>
      <c r="PRS196" s="264"/>
      <c r="PRT196" s="264"/>
      <c r="PRU196" s="264"/>
      <c r="PRV196" s="264"/>
      <c r="PRW196" s="264"/>
      <c r="PRX196" s="264"/>
      <c r="PRY196" s="264"/>
      <c r="PRZ196" s="264"/>
      <c r="PSA196" s="264"/>
      <c r="PSB196" s="264"/>
      <c r="PSC196" s="264"/>
      <c r="PSD196" s="264"/>
      <c r="PSE196" s="264"/>
      <c r="PSF196" s="264"/>
      <c r="PSG196" s="264"/>
      <c r="PSH196" s="264"/>
      <c r="PSI196" s="264"/>
      <c r="PSJ196" s="264"/>
      <c r="PSK196" s="264"/>
      <c r="PSL196" s="264"/>
      <c r="PSM196" s="264"/>
      <c r="PSN196" s="264"/>
      <c r="PSO196" s="264"/>
      <c r="PSP196" s="264"/>
      <c r="PSQ196" s="264"/>
      <c r="PSR196" s="264"/>
      <c r="PSS196" s="264"/>
      <c r="PST196" s="264"/>
      <c r="PSU196" s="264"/>
      <c r="PSV196" s="264"/>
      <c r="PSW196" s="264"/>
      <c r="PSX196" s="264"/>
      <c r="PSY196" s="264"/>
      <c r="PSZ196" s="264"/>
      <c r="PTA196" s="264"/>
      <c r="PTB196" s="264"/>
      <c r="PTC196" s="264"/>
      <c r="PTD196" s="264"/>
      <c r="PTE196" s="264"/>
      <c r="PTF196" s="264"/>
      <c r="PTG196" s="264"/>
      <c r="PTH196" s="264"/>
      <c r="PTI196" s="264"/>
      <c r="PTJ196" s="264"/>
      <c r="PTK196" s="264"/>
      <c r="PTL196" s="264"/>
      <c r="PTM196" s="264"/>
      <c r="PTN196" s="264"/>
      <c r="PTO196" s="264"/>
      <c r="PTP196" s="264"/>
      <c r="PTQ196" s="264"/>
      <c r="PTR196" s="264"/>
      <c r="PTS196" s="264"/>
      <c r="PTT196" s="264"/>
      <c r="PTU196" s="264"/>
      <c r="PTV196" s="264"/>
      <c r="PTW196" s="264"/>
      <c r="PTX196" s="264"/>
      <c r="PTY196" s="264"/>
      <c r="PTZ196" s="264"/>
      <c r="PUA196" s="264"/>
      <c r="PUB196" s="264"/>
      <c r="PUC196" s="264"/>
      <c r="PUD196" s="264"/>
      <c r="PUE196" s="264"/>
      <c r="PUF196" s="264"/>
      <c r="PUG196" s="264"/>
      <c r="PUH196" s="264"/>
      <c r="PUI196" s="264"/>
      <c r="PUJ196" s="264"/>
      <c r="PUK196" s="264"/>
      <c r="PUL196" s="264"/>
      <c r="PUM196" s="264"/>
      <c r="PUN196" s="264"/>
      <c r="PUO196" s="264"/>
      <c r="PUP196" s="264"/>
      <c r="PUQ196" s="264"/>
      <c r="PUR196" s="264"/>
      <c r="PUS196" s="264"/>
      <c r="PUT196" s="264"/>
      <c r="PUU196" s="264"/>
      <c r="PUV196" s="264"/>
      <c r="PUW196" s="264"/>
      <c r="PUX196" s="264"/>
      <c r="PUY196" s="264"/>
      <c r="PUZ196" s="264"/>
      <c r="PVA196" s="264"/>
      <c r="PVB196" s="264"/>
      <c r="PVC196" s="264"/>
      <c r="PVD196" s="264"/>
      <c r="PVE196" s="264"/>
      <c r="PVF196" s="264"/>
      <c r="PVG196" s="264"/>
      <c r="PVH196" s="264"/>
      <c r="PVI196" s="264"/>
      <c r="PVJ196" s="264"/>
      <c r="PVK196" s="264"/>
      <c r="PVL196" s="264"/>
      <c r="PVM196" s="264"/>
      <c r="PVN196" s="264"/>
      <c r="PVO196" s="264"/>
      <c r="PVP196" s="264"/>
      <c r="PVQ196" s="264"/>
      <c r="PVR196" s="264"/>
      <c r="PVS196" s="264"/>
      <c r="PVT196" s="264"/>
      <c r="PVU196" s="264"/>
      <c r="PVV196" s="264"/>
      <c r="PVW196" s="264"/>
      <c r="PVX196" s="264"/>
      <c r="PVY196" s="264"/>
      <c r="PVZ196" s="264"/>
      <c r="PWA196" s="264"/>
      <c r="PWB196" s="264"/>
      <c r="PWC196" s="264"/>
      <c r="PWD196" s="264"/>
      <c r="PWE196" s="264"/>
      <c r="PWF196" s="264"/>
      <c r="PWG196" s="264"/>
      <c r="PWH196" s="264"/>
      <c r="PWI196" s="264"/>
      <c r="PWJ196" s="264"/>
      <c r="PWK196" s="264"/>
      <c r="PWL196" s="264"/>
      <c r="PWM196" s="264"/>
      <c r="PWN196" s="264"/>
      <c r="PWO196" s="264"/>
      <c r="PWP196" s="264"/>
      <c r="PWQ196" s="264"/>
      <c r="PWR196" s="264"/>
      <c r="PWS196" s="264"/>
      <c r="PWT196" s="264"/>
      <c r="PWU196" s="264"/>
      <c r="PWV196" s="264"/>
      <c r="PWW196" s="264"/>
      <c r="PWX196" s="264"/>
      <c r="PWY196" s="264"/>
      <c r="PWZ196" s="264"/>
      <c r="PXA196" s="264"/>
      <c r="PXB196" s="264"/>
      <c r="PXC196" s="264"/>
      <c r="PXD196" s="264"/>
      <c r="PXE196" s="264"/>
      <c r="PXF196" s="264"/>
      <c r="PXG196" s="264"/>
      <c r="PXH196" s="264"/>
      <c r="PXI196" s="264"/>
      <c r="PXJ196" s="264"/>
      <c r="PXK196" s="264"/>
      <c r="PXL196" s="264"/>
      <c r="PXM196" s="264"/>
      <c r="PXN196" s="264"/>
      <c r="PXO196" s="264"/>
      <c r="PXP196" s="264"/>
      <c r="PXQ196" s="264"/>
      <c r="PXR196" s="264"/>
      <c r="PXS196" s="264"/>
      <c r="PXT196" s="264"/>
      <c r="PXU196" s="264"/>
      <c r="PXV196" s="264"/>
      <c r="PXW196" s="264"/>
      <c r="PXX196" s="264"/>
      <c r="PXY196" s="264"/>
      <c r="PXZ196" s="264"/>
      <c r="PYA196" s="264"/>
      <c r="PYB196" s="264"/>
      <c r="PYC196" s="264"/>
      <c r="PYD196" s="264"/>
      <c r="PYE196" s="264"/>
      <c r="PYF196" s="264"/>
      <c r="PYG196" s="264"/>
      <c r="PYH196" s="264"/>
      <c r="PYI196" s="264"/>
      <c r="PYJ196" s="264"/>
      <c r="PYK196" s="264"/>
      <c r="PYL196" s="264"/>
      <c r="PYM196" s="264"/>
      <c r="PYN196" s="264"/>
      <c r="PYO196" s="264"/>
      <c r="PYP196" s="264"/>
      <c r="PYQ196" s="264"/>
      <c r="PYR196" s="264"/>
      <c r="PYS196" s="264"/>
      <c r="PYT196" s="264"/>
      <c r="PYU196" s="264"/>
      <c r="PYV196" s="264"/>
      <c r="PYW196" s="264"/>
      <c r="PYX196" s="264"/>
      <c r="PYY196" s="264"/>
      <c r="PYZ196" s="264"/>
      <c r="PZA196" s="264"/>
      <c r="PZB196" s="264"/>
      <c r="PZC196" s="264"/>
      <c r="PZD196" s="264"/>
      <c r="PZE196" s="264"/>
      <c r="PZF196" s="264"/>
      <c r="PZG196" s="264"/>
      <c r="PZH196" s="264"/>
      <c r="PZI196" s="264"/>
      <c r="PZJ196" s="264"/>
      <c r="PZK196" s="264"/>
      <c r="PZL196" s="264"/>
      <c r="PZM196" s="264"/>
      <c r="PZN196" s="264"/>
      <c r="PZO196" s="264"/>
      <c r="PZP196" s="264"/>
      <c r="PZQ196" s="264"/>
      <c r="PZR196" s="264"/>
      <c r="PZS196" s="264"/>
      <c r="PZT196" s="264"/>
      <c r="PZU196" s="264"/>
      <c r="PZV196" s="264"/>
      <c r="PZW196" s="264"/>
      <c r="PZX196" s="264"/>
      <c r="PZY196" s="264"/>
      <c r="PZZ196" s="264"/>
      <c r="QAA196" s="264"/>
      <c r="QAB196" s="264"/>
      <c r="QAC196" s="264"/>
      <c r="QAD196" s="264"/>
      <c r="QAE196" s="264"/>
      <c r="QAF196" s="264"/>
      <c r="QAG196" s="264"/>
      <c r="QAH196" s="264"/>
      <c r="QAI196" s="264"/>
      <c r="QAJ196" s="264"/>
      <c r="QAK196" s="264"/>
      <c r="QAL196" s="264"/>
      <c r="QAM196" s="264"/>
      <c r="QAN196" s="264"/>
      <c r="QAO196" s="264"/>
      <c r="QAP196" s="264"/>
      <c r="QAQ196" s="264"/>
      <c r="QAR196" s="264"/>
      <c r="QAS196" s="264"/>
      <c r="QAT196" s="264"/>
      <c r="QAU196" s="264"/>
      <c r="QAV196" s="264"/>
      <c r="QAW196" s="264"/>
      <c r="QAX196" s="264"/>
      <c r="QAY196" s="264"/>
      <c r="QAZ196" s="264"/>
      <c r="QBA196" s="264"/>
      <c r="QBB196" s="264"/>
      <c r="QBC196" s="264"/>
      <c r="QBD196" s="264"/>
      <c r="QBE196" s="264"/>
      <c r="QBF196" s="264"/>
      <c r="QBG196" s="264"/>
      <c r="QBH196" s="264"/>
      <c r="QBI196" s="264"/>
      <c r="QBJ196" s="264"/>
      <c r="QBK196" s="264"/>
      <c r="QBL196" s="264"/>
      <c r="QBM196" s="264"/>
      <c r="QBN196" s="264"/>
      <c r="QBO196" s="264"/>
      <c r="QBP196" s="264"/>
      <c r="QBQ196" s="264"/>
      <c r="QBR196" s="264"/>
      <c r="QBS196" s="264"/>
      <c r="QBT196" s="264"/>
      <c r="QBU196" s="264"/>
      <c r="QBV196" s="264"/>
      <c r="QBW196" s="264"/>
      <c r="QBX196" s="264"/>
      <c r="QBY196" s="264"/>
      <c r="QBZ196" s="264"/>
      <c r="QCA196" s="264"/>
      <c r="QCB196" s="264"/>
      <c r="QCC196" s="264"/>
      <c r="QCD196" s="264"/>
      <c r="QCE196" s="264"/>
      <c r="QCF196" s="264"/>
      <c r="QCG196" s="264"/>
      <c r="QCH196" s="264"/>
      <c r="QCI196" s="264"/>
      <c r="QCJ196" s="264"/>
      <c r="QCK196" s="264"/>
      <c r="QCL196" s="264"/>
      <c r="QCM196" s="264"/>
      <c r="QCN196" s="264"/>
      <c r="QCO196" s="264"/>
      <c r="QCP196" s="264"/>
      <c r="QCQ196" s="264"/>
      <c r="QCR196" s="264"/>
      <c r="QCS196" s="264"/>
      <c r="QCT196" s="264"/>
      <c r="QCU196" s="264"/>
      <c r="QCV196" s="264"/>
      <c r="QCW196" s="264"/>
      <c r="QCX196" s="264"/>
      <c r="QCY196" s="264"/>
      <c r="QCZ196" s="264"/>
      <c r="QDA196" s="264"/>
      <c r="QDB196" s="264"/>
      <c r="QDC196" s="264"/>
      <c r="QDD196" s="264"/>
      <c r="QDE196" s="264"/>
      <c r="QDF196" s="264"/>
      <c r="QDG196" s="264"/>
      <c r="QDH196" s="264"/>
      <c r="QDI196" s="264"/>
      <c r="QDJ196" s="264"/>
      <c r="QDK196" s="264"/>
      <c r="QDL196" s="264"/>
      <c r="QDM196" s="264"/>
      <c r="QDN196" s="264"/>
      <c r="QDO196" s="264"/>
      <c r="QDP196" s="264"/>
      <c r="QDQ196" s="264"/>
      <c r="QDR196" s="264"/>
      <c r="QDS196" s="264"/>
      <c r="QDT196" s="264"/>
      <c r="QDU196" s="264"/>
      <c r="QDV196" s="264"/>
      <c r="QDW196" s="264"/>
      <c r="QDX196" s="264"/>
      <c r="QDY196" s="264"/>
      <c r="QDZ196" s="264"/>
      <c r="QEA196" s="264"/>
      <c r="QEB196" s="264"/>
      <c r="QEC196" s="264"/>
      <c r="QED196" s="264"/>
      <c r="QEE196" s="264"/>
      <c r="QEF196" s="264"/>
      <c r="QEG196" s="264"/>
      <c r="QEH196" s="264"/>
      <c r="QEI196" s="264"/>
      <c r="QEJ196" s="264"/>
      <c r="QEK196" s="264"/>
      <c r="QEL196" s="264"/>
      <c r="QEM196" s="264"/>
      <c r="QEN196" s="264"/>
      <c r="QEO196" s="264"/>
      <c r="QEP196" s="264"/>
      <c r="QEQ196" s="264"/>
      <c r="QER196" s="264"/>
      <c r="QES196" s="264"/>
      <c r="QET196" s="264"/>
      <c r="QEU196" s="264"/>
      <c r="QEV196" s="264"/>
      <c r="QEW196" s="264"/>
      <c r="QEX196" s="264"/>
      <c r="QEY196" s="264"/>
      <c r="QEZ196" s="264"/>
      <c r="QFA196" s="264"/>
      <c r="QFB196" s="264"/>
      <c r="QFC196" s="264"/>
      <c r="QFD196" s="264"/>
      <c r="QFE196" s="264"/>
      <c r="QFF196" s="264"/>
      <c r="QFG196" s="264"/>
      <c r="QFH196" s="264"/>
      <c r="QFI196" s="264"/>
      <c r="QFJ196" s="264"/>
      <c r="QFK196" s="264"/>
      <c r="QFL196" s="264"/>
      <c r="QFM196" s="264"/>
      <c r="QFN196" s="264"/>
      <c r="QFO196" s="264"/>
      <c r="QFP196" s="264"/>
      <c r="QFQ196" s="264"/>
      <c r="QFR196" s="264"/>
      <c r="QFS196" s="264"/>
      <c r="QFT196" s="264"/>
      <c r="QFU196" s="264"/>
      <c r="QFV196" s="264"/>
      <c r="QFW196" s="264"/>
      <c r="QFX196" s="264"/>
      <c r="QFY196" s="264"/>
      <c r="QFZ196" s="264"/>
      <c r="QGA196" s="264"/>
      <c r="QGB196" s="264"/>
      <c r="QGC196" s="264"/>
      <c r="QGD196" s="264"/>
      <c r="QGE196" s="264"/>
      <c r="QGF196" s="264"/>
      <c r="QGG196" s="264"/>
      <c r="QGH196" s="264"/>
      <c r="QGI196" s="264"/>
      <c r="QGJ196" s="264"/>
      <c r="QGK196" s="264"/>
      <c r="QGL196" s="264"/>
      <c r="QGM196" s="264"/>
      <c r="QGN196" s="264"/>
      <c r="QGO196" s="264"/>
      <c r="QGP196" s="264"/>
      <c r="QGQ196" s="264"/>
      <c r="QGR196" s="264"/>
      <c r="QGS196" s="264"/>
      <c r="QGT196" s="264"/>
      <c r="QGU196" s="264"/>
      <c r="QGV196" s="264"/>
      <c r="QGW196" s="264"/>
      <c r="QGX196" s="264"/>
      <c r="QGY196" s="264"/>
      <c r="QGZ196" s="264"/>
      <c r="QHA196" s="264"/>
      <c r="QHB196" s="264"/>
      <c r="QHC196" s="264"/>
      <c r="QHD196" s="264"/>
      <c r="QHE196" s="264"/>
      <c r="QHF196" s="264"/>
      <c r="QHG196" s="264"/>
      <c r="QHH196" s="264"/>
      <c r="QHI196" s="264"/>
      <c r="QHJ196" s="264"/>
      <c r="QHK196" s="264"/>
      <c r="QHL196" s="264"/>
      <c r="QHM196" s="264"/>
      <c r="QHN196" s="264"/>
      <c r="QHO196" s="264"/>
      <c r="QHP196" s="264"/>
      <c r="QHQ196" s="264"/>
      <c r="QHR196" s="264"/>
      <c r="QHS196" s="264"/>
      <c r="QHT196" s="264"/>
      <c r="QHU196" s="264"/>
      <c r="QHV196" s="264"/>
      <c r="QHW196" s="264"/>
      <c r="QHX196" s="264"/>
      <c r="QHY196" s="264"/>
      <c r="QHZ196" s="264"/>
      <c r="QIA196" s="264"/>
      <c r="QIB196" s="264"/>
      <c r="QIC196" s="264"/>
      <c r="QID196" s="264"/>
      <c r="QIE196" s="264"/>
      <c r="QIF196" s="264"/>
      <c r="QIG196" s="264"/>
      <c r="QIH196" s="264"/>
      <c r="QII196" s="264"/>
      <c r="QIJ196" s="264"/>
      <c r="QIK196" s="264"/>
      <c r="QIL196" s="264"/>
      <c r="QIM196" s="264"/>
      <c r="QIN196" s="264"/>
      <c r="QIO196" s="264"/>
      <c r="QIP196" s="264"/>
      <c r="QIQ196" s="264"/>
      <c r="QIR196" s="264"/>
      <c r="QIS196" s="264"/>
      <c r="QIT196" s="264"/>
      <c r="QIU196" s="264"/>
      <c r="QIV196" s="264"/>
      <c r="QIW196" s="264"/>
      <c r="QIX196" s="264"/>
      <c r="QIY196" s="264"/>
      <c r="QIZ196" s="264"/>
      <c r="QJA196" s="264"/>
      <c r="QJB196" s="264"/>
      <c r="QJC196" s="264"/>
      <c r="QJD196" s="264"/>
      <c r="QJE196" s="264"/>
      <c r="QJF196" s="264"/>
      <c r="QJG196" s="264"/>
      <c r="QJH196" s="264"/>
      <c r="QJI196" s="264"/>
      <c r="QJJ196" s="264"/>
      <c r="QJK196" s="264"/>
      <c r="QJL196" s="264"/>
      <c r="QJM196" s="264"/>
      <c r="QJN196" s="264"/>
      <c r="QJO196" s="264"/>
      <c r="QJP196" s="264"/>
      <c r="QJQ196" s="264"/>
      <c r="QJR196" s="264"/>
      <c r="QJS196" s="264"/>
      <c r="QJT196" s="264"/>
      <c r="QJU196" s="264"/>
      <c r="QJV196" s="264"/>
      <c r="QJW196" s="264"/>
      <c r="QJX196" s="264"/>
      <c r="QJY196" s="264"/>
      <c r="QJZ196" s="264"/>
      <c r="QKA196" s="264"/>
      <c r="QKB196" s="264"/>
      <c r="QKC196" s="264"/>
      <c r="QKD196" s="264"/>
      <c r="QKE196" s="264"/>
      <c r="QKF196" s="264"/>
      <c r="QKG196" s="264"/>
      <c r="QKH196" s="264"/>
      <c r="QKI196" s="264"/>
      <c r="QKJ196" s="264"/>
      <c r="QKK196" s="264"/>
      <c r="QKL196" s="264"/>
      <c r="QKM196" s="264"/>
      <c r="QKN196" s="264"/>
      <c r="QKO196" s="264"/>
      <c r="QKP196" s="264"/>
      <c r="QKQ196" s="264"/>
      <c r="QKR196" s="264"/>
      <c r="QKS196" s="264"/>
      <c r="QKT196" s="264"/>
      <c r="QKU196" s="264"/>
      <c r="QKV196" s="264"/>
      <c r="QKW196" s="264"/>
      <c r="QKX196" s="264"/>
      <c r="QKY196" s="264"/>
      <c r="QKZ196" s="264"/>
      <c r="QLA196" s="264"/>
      <c r="QLB196" s="264"/>
      <c r="QLC196" s="264"/>
      <c r="QLD196" s="264"/>
      <c r="QLE196" s="264"/>
      <c r="QLF196" s="264"/>
      <c r="QLG196" s="264"/>
      <c r="QLH196" s="264"/>
      <c r="QLI196" s="264"/>
      <c r="QLJ196" s="264"/>
      <c r="QLK196" s="264"/>
      <c r="QLL196" s="264"/>
      <c r="QLM196" s="264"/>
      <c r="QLN196" s="264"/>
      <c r="QLO196" s="264"/>
      <c r="QLP196" s="264"/>
      <c r="QLQ196" s="264"/>
      <c r="QLR196" s="264"/>
      <c r="QLS196" s="264"/>
      <c r="QLT196" s="264"/>
      <c r="QLU196" s="264"/>
      <c r="QLV196" s="264"/>
      <c r="QLW196" s="264"/>
      <c r="QLX196" s="264"/>
      <c r="QLY196" s="264"/>
      <c r="QLZ196" s="264"/>
      <c r="QMA196" s="264"/>
      <c r="QMB196" s="264"/>
      <c r="QMC196" s="264"/>
      <c r="QMD196" s="264"/>
      <c r="QME196" s="264"/>
      <c r="QMF196" s="264"/>
      <c r="QMG196" s="264"/>
      <c r="QMH196" s="264"/>
      <c r="QMI196" s="264"/>
      <c r="QMJ196" s="264"/>
      <c r="QMK196" s="264"/>
      <c r="QML196" s="264"/>
      <c r="QMM196" s="264"/>
      <c r="QMN196" s="264"/>
      <c r="QMO196" s="264"/>
      <c r="QMP196" s="264"/>
      <c r="QMQ196" s="264"/>
      <c r="QMR196" s="264"/>
      <c r="QMS196" s="264"/>
      <c r="QMT196" s="264"/>
      <c r="QMU196" s="264"/>
      <c r="QMV196" s="264"/>
      <c r="QMW196" s="264"/>
      <c r="QMX196" s="264"/>
      <c r="QMY196" s="264"/>
      <c r="QMZ196" s="264"/>
      <c r="QNA196" s="264"/>
      <c r="QNB196" s="264"/>
      <c r="QNC196" s="264"/>
      <c r="QND196" s="264"/>
      <c r="QNE196" s="264"/>
      <c r="QNF196" s="264"/>
      <c r="QNG196" s="264"/>
      <c r="QNH196" s="264"/>
      <c r="QNI196" s="264"/>
      <c r="QNJ196" s="264"/>
      <c r="QNK196" s="264"/>
      <c r="QNL196" s="264"/>
      <c r="QNM196" s="264"/>
      <c r="QNN196" s="264"/>
      <c r="QNO196" s="264"/>
      <c r="QNP196" s="264"/>
      <c r="QNQ196" s="264"/>
      <c r="QNR196" s="264"/>
      <c r="QNS196" s="264"/>
      <c r="QNT196" s="264"/>
      <c r="QNU196" s="264"/>
      <c r="QNV196" s="264"/>
      <c r="QNW196" s="264"/>
      <c r="QNX196" s="264"/>
      <c r="QNY196" s="264"/>
      <c r="QNZ196" s="264"/>
      <c r="QOA196" s="264"/>
      <c r="QOB196" s="264"/>
      <c r="QOC196" s="264"/>
      <c r="QOD196" s="264"/>
      <c r="QOE196" s="264"/>
      <c r="QOF196" s="264"/>
      <c r="QOG196" s="264"/>
      <c r="QOH196" s="264"/>
      <c r="QOI196" s="264"/>
      <c r="QOJ196" s="264"/>
      <c r="QOK196" s="264"/>
      <c r="QOL196" s="264"/>
      <c r="QOM196" s="264"/>
      <c r="QON196" s="264"/>
      <c r="QOO196" s="264"/>
      <c r="QOP196" s="264"/>
      <c r="QOQ196" s="264"/>
      <c r="QOR196" s="264"/>
      <c r="QOS196" s="264"/>
      <c r="QOT196" s="264"/>
      <c r="QOU196" s="264"/>
      <c r="QOV196" s="264"/>
      <c r="QOW196" s="264"/>
      <c r="QOX196" s="264"/>
      <c r="QOY196" s="264"/>
      <c r="QOZ196" s="264"/>
      <c r="QPA196" s="264"/>
      <c r="QPB196" s="264"/>
      <c r="QPC196" s="264"/>
      <c r="QPD196" s="264"/>
      <c r="QPE196" s="264"/>
      <c r="QPF196" s="264"/>
      <c r="QPG196" s="264"/>
      <c r="QPH196" s="264"/>
      <c r="QPI196" s="264"/>
      <c r="QPJ196" s="264"/>
      <c r="QPK196" s="264"/>
      <c r="QPL196" s="264"/>
      <c r="QPM196" s="264"/>
      <c r="QPN196" s="264"/>
      <c r="QPO196" s="264"/>
      <c r="QPP196" s="264"/>
      <c r="QPQ196" s="264"/>
      <c r="QPR196" s="264"/>
      <c r="QPS196" s="264"/>
      <c r="QPT196" s="264"/>
      <c r="QPU196" s="264"/>
      <c r="QPV196" s="264"/>
      <c r="QPW196" s="264"/>
      <c r="QPX196" s="264"/>
      <c r="QPY196" s="264"/>
      <c r="QPZ196" s="264"/>
      <c r="QQA196" s="264"/>
      <c r="QQB196" s="264"/>
      <c r="QQC196" s="264"/>
      <c r="QQD196" s="264"/>
      <c r="QQE196" s="264"/>
      <c r="QQF196" s="264"/>
      <c r="QQG196" s="264"/>
      <c r="QQH196" s="264"/>
      <c r="QQI196" s="264"/>
      <c r="QQJ196" s="264"/>
      <c r="QQK196" s="264"/>
      <c r="QQL196" s="264"/>
      <c r="QQM196" s="264"/>
      <c r="QQN196" s="264"/>
      <c r="QQO196" s="264"/>
      <c r="QQP196" s="264"/>
      <c r="QQQ196" s="264"/>
      <c r="QQR196" s="264"/>
      <c r="QQS196" s="264"/>
      <c r="QQT196" s="264"/>
      <c r="QQU196" s="264"/>
      <c r="QQV196" s="264"/>
      <c r="QQW196" s="264"/>
      <c r="QQX196" s="264"/>
      <c r="QQY196" s="264"/>
      <c r="QQZ196" s="264"/>
      <c r="QRA196" s="264"/>
      <c r="QRB196" s="264"/>
      <c r="QRC196" s="264"/>
      <c r="QRD196" s="264"/>
      <c r="QRE196" s="264"/>
      <c r="QRF196" s="264"/>
      <c r="QRG196" s="264"/>
      <c r="QRH196" s="264"/>
      <c r="QRI196" s="264"/>
      <c r="QRJ196" s="264"/>
      <c r="QRK196" s="264"/>
      <c r="QRL196" s="264"/>
      <c r="QRM196" s="264"/>
      <c r="QRN196" s="264"/>
      <c r="QRO196" s="264"/>
      <c r="QRP196" s="264"/>
      <c r="QRQ196" s="264"/>
      <c r="QRR196" s="264"/>
      <c r="QRS196" s="264"/>
      <c r="QRT196" s="264"/>
      <c r="QRU196" s="264"/>
      <c r="QRV196" s="264"/>
      <c r="QRW196" s="264"/>
      <c r="QRX196" s="264"/>
      <c r="QRY196" s="264"/>
      <c r="QRZ196" s="264"/>
      <c r="QSA196" s="264"/>
      <c r="QSB196" s="264"/>
      <c r="QSC196" s="264"/>
      <c r="QSD196" s="264"/>
      <c r="QSE196" s="264"/>
      <c r="QSF196" s="264"/>
      <c r="QSG196" s="264"/>
      <c r="QSH196" s="264"/>
      <c r="QSI196" s="264"/>
      <c r="QSJ196" s="264"/>
      <c r="QSK196" s="264"/>
      <c r="QSL196" s="264"/>
      <c r="QSM196" s="264"/>
      <c r="QSN196" s="264"/>
      <c r="QSO196" s="264"/>
      <c r="QSP196" s="264"/>
      <c r="QSQ196" s="264"/>
      <c r="QSR196" s="264"/>
      <c r="QSS196" s="264"/>
      <c r="QST196" s="264"/>
      <c r="QSU196" s="264"/>
      <c r="QSV196" s="264"/>
      <c r="QSW196" s="264"/>
      <c r="QSX196" s="264"/>
      <c r="QSY196" s="264"/>
      <c r="QSZ196" s="264"/>
      <c r="QTA196" s="264"/>
      <c r="QTB196" s="264"/>
      <c r="QTC196" s="264"/>
      <c r="QTD196" s="264"/>
      <c r="QTE196" s="264"/>
      <c r="QTF196" s="264"/>
      <c r="QTG196" s="264"/>
      <c r="QTH196" s="264"/>
      <c r="QTI196" s="264"/>
      <c r="QTJ196" s="264"/>
      <c r="QTK196" s="264"/>
      <c r="QTL196" s="264"/>
      <c r="QTM196" s="264"/>
      <c r="QTN196" s="264"/>
      <c r="QTO196" s="264"/>
      <c r="QTP196" s="264"/>
      <c r="QTQ196" s="264"/>
      <c r="QTR196" s="264"/>
      <c r="QTS196" s="264"/>
      <c r="QTT196" s="264"/>
      <c r="QTU196" s="264"/>
      <c r="QTV196" s="264"/>
      <c r="QTW196" s="264"/>
      <c r="QTX196" s="264"/>
      <c r="QTY196" s="264"/>
      <c r="QTZ196" s="264"/>
      <c r="QUA196" s="264"/>
      <c r="QUB196" s="264"/>
      <c r="QUC196" s="264"/>
      <c r="QUD196" s="264"/>
      <c r="QUE196" s="264"/>
      <c r="QUF196" s="264"/>
      <c r="QUG196" s="264"/>
      <c r="QUH196" s="264"/>
      <c r="QUI196" s="264"/>
      <c r="QUJ196" s="264"/>
      <c r="QUK196" s="264"/>
      <c r="QUL196" s="264"/>
      <c r="QUM196" s="264"/>
      <c r="QUN196" s="264"/>
      <c r="QUO196" s="264"/>
      <c r="QUP196" s="264"/>
      <c r="QUQ196" s="264"/>
      <c r="QUR196" s="264"/>
      <c r="QUS196" s="264"/>
      <c r="QUT196" s="264"/>
      <c r="QUU196" s="264"/>
      <c r="QUV196" s="264"/>
      <c r="QUW196" s="264"/>
      <c r="QUX196" s="264"/>
      <c r="QUY196" s="264"/>
      <c r="QUZ196" s="264"/>
      <c r="QVA196" s="264"/>
      <c r="QVB196" s="264"/>
      <c r="QVC196" s="264"/>
      <c r="QVD196" s="264"/>
      <c r="QVE196" s="264"/>
      <c r="QVF196" s="264"/>
      <c r="QVG196" s="264"/>
      <c r="QVH196" s="264"/>
      <c r="QVI196" s="264"/>
      <c r="QVJ196" s="264"/>
      <c r="QVK196" s="264"/>
      <c r="QVL196" s="264"/>
      <c r="QVM196" s="264"/>
      <c r="QVN196" s="264"/>
      <c r="QVO196" s="264"/>
      <c r="QVP196" s="264"/>
      <c r="QVQ196" s="264"/>
      <c r="QVR196" s="264"/>
      <c r="QVS196" s="264"/>
      <c r="QVT196" s="264"/>
      <c r="QVU196" s="264"/>
      <c r="QVV196" s="264"/>
      <c r="QVW196" s="264"/>
      <c r="QVX196" s="264"/>
      <c r="QVY196" s="264"/>
      <c r="QVZ196" s="264"/>
      <c r="QWA196" s="264"/>
      <c r="QWB196" s="264"/>
      <c r="QWC196" s="264"/>
      <c r="QWD196" s="264"/>
      <c r="QWE196" s="264"/>
      <c r="QWF196" s="264"/>
      <c r="QWG196" s="264"/>
      <c r="QWH196" s="264"/>
      <c r="QWI196" s="264"/>
      <c r="QWJ196" s="264"/>
      <c r="QWK196" s="264"/>
      <c r="QWL196" s="264"/>
      <c r="QWM196" s="264"/>
      <c r="QWN196" s="264"/>
      <c r="QWO196" s="264"/>
      <c r="QWP196" s="264"/>
      <c r="QWQ196" s="264"/>
      <c r="QWR196" s="264"/>
      <c r="QWS196" s="264"/>
      <c r="QWT196" s="264"/>
      <c r="QWU196" s="264"/>
      <c r="QWV196" s="264"/>
      <c r="QWW196" s="264"/>
      <c r="QWX196" s="264"/>
      <c r="QWY196" s="264"/>
      <c r="QWZ196" s="264"/>
      <c r="QXA196" s="264"/>
      <c r="QXB196" s="264"/>
      <c r="QXC196" s="264"/>
      <c r="QXD196" s="264"/>
      <c r="QXE196" s="264"/>
      <c r="QXF196" s="264"/>
      <c r="QXG196" s="264"/>
      <c r="QXH196" s="264"/>
      <c r="QXI196" s="264"/>
      <c r="QXJ196" s="264"/>
      <c r="QXK196" s="264"/>
      <c r="QXL196" s="264"/>
      <c r="QXM196" s="264"/>
      <c r="QXN196" s="264"/>
      <c r="QXO196" s="264"/>
      <c r="QXP196" s="264"/>
      <c r="QXQ196" s="264"/>
      <c r="QXR196" s="264"/>
      <c r="QXS196" s="264"/>
      <c r="QXT196" s="264"/>
      <c r="QXU196" s="264"/>
      <c r="QXV196" s="264"/>
      <c r="QXW196" s="264"/>
      <c r="QXX196" s="264"/>
      <c r="QXY196" s="264"/>
      <c r="QXZ196" s="264"/>
      <c r="QYA196" s="264"/>
      <c r="QYB196" s="264"/>
      <c r="QYC196" s="264"/>
      <c r="QYD196" s="264"/>
      <c r="QYE196" s="264"/>
      <c r="QYF196" s="264"/>
      <c r="QYG196" s="264"/>
      <c r="QYH196" s="264"/>
      <c r="QYI196" s="264"/>
      <c r="QYJ196" s="264"/>
      <c r="QYK196" s="264"/>
      <c r="QYL196" s="264"/>
      <c r="QYM196" s="264"/>
      <c r="QYN196" s="264"/>
      <c r="QYO196" s="264"/>
      <c r="QYP196" s="264"/>
      <c r="QYQ196" s="264"/>
      <c r="QYR196" s="264"/>
      <c r="QYS196" s="264"/>
      <c r="QYT196" s="264"/>
      <c r="QYU196" s="264"/>
      <c r="QYV196" s="264"/>
      <c r="QYW196" s="264"/>
      <c r="QYX196" s="264"/>
      <c r="QYY196" s="264"/>
      <c r="QYZ196" s="264"/>
      <c r="QZA196" s="264"/>
      <c r="QZB196" s="264"/>
      <c r="QZC196" s="264"/>
      <c r="QZD196" s="264"/>
      <c r="QZE196" s="264"/>
      <c r="QZF196" s="264"/>
      <c r="QZG196" s="264"/>
      <c r="QZH196" s="264"/>
      <c r="QZI196" s="264"/>
      <c r="QZJ196" s="264"/>
      <c r="QZK196" s="264"/>
      <c r="QZL196" s="264"/>
      <c r="QZM196" s="264"/>
      <c r="QZN196" s="264"/>
      <c r="QZO196" s="264"/>
      <c r="QZP196" s="264"/>
      <c r="QZQ196" s="264"/>
      <c r="QZR196" s="264"/>
      <c r="QZS196" s="264"/>
      <c r="QZT196" s="264"/>
      <c r="QZU196" s="264"/>
      <c r="QZV196" s="264"/>
      <c r="QZW196" s="264"/>
      <c r="QZX196" s="264"/>
      <c r="QZY196" s="264"/>
      <c r="QZZ196" s="264"/>
      <c r="RAA196" s="264"/>
      <c r="RAB196" s="264"/>
      <c r="RAC196" s="264"/>
      <c r="RAD196" s="264"/>
      <c r="RAE196" s="264"/>
      <c r="RAF196" s="264"/>
      <c r="RAG196" s="264"/>
      <c r="RAH196" s="264"/>
      <c r="RAI196" s="264"/>
      <c r="RAJ196" s="264"/>
      <c r="RAK196" s="264"/>
      <c r="RAL196" s="264"/>
      <c r="RAM196" s="264"/>
      <c r="RAN196" s="264"/>
      <c r="RAO196" s="264"/>
      <c r="RAP196" s="264"/>
      <c r="RAQ196" s="264"/>
      <c r="RAR196" s="264"/>
      <c r="RAS196" s="264"/>
      <c r="RAT196" s="264"/>
      <c r="RAU196" s="264"/>
      <c r="RAV196" s="264"/>
      <c r="RAW196" s="264"/>
      <c r="RAX196" s="264"/>
      <c r="RAY196" s="264"/>
      <c r="RAZ196" s="264"/>
      <c r="RBA196" s="264"/>
      <c r="RBB196" s="264"/>
      <c r="RBC196" s="264"/>
      <c r="RBD196" s="264"/>
      <c r="RBE196" s="264"/>
      <c r="RBF196" s="264"/>
      <c r="RBG196" s="264"/>
      <c r="RBH196" s="264"/>
      <c r="RBI196" s="264"/>
      <c r="RBJ196" s="264"/>
      <c r="RBK196" s="264"/>
      <c r="RBL196" s="264"/>
      <c r="RBM196" s="264"/>
      <c r="RBN196" s="264"/>
      <c r="RBO196" s="264"/>
      <c r="RBP196" s="264"/>
      <c r="RBQ196" s="264"/>
      <c r="RBR196" s="264"/>
      <c r="RBS196" s="264"/>
      <c r="RBT196" s="264"/>
      <c r="RBU196" s="264"/>
      <c r="RBV196" s="264"/>
      <c r="RBW196" s="264"/>
      <c r="RBX196" s="264"/>
      <c r="RBY196" s="264"/>
      <c r="RBZ196" s="264"/>
      <c r="RCA196" s="264"/>
      <c r="RCB196" s="264"/>
      <c r="RCC196" s="264"/>
      <c r="RCD196" s="264"/>
      <c r="RCE196" s="264"/>
      <c r="RCF196" s="264"/>
      <c r="RCG196" s="264"/>
      <c r="RCH196" s="264"/>
      <c r="RCI196" s="264"/>
      <c r="RCJ196" s="264"/>
      <c r="RCK196" s="264"/>
      <c r="RCL196" s="264"/>
      <c r="RCM196" s="264"/>
      <c r="RCN196" s="264"/>
      <c r="RCO196" s="264"/>
      <c r="RCP196" s="264"/>
      <c r="RCQ196" s="264"/>
      <c r="RCR196" s="264"/>
      <c r="RCS196" s="264"/>
      <c r="RCT196" s="264"/>
      <c r="RCU196" s="264"/>
      <c r="RCV196" s="264"/>
      <c r="RCW196" s="264"/>
      <c r="RCX196" s="264"/>
      <c r="RCY196" s="264"/>
      <c r="RCZ196" s="264"/>
      <c r="RDA196" s="264"/>
      <c r="RDB196" s="264"/>
      <c r="RDC196" s="264"/>
      <c r="RDD196" s="264"/>
      <c r="RDE196" s="264"/>
      <c r="RDF196" s="264"/>
      <c r="RDG196" s="264"/>
      <c r="RDH196" s="264"/>
      <c r="RDI196" s="264"/>
      <c r="RDJ196" s="264"/>
      <c r="RDK196" s="264"/>
      <c r="RDL196" s="264"/>
      <c r="RDM196" s="264"/>
      <c r="RDN196" s="264"/>
      <c r="RDO196" s="264"/>
      <c r="RDP196" s="264"/>
      <c r="RDQ196" s="264"/>
      <c r="RDR196" s="264"/>
      <c r="RDS196" s="264"/>
      <c r="RDT196" s="264"/>
      <c r="RDU196" s="264"/>
      <c r="RDV196" s="264"/>
      <c r="RDW196" s="264"/>
      <c r="RDX196" s="264"/>
      <c r="RDY196" s="264"/>
      <c r="RDZ196" s="264"/>
      <c r="REA196" s="264"/>
      <c r="REB196" s="264"/>
      <c r="REC196" s="264"/>
      <c r="RED196" s="264"/>
      <c r="REE196" s="264"/>
      <c r="REF196" s="264"/>
      <c r="REG196" s="264"/>
      <c r="REH196" s="264"/>
      <c r="REI196" s="264"/>
      <c r="REJ196" s="264"/>
      <c r="REK196" s="264"/>
      <c r="REL196" s="264"/>
      <c r="REM196" s="264"/>
      <c r="REN196" s="264"/>
      <c r="REO196" s="264"/>
      <c r="REP196" s="264"/>
      <c r="REQ196" s="264"/>
      <c r="RER196" s="264"/>
      <c r="RES196" s="264"/>
      <c r="RET196" s="264"/>
      <c r="REU196" s="264"/>
      <c r="REV196" s="264"/>
      <c r="REW196" s="264"/>
      <c r="REX196" s="264"/>
      <c r="REY196" s="264"/>
      <c r="REZ196" s="264"/>
      <c r="RFA196" s="264"/>
      <c r="RFB196" s="264"/>
      <c r="RFC196" s="264"/>
      <c r="RFD196" s="264"/>
      <c r="RFE196" s="264"/>
      <c r="RFF196" s="264"/>
      <c r="RFG196" s="264"/>
      <c r="RFH196" s="264"/>
      <c r="RFI196" s="264"/>
      <c r="RFJ196" s="264"/>
      <c r="RFK196" s="264"/>
      <c r="RFL196" s="264"/>
      <c r="RFM196" s="264"/>
      <c r="RFN196" s="264"/>
      <c r="RFO196" s="264"/>
      <c r="RFP196" s="264"/>
      <c r="RFQ196" s="264"/>
      <c r="RFR196" s="264"/>
      <c r="RFS196" s="264"/>
      <c r="RFT196" s="264"/>
      <c r="RFU196" s="264"/>
      <c r="RFV196" s="264"/>
      <c r="RFW196" s="264"/>
      <c r="RFX196" s="264"/>
      <c r="RFY196" s="264"/>
      <c r="RFZ196" s="264"/>
      <c r="RGA196" s="264"/>
      <c r="RGB196" s="264"/>
      <c r="RGC196" s="264"/>
      <c r="RGD196" s="264"/>
      <c r="RGE196" s="264"/>
      <c r="RGF196" s="264"/>
      <c r="RGG196" s="264"/>
      <c r="RGH196" s="264"/>
      <c r="RGI196" s="264"/>
      <c r="RGJ196" s="264"/>
      <c r="RGK196" s="264"/>
      <c r="RGL196" s="264"/>
      <c r="RGM196" s="264"/>
      <c r="RGN196" s="264"/>
      <c r="RGO196" s="264"/>
      <c r="RGP196" s="264"/>
      <c r="RGQ196" s="264"/>
      <c r="RGR196" s="264"/>
      <c r="RGS196" s="264"/>
      <c r="RGT196" s="264"/>
      <c r="RGU196" s="264"/>
      <c r="RGV196" s="264"/>
      <c r="RGW196" s="264"/>
      <c r="RGX196" s="264"/>
      <c r="RGY196" s="264"/>
      <c r="RGZ196" s="264"/>
      <c r="RHA196" s="264"/>
      <c r="RHB196" s="264"/>
      <c r="RHC196" s="264"/>
      <c r="RHD196" s="264"/>
      <c r="RHE196" s="264"/>
      <c r="RHF196" s="264"/>
      <c r="RHG196" s="264"/>
      <c r="RHH196" s="264"/>
      <c r="RHI196" s="264"/>
      <c r="RHJ196" s="264"/>
      <c r="RHK196" s="264"/>
      <c r="RHL196" s="264"/>
      <c r="RHM196" s="264"/>
      <c r="RHN196" s="264"/>
      <c r="RHO196" s="264"/>
      <c r="RHP196" s="264"/>
      <c r="RHQ196" s="264"/>
      <c r="RHR196" s="264"/>
      <c r="RHS196" s="264"/>
      <c r="RHT196" s="264"/>
      <c r="RHU196" s="264"/>
      <c r="RHV196" s="264"/>
      <c r="RHW196" s="264"/>
      <c r="RHX196" s="264"/>
      <c r="RHY196" s="264"/>
      <c r="RHZ196" s="264"/>
      <c r="RIA196" s="264"/>
      <c r="RIB196" s="264"/>
      <c r="RIC196" s="264"/>
      <c r="RID196" s="264"/>
      <c r="RIE196" s="264"/>
      <c r="RIF196" s="264"/>
      <c r="RIG196" s="264"/>
      <c r="RIH196" s="264"/>
      <c r="RII196" s="264"/>
      <c r="RIJ196" s="264"/>
      <c r="RIK196" s="264"/>
      <c r="RIL196" s="264"/>
      <c r="RIM196" s="264"/>
      <c r="RIN196" s="264"/>
      <c r="RIO196" s="264"/>
      <c r="RIP196" s="264"/>
      <c r="RIQ196" s="264"/>
      <c r="RIR196" s="264"/>
      <c r="RIS196" s="264"/>
      <c r="RIT196" s="264"/>
      <c r="RIU196" s="264"/>
      <c r="RIV196" s="264"/>
      <c r="RIW196" s="264"/>
      <c r="RIX196" s="264"/>
      <c r="RIY196" s="264"/>
      <c r="RIZ196" s="264"/>
      <c r="RJA196" s="264"/>
      <c r="RJB196" s="264"/>
      <c r="RJC196" s="264"/>
      <c r="RJD196" s="264"/>
      <c r="RJE196" s="264"/>
      <c r="RJF196" s="264"/>
      <c r="RJG196" s="264"/>
      <c r="RJH196" s="264"/>
      <c r="RJI196" s="264"/>
      <c r="RJJ196" s="264"/>
      <c r="RJK196" s="264"/>
      <c r="RJL196" s="264"/>
      <c r="RJM196" s="264"/>
      <c r="RJN196" s="264"/>
      <c r="RJO196" s="264"/>
      <c r="RJP196" s="264"/>
      <c r="RJQ196" s="264"/>
      <c r="RJR196" s="264"/>
      <c r="RJS196" s="264"/>
      <c r="RJT196" s="264"/>
      <c r="RJU196" s="264"/>
      <c r="RJV196" s="264"/>
      <c r="RJW196" s="264"/>
      <c r="RJX196" s="264"/>
      <c r="RJY196" s="264"/>
      <c r="RJZ196" s="264"/>
      <c r="RKA196" s="264"/>
      <c r="RKB196" s="264"/>
      <c r="RKC196" s="264"/>
      <c r="RKD196" s="264"/>
      <c r="RKE196" s="264"/>
      <c r="RKF196" s="264"/>
      <c r="RKG196" s="264"/>
      <c r="RKH196" s="264"/>
      <c r="RKI196" s="264"/>
      <c r="RKJ196" s="264"/>
      <c r="RKK196" s="264"/>
      <c r="RKL196" s="264"/>
      <c r="RKM196" s="264"/>
      <c r="RKN196" s="264"/>
      <c r="RKO196" s="264"/>
      <c r="RKP196" s="264"/>
      <c r="RKQ196" s="264"/>
      <c r="RKR196" s="264"/>
      <c r="RKS196" s="264"/>
      <c r="RKT196" s="264"/>
      <c r="RKU196" s="264"/>
      <c r="RKV196" s="264"/>
      <c r="RKW196" s="264"/>
      <c r="RKX196" s="264"/>
      <c r="RKY196" s="264"/>
      <c r="RKZ196" s="264"/>
      <c r="RLA196" s="264"/>
      <c r="RLB196" s="264"/>
      <c r="RLC196" s="264"/>
      <c r="RLD196" s="264"/>
      <c r="RLE196" s="264"/>
      <c r="RLF196" s="264"/>
      <c r="RLG196" s="264"/>
      <c r="RLH196" s="264"/>
      <c r="RLI196" s="264"/>
      <c r="RLJ196" s="264"/>
      <c r="RLK196" s="264"/>
      <c r="RLL196" s="264"/>
      <c r="RLM196" s="264"/>
      <c r="RLN196" s="264"/>
      <c r="RLO196" s="264"/>
      <c r="RLP196" s="264"/>
      <c r="RLQ196" s="264"/>
      <c r="RLR196" s="264"/>
      <c r="RLS196" s="264"/>
      <c r="RLT196" s="264"/>
      <c r="RLU196" s="264"/>
      <c r="RLV196" s="264"/>
      <c r="RLW196" s="264"/>
      <c r="RLX196" s="264"/>
      <c r="RLY196" s="264"/>
      <c r="RLZ196" s="264"/>
      <c r="RMA196" s="264"/>
      <c r="RMB196" s="264"/>
      <c r="RMC196" s="264"/>
      <c r="RMD196" s="264"/>
      <c r="RME196" s="264"/>
      <c r="RMF196" s="264"/>
      <c r="RMG196" s="264"/>
      <c r="RMH196" s="264"/>
      <c r="RMI196" s="264"/>
      <c r="RMJ196" s="264"/>
      <c r="RMK196" s="264"/>
      <c r="RML196" s="264"/>
      <c r="RMM196" s="264"/>
      <c r="RMN196" s="264"/>
      <c r="RMO196" s="264"/>
      <c r="RMP196" s="264"/>
      <c r="RMQ196" s="264"/>
      <c r="RMR196" s="264"/>
      <c r="RMS196" s="264"/>
      <c r="RMT196" s="264"/>
      <c r="RMU196" s="264"/>
      <c r="RMV196" s="264"/>
      <c r="RMW196" s="264"/>
      <c r="RMX196" s="264"/>
      <c r="RMY196" s="264"/>
      <c r="RMZ196" s="264"/>
      <c r="RNA196" s="264"/>
      <c r="RNB196" s="264"/>
      <c r="RNC196" s="264"/>
      <c r="RND196" s="264"/>
      <c r="RNE196" s="264"/>
      <c r="RNF196" s="264"/>
      <c r="RNG196" s="264"/>
      <c r="RNH196" s="264"/>
      <c r="RNI196" s="264"/>
      <c r="RNJ196" s="264"/>
      <c r="RNK196" s="264"/>
      <c r="RNL196" s="264"/>
      <c r="RNM196" s="264"/>
      <c r="RNN196" s="264"/>
      <c r="RNO196" s="264"/>
      <c r="RNP196" s="264"/>
      <c r="RNQ196" s="264"/>
      <c r="RNR196" s="264"/>
      <c r="RNS196" s="264"/>
      <c r="RNT196" s="264"/>
      <c r="RNU196" s="264"/>
      <c r="RNV196" s="264"/>
      <c r="RNW196" s="264"/>
      <c r="RNX196" s="264"/>
      <c r="RNY196" s="264"/>
      <c r="RNZ196" s="264"/>
      <c r="ROA196" s="264"/>
      <c r="ROB196" s="264"/>
      <c r="ROC196" s="264"/>
      <c r="ROD196" s="264"/>
      <c r="ROE196" s="264"/>
      <c r="ROF196" s="264"/>
      <c r="ROG196" s="264"/>
      <c r="ROH196" s="264"/>
      <c r="ROI196" s="264"/>
      <c r="ROJ196" s="264"/>
      <c r="ROK196" s="264"/>
      <c r="ROL196" s="264"/>
      <c r="ROM196" s="264"/>
      <c r="RON196" s="264"/>
      <c r="ROO196" s="264"/>
      <c r="ROP196" s="264"/>
      <c r="ROQ196" s="264"/>
      <c r="ROR196" s="264"/>
      <c r="ROS196" s="264"/>
      <c r="ROT196" s="264"/>
      <c r="ROU196" s="264"/>
      <c r="ROV196" s="264"/>
      <c r="ROW196" s="264"/>
      <c r="ROX196" s="264"/>
      <c r="ROY196" s="264"/>
      <c r="ROZ196" s="264"/>
      <c r="RPA196" s="264"/>
      <c r="RPB196" s="264"/>
      <c r="RPC196" s="264"/>
      <c r="RPD196" s="264"/>
      <c r="RPE196" s="264"/>
      <c r="RPF196" s="264"/>
      <c r="RPG196" s="264"/>
      <c r="RPH196" s="264"/>
      <c r="RPI196" s="264"/>
      <c r="RPJ196" s="264"/>
      <c r="RPK196" s="264"/>
      <c r="RPL196" s="264"/>
      <c r="RPM196" s="264"/>
      <c r="RPN196" s="264"/>
      <c r="RPO196" s="264"/>
      <c r="RPP196" s="264"/>
      <c r="RPQ196" s="264"/>
      <c r="RPR196" s="264"/>
      <c r="RPS196" s="264"/>
      <c r="RPT196" s="264"/>
      <c r="RPU196" s="264"/>
      <c r="RPV196" s="264"/>
      <c r="RPW196" s="264"/>
      <c r="RPX196" s="264"/>
      <c r="RPY196" s="264"/>
      <c r="RPZ196" s="264"/>
      <c r="RQA196" s="264"/>
      <c r="RQB196" s="264"/>
      <c r="RQC196" s="264"/>
      <c r="RQD196" s="264"/>
      <c r="RQE196" s="264"/>
      <c r="RQF196" s="264"/>
      <c r="RQG196" s="264"/>
      <c r="RQH196" s="264"/>
      <c r="RQI196" s="264"/>
      <c r="RQJ196" s="264"/>
      <c r="RQK196" s="264"/>
      <c r="RQL196" s="264"/>
      <c r="RQM196" s="264"/>
      <c r="RQN196" s="264"/>
      <c r="RQO196" s="264"/>
      <c r="RQP196" s="264"/>
      <c r="RQQ196" s="264"/>
      <c r="RQR196" s="264"/>
      <c r="RQS196" s="264"/>
      <c r="RQT196" s="264"/>
      <c r="RQU196" s="264"/>
      <c r="RQV196" s="264"/>
      <c r="RQW196" s="264"/>
      <c r="RQX196" s="264"/>
      <c r="RQY196" s="264"/>
      <c r="RQZ196" s="264"/>
      <c r="RRA196" s="264"/>
      <c r="RRB196" s="264"/>
      <c r="RRC196" s="264"/>
      <c r="RRD196" s="264"/>
      <c r="RRE196" s="264"/>
      <c r="RRF196" s="264"/>
      <c r="RRG196" s="264"/>
      <c r="RRH196" s="264"/>
      <c r="RRI196" s="264"/>
      <c r="RRJ196" s="264"/>
      <c r="RRK196" s="264"/>
      <c r="RRL196" s="264"/>
      <c r="RRM196" s="264"/>
      <c r="RRN196" s="264"/>
      <c r="RRO196" s="264"/>
      <c r="RRP196" s="264"/>
      <c r="RRQ196" s="264"/>
      <c r="RRR196" s="264"/>
      <c r="RRS196" s="264"/>
      <c r="RRT196" s="264"/>
      <c r="RRU196" s="264"/>
      <c r="RRV196" s="264"/>
      <c r="RRW196" s="264"/>
      <c r="RRX196" s="264"/>
      <c r="RRY196" s="264"/>
      <c r="RRZ196" s="264"/>
      <c r="RSA196" s="264"/>
      <c r="RSB196" s="264"/>
      <c r="RSC196" s="264"/>
      <c r="RSD196" s="264"/>
      <c r="RSE196" s="264"/>
      <c r="RSF196" s="264"/>
      <c r="RSG196" s="264"/>
      <c r="RSH196" s="264"/>
      <c r="RSI196" s="264"/>
      <c r="RSJ196" s="264"/>
      <c r="RSK196" s="264"/>
      <c r="RSL196" s="264"/>
      <c r="RSM196" s="264"/>
      <c r="RSN196" s="264"/>
      <c r="RSO196" s="264"/>
      <c r="RSP196" s="264"/>
      <c r="RSQ196" s="264"/>
      <c r="RSR196" s="264"/>
      <c r="RSS196" s="264"/>
      <c r="RST196" s="264"/>
      <c r="RSU196" s="264"/>
      <c r="RSV196" s="264"/>
      <c r="RSW196" s="264"/>
      <c r="RSX196" s="264"/>
      <c r="RSY196" s="264"/>
      <c r="RSZ196" s="264"/>
      <c r="RTA196" s="264"/>
      <c r="RTB196" s="264"/>
      <c r="RTC196" s="264"/>
      <c r="RTD196" s="264"/>
      <c r="RTE196" s="264"/>
      <c r="RTF196" s="264"/>
      <c r="RTG196" s="264"/>
      <c r="RTH196" s="264"/>
      <c r="RTI196" s="264"/>
      <c r="RTJ196" s="264"/>
      <c r="RTK196" s="264"/>
      <c r="RTL196" s="264"/>
      <c r="RTM196" s="264"/>
      <c r="RTN196" s="264"/>
      <c r="RTO196" s="264"/>
      <c r="RTP196" s="264"/>
      <c r="RTQ196" s="264"/>
      <c r="RTR196" s="264"/>
      <c r="RTS196" s="264"/>
      <c r="RTT196" s="264"/>
      <c r="RTU196" s="264"/>
      <c r="RTV196" s="264"/>
      <c r="RTW196" s="264"/>
      <c r="RTX196" s="264"/>
      <c r="RTY196" s="264"/>
      <c r="RTZ196" s="264"/>
      <c r="RUA196" s="264"/>
      <c r="RUB196" s="264"/>
      <c r="RUC196" s="264"/>
      <c r="RUD196" s="264"/>
      <c r="RUE196" s="264"/>
      <c r="RUF196" s="264"/>
      <c r="RUG196" s="264"/>
      <c r="RUH196" s="264"/>
      <c r="RUI196" s="264"/>
      <c r="RUJ196" s="264"/>
      <c r="RUK196" s="264"/>
      <c r="RUL196" s="264"/>
      <c r="RUM196" s="264"/>
      <c r="RUN196" s="264"/>
      <c r="RUO196" s="264"/>
      <c r="RUP196" s="264"/>
      <c r="RUQ196" s="264"/>
      <c r="RUR196" s="264"/>
      <c r="RUS196" s="264"/>
      <c r="RUT196" s="264"/>
      <c r="RUU196" s="264"/>
      <c r="RUV196" s="264"/>
      <c r="RUW196" s="264"/>
      <c r="RUX196" s="264"/>
      <c r="RUY196" s="264"/>
      <c r="RUZ196" s="264"/>
      <c r="RVA196" s="264"/>
      <c r="RVB196" s="264"/>
      <c r="RVC196" s="264"/>
      <c r="RVD196" s="264"/>
      <c r="RVE196" s="264"/>
      <c r="RVF196" s="264"/>
      <c r="RVG196" s="264"/>
      <c r="RVH196" s="264"/>
      <c r="RVI196" s="264"/>
      <c r="RVJ196" s="264"/>
      <c r="RVK196" s="264"/>
      <c r="RVL196" s="264"/>
      <c r="RVM196" s="264"/>
      <c r="RVN196" s="264"/>
      <c r="RVO196" s="264"/>
      <c r="RVP196" s="264"/>
      <c r="RVQ196" s="264"/>
      <c r="RVR196" s="264"/>
      <c r="RVS196" s="264"/>
      <c r="RVT196" s="264"/>
      <c r="RVU196" s="264"/>
      <c r="RVV196" s="264"/>
      <c r="RVW196" s="264"/>
      <c r="RVX196" s="264"/>
      <c r="RVY196" s="264"/>
      <c r="RVZ196" s="264"/>
      <c r="RWA196" s="264"/>
      <c r="RWB196" s="264"/>
      <c r="RWC196" s="264"/>
      <c r="RWD196" s="264"/>
      <c r="RWE196" s="264"/>
      <c r="RWF196" s="264"/>
      <c r="RWG196" s="264"/>
      <c r="RWH196" s="264"/>
      <c r="RWI196" s="264"/>
      <c r="RWJ196" s="264"/>
      <c r="RWK196" s="264"/>
      <c r="RWL196" s="264"/>
      <c r="RWM196" s="264"/>
      <c r="RWN196" s="264"/>
      <c r="RWO196" s="264"/>
      <c r="RWP196" s="264"/>
      <c r="RWQ196" s="264"/>
      <c r="RWR196" s="264"/>
      <c r="RWS196" s="264"/>
      <c r="RWT196" s="264"/>
      <c r="RWU196" s="264"/>
      <c r="RWV196" s="264"/>
      <c r="RWW196" s="264"/>
      <c r="RWX196" s="264"/>
      <c r="RWY196" s="264"/>
      <c r="RWZ196" s="264"/>
      <c r="RXA196" s="264"/>
      <c r="RXB196" s="264"/>
      <c r="RXC196" s="264"/>
      <c r="RXD196" s="264"/>
      <c r="RXE196" s="264"/>
      <c r="RXF196" s="264"/>
      <c r="RXG196" s="264"/>
      <c r="RXH196" s="264"/>
      <c r="RXI196" s="264"/>
      <c r="RXJ196" s="264"/>
      <c r="RXK196" s="264"/>
      <c r="RXL196" s="264"/>
      <c r="RXM196" s="264"/>
      <c r="RXN196" s="264"/>
      <c r="RXO196" s="264"/>
      <c r="RXP196" s="264"/>
      <c r="RXQ196" s="264"/>
      <c r="RXR196" s="264"/>
      <c r="RXS196" s="264"/>
      <c r="RXT196" s="264"/>
      <c r="RXU196" s="264"/>
      <c r="RXV196" s="264"/>
      <c r="RXW196" s="264"/>
      <c r="RXX196" s="264"/>
      <c r="RXY196" s="264"/>
      <c r="RXZ196" s="264"/>
      <c r="RYA196" s="264"/>
      <c r="RYB196" s="264"/>
      <c r="RYC196" s="264"/>
      <c r="RYD196" s="264"/>
      <c r="RYE196" s="264"/>
      <c r="RYF196" s="264"/>
      <c r="RYG196" s="264"/>
      <c r="RYH196" s="264"/>
      <c r="RYI196" s="264"/>
      <c r="RYJ196" s="264"/>
      <c r="RYK196" s="264"/>
      <c r="RYL196" s="264"/>
      <c r="RYM196" s="264"/>
      <c r="RYN196" s="264"/>
      <c r="RYO196" s="264"/>
      <c r="RYP196" s="264"/>
      <c r="RYQ196" s="264"/>
      <c r="RYR196" s="264"/>
      <c r="RYS196" s="264"/>
      <c r="RYT196" s="264"/>
      <c r="RYU196" s="264"/>
      <c r="RYV196" s="264"/>
      <c r="RYW196" s="264"/>
      <c r="RYX196" s="264"/>
      <c r="RYY196" s="264"/>
      <c r="RYZ196" s="264"/>
      <c r="RZA196" s="264"/>
      <c r="RZB196" s="264"/>
      <c r="RZC196" s="264"/>
      <c r="RZD196" s="264"/>
      <c r="RZE196" s="264"/>
      <c r="RZF196" s="264"/>
      <c r="RZG196" s="264"/>
      <c r="RZH196" s="264"/>
      <c r="RZI196" s="264"/>
      <c r="RZJ196" s="264"/>
      <c r="RZK196" s="264"/>
      <c r="RZL196" s="264"/>
      <c r="RZM196" s="264"/>
      <c r="RZN196" s="264"/>
      <c r="RZO196" s="264"/>
      <c r="RZP196" s="264"/>
      <c r="RZQ196" s="264"/>
      <c r="RZR196" s="264"/>
      <c r="RZS196" s="264"/>
      <c r="RZT196" s="264"/>
      <c r="RZU196" s="264"/>
      <c r="RZV196" s="264"/>
      <c r="RZW196" s="264"/>
      <c r="RZX196" s="264"/>
      <c r="RZY196" s="264"/>
      <c r="RZZ196" s="264"/>
      <c r="SAA196" s="264"/>
      <c r="SAB196" s="264"/>
      <c r="SAC196" s="264"/>
      <c r="SAD196" s="264"/>
      <c r="SAE196" s="264"/>
      <c r="SAF196" s="264"/>
      <c r="SAG196" s="264"/>
      <c r="SAH196" s="264"/>
      <c r="SAI196" s="264"/>
      <c r="SAJ196" s="264"/>
      <c r="SAK196" s="264"/>
      <c r="SAL196" s="264"/>
      <c r="SAM196" s="264"/>
      <c r="SAN196" s="264"/>
      <c r="SAO196" s="264"/>
      <c r="SAP196" s="264"/>
      <c r="SAQ196" s="264"/>
      <c r="SAR196" s="264"/>
      <c r="SAS196" s="264"/>
      <c r="SAT196" s="264"/>
      <c r="SAU196" s="264"/>
      <c r="SAV196" s="264"/>
      <c r="SAW196" s="264"/>
      <c r="SAX196" s="264"/>
      <c r="SAY196" s="264"/>
      <c r="SAZ196" s="264"/>
      <c r="SBA196" s="264"/>
      <c r="SBB196" s="264"/>
      <c r="SBC196" s="264"/>
      <c r="SBD196" s="264"/>
      <c r="SBE196" s="264"/>
      <c r="SBF196" s="264"/>
      <c r="SBG196" s="264"/>
      <c r="SBH196" s="264"/>
      <c r="SBI196" s="264"/>
      <c r="SBJ196" s="264"/>
      <c r="SBK196" s="264"/>
      <c r="SBL196" s="264"/>
      <c r="SBM196" s="264"/>
      <c r="SBN196" s="264"/>
      <c r="SBO196" s="264"/>
      <c r="SBP196" s="264"/>
      <c r="SBQ196" s="264"/>
      <c r="SBR196" s="264"/>
      <c r="SBS196" s="264"/>
      <c r="SBT196" s="264"/>
      <c r="SBU196" s="264"/>
      <c r="SBV196" s="264"/>
      <c r="SBW196" s="264"/>
      <c r="SBX196" s="264"/>
      <c r="SBY196" s="264"/>
      <c r="SBZ196" s="264"/>
      <c r="SCA196" s="264"/>
      <c r="SCB196" s="264"/>
      <c r="SCC196" s="264"/>
      <c r="SCD196" s="264"/>
      <c r="SCE196" s="264"/>
      <c r="SCF196" s="264"/>
      <c r="SCG196" s="264"/>
      <c r="SCH196" s="264"/>
      <c r="SCI196" s="264"/>
      <c r="SCJ196" s="264"/>
      <c r="SCK196" s="264"/>
      <c r="SCL196" s="264"/>
      <c r="SCM196" s="264"/>
      <c r="SCN196" s="264"/>
      <c r="SCO196" s="264"/>
      <c r="SCP196" s="264"/>
      <c r="SCQ196" s="264"/>
      <c r="SCR196" s="264"/>
      <c r="SCS196" s="264"/>
      <c r="SCT196" s="264"/>
      <c r="SCU196" s="264"/>
      <c r="SCV196" s="264"/>
      <c r="SCW196" s="264"/>
      <c r="SCX196" s="264"/>
      <c r="SCY196" s="264"/>
      <c r="SCZ196" s="264"/>
      <c r="SDA196" s="264"/>
      <c r="SDB196" s="264"/>
      <c r="SDC196" s="264"/>
      <c r="SDD196" s="264"/>
      <c r="SDE196" s="264"/>
      <c r="SDF196" s="264"/>
      <c r="SDG196" s="264"/>
      <c r="SDH196" s="264"/>
      <c r="SDI196" s="264"/>
      <c r="SDJ196" s="264"/>
      <c r="SDK196" s="264"/>
      <c r="SDL196" s="264"/>
      <c r="SDM196" s="264"/>
      <c r="SDN196" s="264"/>
      <c r="SDO196" s="264"/>
      <c r="SDP196" s="264"/>
      <c r="SDQ196" s="264"/>
      <c r="SDR196" s="264"/>
      <c r="SDS196" s="264"/>
      <c r="SDT196" s="264"/>
      <c r="SDU196" s="264"/>
      <c r="SDV196" s="264"/>
      <c r="SDW196" s="264"/>
      <c r="SDX196" s="264"/>
      <c r="SDY196" s="264"/>
      <c r="SDZ196" s="264"/>
      <c r="SEA196" s="264"/>
      <c r="SEB196" s="264"/>
      <c r="SEC196" s="264"/>
      <c r="SED196" s="264"/>
      <c r="SEE196" s="264"/>
      <c r="SEF196" s="264"/>
      <c r="SEG196" s="264"/>
      <c r="SEH196" s="264"/>
      <c r="SEI196" s="264"/>
      <c r="SEJ196" s="264"/>
      <c r="SEK196" s="264"/>
      <c r="SEL196" s="264"/>
      <c r="SEM196" s="264"/>
      <c r="SEN196" s="264"/>
      <c r="SEO196" s="264"/>
      <c r="SEP196" s="264"/>
      <c r="SEQ196" s="264"/>
      <c r="SER196" s="264"/>
      <c r="SES196" s="264"/>
      <c r="SET196" s="264"/>
      <c r="SEU196" s="264"/>
      <c r="SEV196" s="264"/>
      <c r="SEW196" s="264"/>
      <c r="SEX196" s="264"/>
      <c r="SEY196" s="264"/>
      <c r="SEZ196" s="264"/>
      <c r="SFA196" s="264"/>
      <c r="SFB196" s="264"/>
      <c r="SFC196" s="264"/>
      <c r="SFD196" s="264"/>
      <c r="SFE196" s="264"/>
      <c r="SFF196" s="264"/>
      <c r="SFG196" s="264"/>
      <c r="SFH196" s="264"/>
      <c r="SFI196" s="264"/>
      <c r="SFJ196" s="264"/>
      <c r="SFK196" s="264"/>
      <c r="SFL196" s="264"/>
      <c r="SFM196" s="264"/>
      <c r="SFN196" s="264"/>
      <c r="SFO196" s="264"/>
      <c r="SFP196" s="264"/>
      <c r="SFQ196" s="264"/>
      <c r="SFR196" s="264"/>
      <c r="SFS196" s="264"/>
      <c r="SFT196" s="264"/>
      <c r="SFU196" s="264"/>
      <c r="SFV196" s="264"/>
      <c r="SFW196" s="264"/>
      <c r="SFX196" s="264"/>
      <c r="SFY196" s="264"/>
      <c r="SFZ196" s="264"/>
      <c r="SGA196" s="264"/>
      <c r="SGB196" s="264"/>
      <c r="SGC196" s="264"/>
      <c r="SGD196" s="264"/>
      <c r="SGE196" s="264"/>
      <c r="SGF196" s="264"/>
      <c r="SGG196" s="264"/>
      <c r="SGH196" s="264"/>
      <c r="SGI196" s="264"/>
      <c r="SGJ196" s="264"/>
      <c r="SGK196" s="264"/>
      <c r="SGL196" s="264"/>
      <c r="SGM196" s="264"/>
      <c r="SGN196" s="264"/>
      <c r="SGO196" s="264"/>
      <c r="SGP196" s="264"/>
      <c r="SGQ196" s="264"/>
      <c r="SGR196" s="264"/>
      <c r="SGS196" s="264"/>
      <c r="SGT196" s="264"/>
      <c r="SGU196" s="264"/>
      <c r="SGV196" s="264"/>
      <c r="SGW196" s="264"/>
      <c r="SGX196" s="264"/>
      <c r="SGY196" s="264"/>
      <c r="SGZ196" s="264"/>
      <c r="SHA196" s="264"/>
      <c r="SHB196" s="264"/>
      <c r="SHC196" s="264"/>
      <c r="SHD196" s="264"/>
      <c r="SHE196" s="264"/>
      <c r="SHF196" s="264"/>
      <c r="SHG196" s="264"/>
      <c r="SHH196" s="264"/>
      <c r="SHI196" s="264"/>
      <c r="SHJ196" s="264"/>
      <c r="SHK196" s="264"/>
      <c r="SHL196" s="264"/>
      <c r="SHM196" s="264"/>
      <c r="SHN196" s="264"/>
      <c r="SHO196" s="264"/>
      <c r="SHP196" s="264"/>
      <c r="SHQ196" s="264"/>
      <c r="SHR196" s="264"/>
      <c r="SHS196" s="264"/>
      <c r="SHT196" s="264"/>
      <c r="SHU196" s="264"/>
      <c r="SHV196" s="264"/>
      <c r="SHW196" s="264"/>
      <c r="SHX196" s="264"/>
      <c r="SHY196" s="264"/>
      <c r="SHZ196" s="264"/>
      <c r="SIA196" s="264"/>
      <c r="SIB196" s="264"/>
      <c r="SIC196" s="264"/>
      <c r="SID196" s="264"/>
      <c r="SIE196" s="264"/>
      <c r="SIF196" s="264"/>
      <c r="SIG196" s="264"/>
      <c r="SIH196" s="264"/>
      <c r="SII196" s="264"/>
      <c r="SIJ196" s="264"/>
      <c r="SIK196" s="264"/>
      <c r="SIL196" s="264"/>
      <c r="SIM196" s="264"/>
      <c r="SIN196" s="264"/>
      <c r="SIO196" s="264"/>
      <c r="SIP196" s="264"/>
      <c r="SIQ196" s="264"/>
      <c r="SIR196" s="264"/>
      <c r="SIS196" s="264"/>
      <c r="SIT196" s="264"/>
      <c r="SIU196" s="264"/>
      <c r="SIV196" s="264"/>
      <c r="SIW196" s="264"/>
      <c r="SIX196" s="264"/>
      <c r="SIY196" s="264"/>
      <c r="SIZ196" s="264"/>
      <c r="SJA196" s="264"/>
      <c r="SJB196" s="264"/>
      <c r="SJC196" s="264"/>
      <c r="SJD196" s="264"/>
      <c r="SJE196" s="264"/>
      <c r="SJF196" s="264"/>
      <c r="SJG196" s="264"/>
      <c r="SJH196" s="264"/>
      <c r="SJI196" s="264"/>
      <c r="SJJ196" s="264"/>
      <c r="SJK196" s="264"/>
      <c r="SJL196" s="264"/>
      <c r="SJM196" s="264"/>
      <c r="SJN196" s="264"/>
      <c r="SJO196" s="264"/>
      <c r="SJP196" s="264"/>
      <c r="SJQ196" s="264"/>
      <c r="SJR196" s="264"/>
      <c r="SJS196" s="264"/>
      <c r="SJT196" s="264"/>
      <c r="SJU196" s="264"/>
      <c r="SJV196" s="264"/>
      <c r="SJW196" s="264"/>
      <c r="SJX196" s="264"/>
      <c r="SJY196" s="264"/>
      <c r="SJZ196" s="264"/>
      <c r="SKA196" s="264"/>
      <c r="SKB196" s="264"/>
      <c r="SKC196" s="264"/>
      <c r="SKD196" s="264"/>
      <c r="SKE196" s="264"/>
      <c r="SKF196" s="264"/>
      <c r="SKG196" s="264"/>
      <c r="SKH196" s="264"/>
      <c r="SKI196" s="264"/>
      <c r="SKJ196" s="264"/>
      <c r="SKK196" s="264"/>
      <c r="SKL196" s="264"/>
      <c r="SKM196" s="264"/>
      <c r="SKN196" s="264"/>
      <c r="SKO196" s="264"/>
      <c r="SKP196" s="264"/>
      <c r="SKQ196" s="264"/>
      <c r="SKR196" s="264"/>
      <c r="SKS196" s="264"/>
      <c r="SKT196" s="264"/>
      <c r="SKU196" s="264"/>
      <c r="SKV196" s="264"/>
      <c r="SKW196" s="264"/>
      <c r="SKX196" s="264"/>
      <c r="SKY196" s="264"/>
      <c r="SKZ196" s="264"/>
      <c r="SLA196" s="264"/>
      <c r="SLB196" s="264"/>
      <c r="SLC196" s="264"/>
      <c r="SLD196" s="264"/>
      <c r="SLE196" s="264"/>
      <c r="SLF196" s="264"/>
      <c r="SLG196" s="264"/>
      <c r="SLH196" s="264"/>
      <c r="SLI196" s="264"/>
      <c r="SLJ196" s="264"/>
      <c r="SLK196" s="264"/>
      <c r="SLL196" s="264"/>
      <c r="SLM196" s="264"/>
      <c r="SLN196" s="264"/>
      <c r="SLO196" s="264"/>
      <c r="SLP196" s="264"/>
      <c r="SLQ196" s="264"/>
      <c r="SLR196" s="264"/>
      <c r="SLS196" s="264"/>
      <c r="SLT196" s="264"/>
      <c r="SLU196" s="264"/>
      <c r="SLV196" s="264"/>
      <c r="SLW196" s="264"/>
      <c r="SLX196" s="264"/>
      <c r="SLY196" s="264"/>
      <c r="SLZ196" s="264"/>
      <c r="SMA196" s="264"/>
      <c r="SMB196" s="264"/>
      <c r="SMC196" s="264"/>
      <c r="SMD196" s="264"/>
      <c r="SME196" s="264"/>
      <c r="SMF196" s="264"/>
      <c r="SMG196" s="264"/>
      <c r="SMH196" s="264"/>
      <c r="SMI196" s="264"/>
      <c r="SMJ196" s="264"/>
      <c r="SMK196" s="264"/>
      <c r="SML196" s="264"/>
      <c r="SMM196" s="264"/>
      <c r="SMN196" s="264"/>
      <c r="SMO196" s="264"/>
      <c r="SMP196" s="264"/>
      <c r="SMQ196" s="264"/>
      <c r="SMR196" s="264"/>
      <c r="SMS196" s="264"/>
      <c r="SMT196" s="264"/>
      <c r="SMU196" s="264"/>
      <c r="SMV196" s="264"/>
      <c r="SMW196" s="264"/>
      <c r="SMX196" s="264"/>
      <c r="SMY196" s="264"/>
      <c r="SMZ196" s="264"/>
      <c r="SNA196" s="264"/>
      <c r="SNB196" s="264"/>
      <c r="SNC196" s="264"/>
      <c r="SND196" s="264"/>
      <c r="SNE196" s="264"/>
      <c r="SNF196" s="264"/>
      <c r="SNG196" s="264"/>
      <c r="SNH196" s="264"/>
      <c r="SNI196" s="264"/>
      <c r="SNJ196" s="264"/>
      <c r="SNK196" s="264"/>
      <c r="SNL196" s="264"/>
      <c r="SNM196" s="264"/>
      <c r="SNN196" s="264"/>
      <c r="SNO196" s="264"/>
      <c r="SNP196" s="264"/>
      <c r="SNQ196" s="264"/>
      <c r="SNR196" s="264"/>
      <c r="SNS196" s="264"/>
      <c r="SNT196" s="264"/>
      <c r="SNU196" s="264"/>
      <c r="SNV196" s="264"/>
      <c r="SNW196" s="264"/>
      <c r="SNX196" s="264"/>
      <c r="SNY196" s="264"/>
      <c r="SNZ196" s="264"/>
      <c r="SOA196" s="264"/>
      <c r="SOB196" s="264"/>
      <c r="SOC196" s="264"/>
      <c r="SOD196" s="264"/>
      <c r="SOE196" s="264"/>
      <c r="SOF196" s="264"/>
      <c r="SOG196" s="264"/>
      <c r="SOH196" s="264"/>
      <c r="SOI196" s="264"/>
      <c r="SOJ196" s="264"/>
      <c r="SOK196" s="264"/>
      <c r="SOL196" s="264"/>
      <c r="SOM196" s="264"/>
      <c r="SON196" s="264"/>
      <c r="SOO196" s="264"/>
      <c r="SOP196" s="264"/>
      <c r="SOQ196" s="264"/>
      <c r="SOR196" s="264"/>
      <c r="SOS196" s="264"/>
      <c r="SOT196" s="264"/>
      <c r="SOU196" s="264"/>
      <c r="SOV196" s="264"/>
      <c r="SOW196" s="264"/>
      <c r="SOX196" s="264"/>
      <c r="SOY196" s="264"/>
      <c r="SOZ196" s="264"/>
      <c r="SPA196" s="264"/>
      <c r="SPB196" s="264"/>
      <c r="SPC196" s="264"/>
      <c r="SPD196" s="264"/>
      <c r="SPE196" s="264"/>
      <c r="SPF196" s="264"/>
      <c r="SPG196" s="264"/>
      <c r="SPH196" s="264"/>
      <c r="SPI196" s="264"/>
      <c r="SPJ196" s="264"/>
      <c r="SPK196" s="264"/>
      <c r="SPL196" s="264"/>
      <c r="SPM196" s="264"/>
      <c r="SPN196" s="264"/>
      <c r="SPO196" s="264"/>
      <c r="SPP196" s="264"/>
      <c r="SPQ196" s="264"/>
      <c r="SPR196" s="264"/>
      <c r="SPS196" s="264"/>
      <c r="SPT196" s="264"/>
      <c r="SPU196" s="264"/>
      <c r="SPV196" s="264"/>
      <c r="SPW196" s="264"/>
      <c r="SPX196" s="264"/>
      <c r="SPY196" s="264"/>
      <c r="SPZ196" s="264"/>
      <c r="SQA196" s="264"/>
      <c r="SQB196" s="264"/>
      <c r="SQC196" s="264"/>
      <c r="SQD196" s="264"/>
      <c r="SQE196" s="264"/>
      <c r="SQF196" s="264"/>
      <c r="SQG196" s="264"/>
      <c r="SQH196" s="264"/>
      <c r="SQI196" s="264"/>
      <c r="SQJ196" s="264"/>
      <c r="SQK196" s="264"/>
      <c r="SQL196" s="264"/>
      <c r="SQM196" s="264"/>
      <c r="SQN196" s="264"/>
      <c r="SQO196" s="264"/>
      <c r="SQP196" s="264"/>
      <c r="SQQ196" s="264"/>
      <c r="SQR196" s="264"/>
      <c r="SQS196" s="264"/>
      <c r="SQT196" s="264"/>
      <c r="SQU196" s="264"/>
      <c r="SQV196" s="264"/>
      <c r="SQW196" s="264"/>
      <c r="SQX196" s="264"/>
      <c r="SQY196" s="264"/>
      <c r="SQZ196" s="264"/>
      <c r="SRA196" s="264"/>
      <c r="SRB196" s="264"/>
      <c r="SRC196" s="264"/>
      <c r="SRD196" s="264"/>
      <c r="SRE196" s="264"/>
      <c r="SRF196" s="264"/>
      <c r="SRG196" s="264"/>
      <c r="SRH196" s="264"/>
      <c r="SRI196" s="264"/>
      <c r="SRJ196" s="264"/>
      <c r="SRK196" s="264"/>
      <c r="SRL196" s="264"/>
      <c r="SRM196" s="264"/>
      <c r="SRN196" s="264"/>
      <c r="SRO196" s="264"/>
      <c r="SRP196" s="264"/>
      <c r="SRQ196" s="264"/>
      <c r="SRR196" s="264"/>
      <c r="SRS196" s="264"/>
      <c r="SRT196" s="264"/>
      <c r="SRU196" s="264"/>
      <c r="SRV196" s="264"/>
      <c r="SRW196" s="264"/>
      <c r="SRX196" s="264"/>
      <c r="SRY196" s="264"/>
      <c r="SRZ196" s="264"/>
      <c r="SSA196" s="264"/>
      <c r="SSB196" s="264"/>
      <c r="SSC196" s="264"/>
      <c r="SSD196" s="264"/>
      <c r="SSE196" s="264"/>
      <c r="SSF196" s="264"/>
      <c r="SSG196" s="264"/>
      <c r="SSH196" s="264"/>
      <c r="SSI196" s="264"/>
      <c r="SSJ196" s="264"/>
      <c r="SSK196" s="264"/>
      <c r="SSL196" s="264"/>
      <c r="SSM196" s="264"/>
      <c r="SSN196" s="264"/>
      <c r="SSO196" s="264"/>
      <c r="SSP196" s="264"/>
      <c r="SSQ196" s="264"/>
      <c r="SSR196" s="264"/>
      <c r="SSS196" s="264"/>
      <c r="SST196" s="264"/>
      <c r="SSU196" s="264"/>
      <c r="SSV196" s="264"/>
      <c r="SSW196" s="264"/>
      <c r="SSX196" s="264"/>
      <c r="SSY196" s="264"/>
      <c r="SSZ196" s="264"/>
      <c r="STA196" s="264"/>
      <c r="STB196" s="264"/>
      <c r="STC196" s="264"/>
      <c r="STD196" s="264"/>
      <c r="STE196" s="264"/>
      <c r="STF196" s="264"/>
      <c r="STG196" s="264"/>
      <c r="STH196" s="264"/>
      <c r="STI196" s="264"/>
      <c r="STJ196" s="264"/>
      <c r="STK196" s="264"/>
      <c r="STL196" s="264"/>
      <c r="STM196" s="264"/>
      <c r="STN196" s="264"/>
      <c r="STO196" s="264"/>
      <c r="STP196" s="264"/>
      <c r="STQ196" s="264"/>
      <c r="STR196" s="264"/>
      <c r="STS196" s="264"/>
      <c r="STT196" s="264"/>
      <c r="STU196" s="264"/>
      <c r="STV196" s="264"/>
      <c r="STW196" s="264"/>
      <c r="STX196" s="264"/>
      <c r="STY196" s="264"/>
      <c r="STZ196" s="264"/>
      <c r="SUA196" s="264"/>
      <c r="SUB196" s="264"/>
      <c r="SUC196" s="264"/>
      <c r="SUD196" s="264"/>
      <c r="SUE196" s="264"/>
      <c r="SUF196" s="264"/>
      <c r="SUG196" s="264"/>
      <c r="SUH196" s="264"/>
      <c r="SUI196" s="264"/>
      <c r="SUJ196" s="264"/>
      <c r="SUK196" s="264"/>
      <c r="SUL196" s="264"/>
      <c r="SUM196" s="264"/>
      <c r="SUN196" s="264"/>
      <c r="SUO196" s="264"/>
      <c r="SUP196" s="264"/>
      <c r="SUQ196" s="264"/>
      <c r="SUR196" s="264"/>
      <c r="SUS196" s="264"/>
      <c r="SUT196" s="264"/>
      <c r="SUU196" s="264"/>
      <c r="SUV196" s="264"/>
      <c r="SUW196" s="264"/>
      <c r="SUX196" s="264"/>
      <c r="SUY196" s="264"/>
      <c r="SUZ196" s="264"/>
      <c r="SVA196" s="264"/>
      <c r="SVB196" s="264"/>
      <c r="SVC196" s="264"/>
      <c r="SVD196" s="264"/>
      <c r="SVE196" s="264"/>
      <c r="SVF196" s="264"/>
      <c r="SVG196" s="264"/>
      <c r="SVH196" s="264"/>
      <c r="SVI196" s="264"/>
      <c r="SVJ196" s="264"/>
      <c r="SVK196" s="264"/>
      <c r="SVL196" s="264"/>
      <c r="SVM196" s="264"/>
      <c r="SVN196" s="264"/>
      <c r="SVO196" s="264"/>
      <c r="SVP196" s="264"/>
      <c r="SVQ196" s="264"/>
      <c r="SVR196" s="264"/>
      <c r="SVS196" s="264"/>
      <c r="SVT196" s="264"/>
      <c r="SVU196" s="264"/>
      <c r="SVV196" s="264"/>
      <c r="SVW196" s="264"/>
      <c r="SVX196" s="264"/>
      <c r="SVY196" s="264"/>
      <c r="SVZ196" s="264"/>
      <c r="SWA196" s="264"/>
      <c r="SWB196" s="264"/>
      <c r="SWC196" s="264"/>
      <c r="SWD196" s="264"/>
      <c r="SWE196" s="264"/>
      <c r="SWF196" s="264"/>
      <c r="SWG196" s="264"/>
      <c r="SWH196" s="264"/>
      <c r="SWI196" s="264"/>
      <c r="SWJ196" s="264"/>
      <c r="SWK196" s="264"/>
      <c r="SWL196" s="264"/>
      <c r="SWM196" s="264"/>
      <c r="SWN196" s="264"/>
      <c r="SWO196" s="264"/>
      <c r="SWP196" s="264"/>
      <c r="SWQ196" s="264"/>
      <c r="SWR196" s="264"/>
      <c r="SWS196" s="264"/>
      <c r="SWT196" s="264"/>
      <c r="SWU196" s="264"/>
      <c r="SWV196" s="264"/>
      <c r="SWW196" s="264"/>
      <c r="SWX196" s="264"/>
      <c r="SWY196" s="264"/>
      <c r="SWZ196" s="264"/>
      <c r="SXA196" s="264"/>
      <c r="SXB196" s="264"/>
      <c r="SXC196" s="264"/>
      <c r="SXD196" s="264"/>
      <c r="SXE196" s="264"/>
      <c r="SXF196" s="264"/>
      <c r="SXG196" s="264"/>
      <c r="SXH196" s="264"/>
      <c r="SXI196" s="264"/>
      <c r="SXJ196" s="264"/>
      <c r="SXK196" s="264"/>
      <c r="SXL196" s="264"/>
      <c r="SXM196" s="264"/>
      <c r="SXN196" s="264"/>
      <c r="SXO196" s="264"/>
      <c r="SXP196" s="264"/>
      <c r="SXQ196" s="264"/>
      <c r="SXR196" s="264"/>
      <c r="SXS196" s="264"/>
      <c r="SXT196" s="264"/>
      <c r="SXU196" s="264"/>
      <c r="SXV196" s="264"/>
      <c r="SXW196" s="264"/>
      <c r="SXX196" s="264"/>
      <c r="SXY196" s="264"/>
      <c r="SXZ196" s="264"/>
      <c r="SYA196" s="264"/>
      <c r="SYB196" s="264"/>
      <c r="SYC196" s="264"/>
      <c r="SYD196" s="264"/>
      <c r="SYE196" s="264"/>
      <c r="SYF196" s="264"/>
      <c r="SYG196" s="264"/>
      <c r="SYH196" s="264"/>
      <c r="SYI196" s="264"/>
      <c r="SYJ196" s="264"/>
      <c r="SYK196" s="264"/>
      <c r="SYL196" s="264"/>
      <c r="SYM196" s="264"/>
      <c r="SYN196" s="264"/>
      <c r="SYO196" s="264"/>
      <c r="SYP196" s="264"/>
      <c r="SYQ196" s="264"/>
      <c r="SYR196" s="264"/>
      <c r="SYS196" s="264"/>
      <c r="SYT196" s="264"/>
      <c r="SYU196" s="264"/>
      <c r="SYV196" s="264"/>
      <c r="SYW196" s="264"/>
      <c r="SYX196" s="264"/>
      <c r="SYY196" s="264"/>
      <c r="SYZ196" s="264"/>
      <c r="SZA196" s="264"/>
      <c r="SZB196" s="264"/>
      <c r="SZC196" s="264"/>
      <c r="SZD196" s="264"/>
      <c r="SZE196" s="264"/>
      <c r="SZF196" s="264"/>
      <c r="SZG196" s="264"/>
      <c r="SZH196" s="264"/>
      <c r="SZI196" s="264"/>
      <c r="SZJ196" s="264"/>
      <c r="SZK196" s="264"/>
      <c r="SZL196" s="264"/>
      <c r="SZM196" s="264"/>
      <c r="SZN196" s="264"/>
      <c r="SZO196" s="264"/>
      <c r="SZP196" s="264"/>
      <c r="SZQ196" s="264"/>
      <c r="SZR196" s="264"/>
      <c r="SZS196" s="264"/>
      <c r="SZT196" s="264"/>
      <c r="SZU196" s="264"/>
      <c r="SZV196" s="264"/>
      <c r="SZW196" s="264"/>
      <c r="SZX196" s="264"/>
      <c r="SZY196" s="264"/>
      <c r="SZZ196" s="264"/>
      <c r="TAA196" s="264"/>
      <c r="TAB196" s="264"/>
      <c r="TAC196" s="264"/>
      <c r="TAD196" s="264"/>
      <c r="TAE196" s="264"/>
      <c r="TAF196" s="264"/>
      <c r="TAG196" s="264"/>
      <c r="TAH196" s="264"/>
      <c r="TAI196" s="264"/>
      <c r="TAJ196" s="264"/>
      <c r="TAK196" s="264"/>
      <c r="TAL196" s="264"/>
      <c r="TAM196" s="264"/>
      <c r="TAN196" s="264"/>
      <c r="TAO196" s="264"/>
      <c r="TAP196" s="264"/>
      <c r="TAQ196" s="264"/>
      <c r="TAR196" s="264"/>
      <c r="TAS196" s="264"/>
      <c r="TAT196" s="264"/>
      <c r="TAU196" s="264"/>
      <c r="TAV196" s="264"/>
      <c r="TAW196" s="264"/>
      <c r="TAX196" s="264"/>
      <c r="TAY196" s="264"/>
      <c r="TAZ196" s="264"/>
      <c r="TBA196" s="264"/>
      <c r="TBB196" s="264"/>
      <c r="TBC196" s="264"/>
      <c r="TBD196" s="264"/>
      <c r="TBE196" s="264"/>
      <c r="TBF196" s="264"/>
      <c r="TBG196" s="264"/>
      <c r="TBH196" s="264"/>
      <c r="TBI196" s="264"/>
      <c r="TBJ196" s="264"/>
      <c r="TBK196" s="264"/>
      <c r="TBL196" s="264"/>
      <c r="TBM196" s="264"/>
      <c r="TBN196" s="264"/>
      <c r="TBO196" s="264"/>
      <c r="TBP196" s="264"/>
      <c r="TBQ196" s="264"/>
      <c r="TBR196" s="264"/>
      <c r="TBS196" s="264"/>
      <c r="TBT196" s="264"/>
      <c r="TBU196" s="264"/>
      <c r="TBV196" s="264"/>
      <c r="TBW196" s="264"/>
      <c r="TBX196" s="264"/>
      <c r="TBY196" s="264"/>
      <c r="TBZ196" s="264"/>
      <c r="TCA196" s="264"/>
      <c r="TCB196" s="264"/>
      <c r="TCC196" s="264"/>
      <c r="TCD196" s="264"/>
      <c r="TCE196" s="264"/>
      <c r="TCF196" s="264"/>
      <c r="TCG196" s="264"/>
      <c r="TCH196" s="264"/>
      <c r="TCI196" s="264"/>
      <c r="TCJ196" s="264"/>
      <c r="TCK196" s="264"/>
      <c r="TCL196" s="264"/>
      <c r="TCM196" s="264"/>
      <c r="TCN196" s="264"/>
      <c r="TCO196" s="264"/>
      <c r="TCP196" s="264"/>
      <c r="TCQ196" s="264"/>
      <c r="TCR196" s="264"/>
      <c r="TCS196" s="264"/>
      <c r="TCT196" s="264"/>
      <c r="TCU196" s="264"/>
      <c r="TCV196" s="264"/>
      <c r="TCW196" s="264"/>
      <c r="TCX196" s="264"/>
      <c r="TCY196" s="264"/>
      <c r="TCZ196" s="264"/>
      <c r="TDA196" s="264"/>
      <c r="TDB196" s="264"/>
      <c r="TDC196" s="264"/>
      <c r="TDD196" s="264"/>
      <c r="TDE196" s="264"/>
      <c r="TDF196" s="264"/>
      <c r="TDG196" s="264"/>
      <c r="TDH196" s="264"/>
      <c r="TDI196" s="264"/>
      <c r="TDJ196" s="264"/>
      <c r="TDK196" s="264"/>
      <c r="TDL196" s="264"/>
      <c r="TDM196" s="264"/>
      <c r="TDN196" s="264"/>
      <c r="TDO196" s="264"/>
      <c r="TDP196" s="264"/>
      <c r="TDQ196" s="264"/>
      <c r="TDR196" s="264"/>
      <c r="TDS196" s="264"/>
      <c r="TDT196" s="264"/>
      <c r="TDU196" s="264"/>
      <c r="TDV196" s="264"/>
      <c r="TDW196" s="264"/>
      <c r="TDX196" s="264"/>
      <c r="TDY196" s="264"/>
      <c r="TDZ196" s="264"/>
      <c r="TEA196" s="264"/>
      <c r="TEB196" s="264"/>
      <c r="TEC196" s="264"/>
      <c r="TED196" s="264"/>
      <c r="TEE196" s="264"/>
      <c r="TEF196" s="264"/>
      <c r="TEG196" s="264"/>
      <c r="TEH196" s="264"/>
      <c r="TEI196" s="264"/>
      <c r="TEJ196" s="264"/>
      <c r="TEK196" s="264"/>
      <c r="TEL196" s="264"/>
      <c r="TEM196" s="264"/>
      <c r="TEN196" s="264"/>
      <c r="TEO196" s="264"/>
      <c r="TEP196" s="264"/>
      <c r="TEQ196" s="264"/>
      <c r="TER196" s="264"/>
      <c r="TES196" s="264"/>
      <c r="TET196" s="264"/>
      <c r="TEU196" s="264"/>
      <c r="TEV196" s="264"/>
      <c r="TEW196" s="264"/>
      <c r="TEX196" s="264"/>
      <c r="TEY196" s="264"/>
      <c r="TEZ196" s="264"/>
      <c r="TFA196" s="264"/>
      <c r="TFB196" s="264"/>
      <c r="TFC196" s="264"/>
      <c r="TFD196" s="264"/>
      <c r="TFE196" s="264"/>
      <c r="TFF196" s="264"/>
      <c r="TFG196" s="264"/>
      <c r="TFH196" s="264"/>
      <c r="TFI196" s="264"/>
      <c r="TFJ196" s="264"/>
      <c r="TFK196" s="264"/>
      <c r="TFL196" s="264"/>
      <c r="TFM196" s="264"/>
      <c r="TFN196" s="264"/>
      <c r="TFO196" s="264"/>
      <c r="TFP196" s="264"/>
      <c r="TFQ196" s="264"/>
      <c r="TFR196" s="264"/>
      <c r="TFS196" s="264"/>
      <c r="TFT196" s="264"/>
      <c r="TFU196" s="264"/>
      <c r="TFV196" s="264"/>
      <c r="TFW196" s="264"/>
      <c r="TFX196" s="264"/>
      <c r="TFY196" s="264"/>
      <c r="TFZ196" s="264"/>
      <c r="TGA196" s="264"/>
      <c r="TGB196" s="264"/>
      <c r="TGC196" s="264"/>
      <c r="TGD196" s="264"/>
      <c r="TGE196" s="264"/>
      <c r="TGF196" s="264"/>
      <c r="TGG196" s="264"/>
      <c r="TGH196" s="264"/>
      <c r="TGI196" s="264"/>
      <c r="TGJ196" s="264"/>
      <c r="TGK196" s="264"/>
      <c r="TGL196" s="264"/>
      <c r="TGM196" s="264"/>
      <c r="TGN196" s="264"/>
      <c r="TGO196" s="264"/>
      <c r="TGP196" s="264"/>
      <c r="TGQ196" s="264"/>
      <c r="TGR196" s="264"/>
      <c r="TGS196" s="264"/>
      <c r="TGT196" s="264"/>
      <c r="TGU196" s="264"/>
      <c r="TGV196" s="264"/>
      <c r="TGW196" s="264"/>
      <c r="TGX196" s="264"/>
      <c r="TGY196" s="264"/>
      <c r="TGZ196" s="264"/>
      <c r="THA196" s="264"/>
      <c r="THB196" s="264"/>
      <c r="THC196" s="264"/>
      <c r="THD196" s="264"/>
      <c r="THE196" s="264"/>
      <c r="THF196" s="264"/>
      <c r="THG196" s="264"/>
      <c r="THH196" s="264"/>
      <c r="THI196" s="264"/>
      <c r="THJ196" s="264"/>
      <c r="THK196" s="264"/>
      <c r="THL196" s="264"/>
      <c r="THM196" s="264"/>
      <c r="THN196" s="264"/>
      <c r="THO196" s="264"/>
      <c r="THP196" s="264"/>
      <c r="THQ196" s="264"/>
      <c r="THR196" s="264"/>
      <c r="THS196" s="264"/>
      <c r="THT196" s="264"/>
      <c r="THU196" s="264"/>
      <c r="THV196" s="264"/>
      <c r="THW196" s="264"/>
      <c r="THX196" s="264"/>
      <c r="THY196" s="264"/>
      <c r="THZ196" s="264"/>
      <c r="TIA196" s="264"/>
      <c r="TIB196" s="264"/>
      <c r="TIC196" s="264"/>
      <c r="TID196" s="264"/>
      <c r="TIE196" s="264"/>
      <c r="TIF196" s="264"/>
      <c r="TIG196" s="264"/>
      <c r="TIH196" s="264"/>
      <c r="TII196" s="264"/>
      <c r="TIJ196" s="264"/>
      <c r="TIK196" s="264"/>
      <c r="TIL196" s="264"/>
      <c r="TIM196" s="264"/>
      <c r="TIN196" s="264"/>
      <c r="TIO196" s="264"/>
      <c r="TIP196" s="264"/>
      <c r="TIQ196" s="264"/>
      <c r="TIR196" s="264"/>
      <c r="TIS196" s="264"/>
      <c r="TIT196" s="264"/>
      <c r="TIU196" s="264"/>
      <c r="TIV196" s="264"/>
      <c r="TIW196" s="264"/>
      <c r="TIX196" s="264"/>
      <c r="TIY196" s="264"/>
      <c r="TIZ196" s="264"/>
      <c r="TJA196" s="264"/>
      <c r="TJB196" s="264"/>
      <c r="TJC196" s="264"/>
      <c r="TJD196" s="264"/>
      <c r="TJE196" s="264"/>
      <c r="TJF196" s="264"/>
      <c r="TJG196" s="264"/>
      <c r="TJH196" s="264"/>
      <c r="TJI196" s="264"/>
      <c r="TJJ196" s="264"/>
      <c r="TJK196" s="264"/>
      <c r="TJL196" s="264"/>
      <c r="TJM196" s="264"/>
      <c r="TJN196" s="264"/>
      <c r="TJO196" s="264"/>
      <c r="TJP196" s="264"/>
      <c r="TJQ196" s="264"/>
      <c r="TJR196" s="264"/>
      <c r="TJS196" s="264"/>
      <c r="TJT196" s="264"/>
      <c r="TJU196" s="264"/>
      <c r="TJV196" s="264"/>
      <c r="TJW196" s="264"/>
      <c r="TJX196" s="264"/>
      <c r="TJY196" s="264"/>
      <c r="TJZ196" s="264"/>
      <c r="TKA196" s="264"/>
      <c r="TKB196" s="264"/>
      <c r="TKC196" s="264"/>
      <c r="TKD196" s="264"/>
      <c r="TKE196" s="264"/>
      <c r="TKF196" s="264"/>
      <c r="TKG196" s="264"/>
      <c r="TKH196" s="264"/>
      <c r="TKI196" s="264"/>
      <c r="TKJ196" s="264"/>
      <c r="TKK196" s="264"/>
      <c r="TKL196" s="264"/>
      <c r="TKM196" s="264"/>
      <c r="TKN196" s="264"/>
      <c r="TKO196" s="264"/>
      <c r="TKP196" s="264"/>
      <c r="TKQ196" s="264"/>
      <c r="TKR196" s="264"/>
      <c r="TKS196" s="264"/>
      <c r="TKT196" s="264"/>
      <c r="TKU196" s="264"/>
      <c r="TKV196" s="264"/>
      <c r="TKW196" s="264"/>
      <c r="TKX196" s="264"/>
      <c r="TKY196" s="264"/>
      <c r="TKZ196" s="264"/>
      <c r="TLA196" s="264"/>
      <c r="TLB196" s="264"/>
      <c r="TLC196" s="264"/>
      <c r="TLD196" s="264"/>
      <c r="TLE196" s="264"/>
      <c r="TLF196" s="264"/>
      <c r="TLG196" s="264"/>
      <c r="TLH196" s="264"/>
      <c r="TLI196" s="264"/>
      <c r="TLJ196" s="264"/>
      <c r="TLK196" s="264"/>
      <c r="TLL196" s="264"/>
      <c r="TLM196" s="264"/>
      <c r="TLN196" s="264"/>
      <c r="TLO196" s="264"/>
      <c r="TLP196" s="264"/>
      <c r="TLQ196" s="264"/>
      <c r="TLR196" s="264"/>
      <c r="TLS196" s="264"/>
      <c r="TLT196" s="264"/>
      <c r="TLU196" s="264"/>
      <c r="TLV196" s="264"/>
      <c r="TLW196" s="264"/>
      <c r="TLX196" s="264"/>
      <c r="TLY196" s="264"/>
      <c r="TLZ196" s="264"/>
      <c r="TMA196" s="264"/>
      <c r="TMB196" s="264"/>
      <c r="TMC196" s="264"/>
      <c r="TMD196" s="264"/>
      <c r="TME196" s="264"/>
      <c r="TMF196" s="264"/>
      <c r="TMG196" s="264"/>
      <c r="TMH196" s="264"/>
      <c r="TMI196" s="264"/>
      <c r="TMJ196" s="264"/>
      <c r="TMK196" s="264"/>
      <c r="TML196" s="264"/>
      <c r="TMM196" s="264"/>
      <c r="TMN196" s="264"/>
      <c r="TMO196" s="264"/>
      <c r="TMP196" s="264"/>
      <c r="TMQ196" s="264"/>
      <c r="TMR196" s="264"/>
      <c r="TMS196" s="264"/>
      <c r="TMT196" s="264"/>
      <c r="TMU196" s="264"/>
      <c r="TMV196" s="264"/>
      <c r="TMW196" s="264"/>
      <c r="TMX196" s="264"/>
      <c r="TMY196" s="264"/>
      <c r="TMZ196" s="264"/>
      <c r="TNA196" s="264"/>
      <c r="TNB196" s="264"/>
      <c r="TNC196" s="264"/>
      <c r="TND196" s="264"/>
      <c r="TNE196" s="264"/>
      <c r="TNF196" s="264"/>
      <c r="TNG196" s="264"/>
      <c r="TNH196" s="264"/>
      <c r="TNI196" s="264"/>
      <c r="TNJ196" s="264"/>
      <c r="TNK196" s="264"/>
      <c r="TNL196" s="264"/>
      <c r="TNM196" s="264"/>
      <c r="TNN196" s="264"/>
      <c r="TNO196" s="264"/>
      <c r="TNP196" s="264"/>
      <c r="TNQ196" s="264"/>
      <c r="TNR196" s="264"/>
      <c r="TNS196" s="264"/>
      <c r="TNT196" s="264"/>
      <c r="TNU196" s="264"/>
      <c r="TNV196" s="264"/>
      <c r="TNW196" s="264"/>
      <c r="TNX196" s="264"/>
      <c r="TNY196" s="264"/>
      <c r="TNZ196" s="264"/>
      <c r="TOA196" s="264"/>
      <c r="TOB196" s="264"/>
      <c r="TOC196" s="264"/>
      <c r="TOD196" s="264"/>
      <c r="TOE196" s="264"/>
      <c r="TOF196" s="264"/>
      <c r="TOG196" s="264"/>
      <c r="TOH196" s="264"/>
      <c r="TOI196" s="264"/>
      <c r="TOJ196" s="264"/>
      <c r="TOK196" s="264"/>
      <c r="TOL196" s="264"/>
      <c r="TOM196" s="264"/>
      <c r="TON196" s="264"/>
      <c r="TOO196" s="264"/>
      <c r="TOP196" s="264"/>
      <c r="TOQ196" s="264"/>
      <c r="TOR196" s="264"/>
      <c r="TOS196" s="264"/>
      <c r="TOT196" s="264"/>
      <c r="TOU196" s="264"/>
      <c r="TOV196" s="264"/>
      <c r="TOW196" s="264"/>
      <c r="TOX196" s="264"/>
      <c r="TOY196" s="264"/>
      <c r="TOZ196" s="264"/>
      <c r="TPA196" s="264"/>
      <c r="TPB196" s="264"/>
      <c r="TPC196" s="264"/>
      <c r="TPD196" s="264"/>
      <c r="TPE196" s="264"/>
      <c r="TPF196" s="264"/>
      <c r="TPG196" s="264"/>
      <c r="TPH196" s="264"/>
      <c r="TPI196" s="264"/>
      <c r="TPJ196" s="264"/>
      <c r="TPK196" s="264"/>
      <c r="TPL196" s="264"/>
      <c r="TPM196" s="264"/>
      <c r="TPN196" s="264"/>
      <c r="TPO196" s="264"/>
      <c r="TPP196" s="264"/>
      <c r="TPQ196" s="264"/>
      <c r="TPR196" s="264"/>
      <c r="TPS196" s="264"/>
      <c r="TPT196" s="264"/>
      <c r="TPU196" s="264"/>
      <c r="TPV196" s="264"/>
      <c r="TPW196" s="264"/>
      <c r="TPX196" s="264"/>
      <c r="TPY196" s="264"/>
      <c r="TPZ196" s="264"/>
      <c r="TQA196" s="264"/>
      <c r="TQB196" s="264"/>
      <c r="TQC196" s="264"/>
      <c r="TQD196" s="264"/>
      <c r="TQE196" s="264"/>
      <c r="TQF196" s="264"/>
      <c r="TQG196" s="264"/>
      <c r="TQH196" s="264"/>
      <c r="TQI196" s="264"/>
      <c r="TQJ196" s="264"/>
      <c r="TQK196" s="264"/>
      <c r="TQL196" s="264"/>
      <c r="TQM196" s="264"/>
      <c r="TQN196" s="264"/>
      <c r="TQO196" s="264"/>
      <c r="TQP196" s="264"/>
      <c r="TQQ196" s="264"/>
      <c r="TQR196" s="264"/>
      <c r="TQS196" s="264"/>
      <c r="TQT196" s="264"/>
      <c r="TQU196" s="264"/>
      <c r="TQV196" s="264"/>
      <c r="TQW196" s="264"/>
      <c r="TQX196" s="264"/>
      <c r="TQY196" s="264"/>
      <c r="TQZ196" s="264"/>
      <c r="TRA196" s="264"/>
      <c r="TRB196" s="264"/>
      <c r="TRC196" s="264"/>
      <c r="TRD196" s="264"/>
      <c r="TRE196" s="264"/>
      <c r="TRF196" s="264"/>
      <c r="TRG196" s="264"/>
      <c r="TRH196" s="264"/>
      <c r="TRI196" s="264"/>
      <c r="TRJ196" s="264"/>
      <c r="TRK196" s="264"/>
      <c r="TRL196" s="264"/>
      <c r="TRM196" s="264"/>
      <c r="TRN196" s="264"/>
      <c r="TRO196" s="264"/>
      <c r="TRP196" s="264"/>
      <c r="TRQ196" s="264"/>
      <c r="TRR196" s="264"/>
      <c r="TRS196" s="264"/>
      <c r="TRT196" s="264"/>
      <c r="TRU196" s="264"/>
      <c r="TRV196" s="264"/>
      <c r="TRW196" s="264"/>
      <c r="TRX196" s="264"/>
      <c r="TRY196" s="264"/>
      <c r="TRZ196" s="264"/>
      <c r="TSA196" s="264"/>
      <c r="TSB196" s="264"/>
      <c r="TSC196" s="264"/>
      <c r="TSD196" s="264"/>
      <c r="TSE196" s="264"/>
      <c r="TSF196" s="264"/>
      <c r="TSG196" s="264"/>
      <c r="TSH196" s="264"/>
      <c r="TSI196" s="264"/>
      <c r="TSJ196" s="264"/>
      <c r="TSK196" s="264"/>
      <c r="TSL196" s="264"/>
      <c r="TSM196" s="264"/>
      <c r="TSN196" s="264"/>
      <c r="TSO196" s="264"/>
      <c r="TSP196" s="264"/>
      <c r="TSQ196" s="264"/>
      <c r="TSR196" s="264"/>
      <c r="TSS196" s="264"/>
      <c r="TST196" s="264"/>
      <c r="TSU196" s="264"/>
      <c r="TSV196" s="264"/>
      <c r="TSW196" s="264"/>
      <c r="TSX196" s="264"/>
      <c r="TSY196" s="264"/>
      <c r="TSZ196" s="264"/>
      <c r="TTA196" s="264"/>
      <c r="TTB196" s="264"/>
      <c r="TTC196" s="264"/>
      <c r="TTD196" s="264"/>
      <c r="TTE196" s="264"/>
      <c r="TTF196" s="264"/>
      <c r="TTG196" s="264"/>
      <c r="TTH196" s="264"/>
      <c r="TTI196" s="264"/>
      <c r="TTJ196" s="264"/>
      <c r="TTK196" s="264"/>
      <c r="TTL196" s="264"/>
      <c r="TTM196" s="264"/>
      <c r="TTN196" s="264"/>
      <c r="TTO196" s="264"/>
      <c r="TTP196" s="264"/>
      <c r="TTQ196" s="264"/>
      <c r="TTR196" s="264"/>
      <c r="TTS196" s="264"/>
      <c r="TTT196" s="264"/>
      <c r="TTU196" s="264"/>
      <c r="TTV196" s="264"/>
      <c r="TTW196" s="264"/>
      <c r="TTX196" s="264"/>
      <c r="TTY196" s="264"/>
      <c r="TTZ196" s="264"/>
      <c r="TUA196" s="264"/>
      <c r="TUB196" s="264"/>
      <c r="TUC196" s="264"/>
      <c r="TUD196" s="264"/>
      <c r="TUE196" s="264"/>
      <c r="TUF196" s="264"/>
      <c r="TUG196" s="264"/>
      <c r="TUH196" s="264"/>
      <c r="TUI196" s="264"/>
      <c r="TUJ196" s="264"/>
      <c r="TUK196" s="264"/>
      <c r="TUL196" s="264"/>
      <c r="TUM196" s="264"/>
      <c r="TUN196" s="264"/>
      <c r="TUO196" s="264"/>
      <c r="TUP196" s="264"/>
      <c r="TUQ196" s="264"/>
      <c r="TUR196" s="264"/>
      <c r="TUS196" s="264"/>
      <c r="TUT196" s="264"/>
      <c r="TUU196" s="264"/>
      <c r="TUV196" s="264"/>
      <c r="TUW196" s="264"/>
      <c r="TUX196" s="264"/>
      <c r="TUY196" s="264"/>
      <c r="TUZ196" s="264"/>
      <c r="TVA196" s="264"/>
      <c r="TVB196" s="264"/>
      <c r="TVC196" s="264"/>
      <c r="TVD196" s="264"/>
      <c r="TVE196" s="264"/>
      <c r="TVF196" s="264"/>
      <c r="TVG196" s="264"/>
      <c r="TVH196" s="264"/>
      <c r="TVI196" s="264"/>
      <c r="TVJ196" s="264"/>
      <c r="TVK196" s="264"/>
      <c r="TVL196" s="264"/>
      <c r="TVM196" s="264"/>
      <c r="TVN196" s="264"/>
      <c r="TVO196" s="264"/>
      <c r="TVP196" s="264"/>
      <c r="TVQ196" s="264"/>
      <c r="TVR196" s="264"/>
      <c r="TVS196" s="264"/>
      <c r="TVT196" s="264"/>
      <c r="TVU196" s="264"/>
      <c r="TVV196" s="264"/>
      <c r="TVW196" s="264"/>
      <c r="TVX196" s="264"/>
      <c r="TVY196" s="264"/>
      <c r="TVZ196" s="264"/>
      <c r="TWA196" s="264"/>
      <c r="TWB196" s="264"/>
      <c r="TWC196" s="264"/>
      <c r="TWD196" s="264"/>
      <c r="TWE196" s="264"/>
      <c r="TWF196" s="264"/>
      <c r="TWG196" s="264"/>
      <c r="TWH196" s="264"/>
      <c r="TWI196" s="264"/>
      <c r="TWJ196" s="264"/>
      <c r="TWK196" s="264"/>
      <c r="TWL196" s="264"/>
      <c r="TWM196" s="264"/>
      <c r="TWN196" s="264"/>
      <c r="TWO196" s="264"/>
      <c r="TWP196" s="264"/>
      <c r="TWQ196" s="264"/>
      <c r="TWR196" s="264"/>
      <c r="TWS196" s="264"/>
      <c r="TWT196" s="264"/>
      <c r="TWU196" s="264"/>
      <c r="TWV196" s="264"/>
      <c r="TWW196" s="264"/>
      <c r="TWX196" s="264"/>
      <c r="TWY196" s="264"/>
      <c r="TWZ196" s="264"/>
      <c r="TXA196" s="264"/>
      <c r="TXB196" s="264"/>
      <c r="TXC196" s="264"/>
      <c r="TXD196" s="264"/>
      <c r="TXE196" s="264"/>
      <c r="TXF196" s="264"/>
      <c r="TXG196" s="264"/>
      <c r="TXH196" s="264"/>
      <c r="TXI196" s="264"/>
      <c r="TXJ196" s="264"/>
      <c r="TXK196" s="264"/>
      <c r="TXL196" s="264"/>
      <c r="TXM196" s="264"/>
      <c r="TXN196" s="264"/>
      <c r="TXO196" s="264"/>
      <c r="TXP196" s="264"/>
      <c r="TXQ196" s="264"/>
      <c r="TXR196" s="264"/>
      <c r="TXS196" s="264"/>
      <c r="TXT196" s="264"/>
      <c r="TXU196" s="264"/>
      <c r="TXV196" s="264"/>
      <c r="TXW196" s="264"/>
      <c r="TXX196" s="264"/>
      <c r="TXY196" s="264"/>
      <c r="TXZ196" s="264"/>
      <c r="TYA196" s="264"/>
      <c r="TYB196" s="264"/>
      <c r="TYC196" s="264"/>
      <c r="TYD196" s="264"/>
      <c r="TYE196" s="264"/>
      <c r="TYF196" s="264"/>
      <c r="TYG196" s="264"/>
      <c r="TYH196" s="264"/>
      <c r="TYI196" s="264"/>
      <c r="TYJ196" s="264"/>
      <c r="TYK196" s="264"/>
      <c r="TYL196" s="264"/>
      <c r="TYM196" s="264"/>
      <c r="TYN196" s="264"/>
      <c r="TYO196" s="264"/>
      <c r="TYP196" s="264"/>
      <c r="TYQ196" s="264"/>
      <c r="TYR196" s="264"/>
      <c r="TYS196" s="264"/>
      <c r="TYT196" s="264"/>
      <c r="TYU196" s="264"/>
      <c r="TYV196" s="264"/>
      <c r="TYW196" s="264"/>
      <c r="TYX196" s="264"/>
      <c r="TYY196" s="264"/>
      <c r="TYZ196" s="264"/>
      <c r="TZA196" s="264"/>
      <c r="TZB196" s="264"/>
      <c r="TZC196" s="264"/>
      <c r="TZD196" s="264"/>
      <c r="TZE196" s="264"/>
      <c r="TZF196" s="264"/>
      <c r="TZG196" s="264"/>
      <c r="TZH196" s="264"/>
      <c r="TZI196" s="264"/>
      <c r="TZJ196" s="264"/>
      <c r="TZK196" s="264"/>
      <c r="TZL196" s="264"/>
      <c r="TZM196" s="264"/>
      <c r="TZN196" s="264"/>
      <c r="TZO196" s="264"/>
      <c r="TZP196" s="264"/>
      <c r="TZQ196" s="264"/>
      <c r="TZR196" s="264"/>
      <c r="TZS196" s="264"/>
      <c r="TZT196" s="264"/>
      <c r="TZU196" s="264"/>
      <c r="TZV196" s="264"/>
      <c r="TZW196" s="264"/>
      <c r="TZX196" s="264"/>
      <c r="TZY196" s="264"/>
      <c r="TZZ196" s="264"/>
      <c r="UAA196" s="264"/>
      <c r="UAB196" s="264"/>
      <c r="UAC196" s="264"/>
      <c r="UAD196" s="264"/>
      <c r="UAE196" s="264"/>
      <c r="UAF196" s="264"/>
      <c r="UAG196" s="264"/>
      <c r="UAH196" s="264"/>
      <c r="UAI196" s="264"/>
      <c r="UAJ196" s="264"/>
      <c r="UAK196" s="264"/>
      <c r="UAL196" s="264"/>
      <c r="UAM196" s="264"/>
      <c r="UAN196" s="264"/>
      <c r="UAO196" s="264"/>
      <c r="UAP196" s="264"/>
      <c r="UAQ196" s="264"/>
      <c r="UAR196" s="264"/>
      <c r="UAS196" s="264"/>
      <c r="UAT196" s="264"/>
      <c r="UAU196" s="264"/>
      <c r="UAV196" s="264"/>
      <c r="UAW196" s="264"/>
      <c r="UAX196" s="264"/>
      <c r="UAY196" s="264"/>
      <c r="UAZ196" s="264"/>
      <c r="UBA196" s="264"/>
      <c r="UBB196" s="264"/>
      <c r="UBC196" s="264"/>
      <c r="UBD196" s="264"/>
      <c r="UBE196" s="264"/>
      <c r="UBF196" s="264"/>
      <c r="UBG196" s="264"/>
      <c r="UBH196" s="264"/>
      <c r="UBI196" s="264"/>
      <c r="UBJ196" s="264"/>
      <c r="UBK196" s="264"/>
      <c r="UBL196" s="264"/>
      <c r="UBM196" s="264"/>
      <c r="UBN196" s="264"/>
      <c r="UBO196" s="264"/>
      <c r="UBP196" s="264"/>
      <c r="UBQ196" s="264"/>
      <c r="UBR196" s="264"/>
      <c r="UBS196" s="264"/>
      <c r="UBT196" s="264"/>
      <c r="UBU196" s="264"/>
      <c r="UBV196" s="264"/>
      <c r="UBW196" s="264"/>
      <c r="UBX196" s="264"/>
      <c r="UBY196" s="264"/>
      <c r="UBZ196" s="264"/>
      <c r="UCA196" s="264"/>
      <c r="UCB196" s="264"/>
      <c r="UCC196" s="264"/>
      <c r="UCD196" s="264"/>
      <c r="UCE196" s="264"/>
      <c r="UCF196" s="264"/>
      <c r="UCG196" s="264"/>
      <c r="UCH196" s="264"/>
      <c r="UCI196" s="264"/>
      <c r="UCJ196" s="264"/>
      <c r="UCK196" s="264"/>
      <c r="UCL196" s="264"/>
      <c r="UCM196" s="264"/>
      <c r="UCN196" s="264"/>
      <c r="UCO196" s="264"/>
      <c r="UCP196" s="264"/>
      <c r="UCQ196" s="264"/>
      <c r="UCR196" s="264"/>
      <c r="UCS196" s="264"/>
      <c r="UCT196" s="264"/>
      <c r="UCU196" s="264"/>
      <c r="UCV196" s="264"/>
      <c r="UCW196" s="264"/>
      <c r="UCX196" s="264"/>
      <c r="UCY196" s="264"/>
      <c r="UCZ196" s="264"/>
      <c r="UDA196" s="264"/>
      <c r="UDB196" s="264"/>
      <c r="UDC196" s="264"/>
      <c r="UDD196" s="264"/>
      <c r="UDE196" s="264"/>
      <c r="UDF196" s="264"/>
      <c r="UDG196" s="264"/>
      <c r="UDH196" s="264"/>
      <c r="UDI196" s="264"/>
      <c r="UDJ196" s="264"/>
      <c r="UDK196" s="264"/>
      <c r="UDL196" s="264"/>
      <c r="UDM196" s="264"/>
      <c r="UDN196" s="264"/>
      <c r="UDO196" s="264"/>
      <c r="UDP196" s="264"/>
      <c r="UDQ196" s="264"/>
      <c r="UDR196" s="264"/>
      <c r="UDS196" s="264"/>
      <c r="UDT196" s="264"/>
      <c r="UDU196" s="264"/>
      <c r="UDV196" s="264"/>
      <c r="UDW196" s="264"/>
      <c r="UDX196" s="264"/>
      <c r="UDY196" s="264"/>
      <c r="UDZ196" s="264"/>
      <c r="UEA196" s="264"/>
      <c r="UEB196" s="264"/>
      <c r="UEC196" s="264"/>
      <c r="UED196" s="264"/>
      <c r="UEE196" s="264"/>
      <c r="UEF196" s="264"/>
      <c r="UEG196" s="264"/>
      <c r="UEH196" s="264"/>
      <c r="UEI196" s="264"/>
      <c r="UEJ196" s="264"/>
      <c r="UEK196" s="264"/>
      <c r="UEL196" s="264"/>
      <c r="UEM196" s="264"/>
      <c r="UEN196" s="264"/>
      <c r="UEO196" s="264"/>
      <c r="UEP196" s="264"/>
      <c r="UEQ196" s="264"/>
      <c r="UER196" s="264"/>
      <c r="UES196" s="264"/>
      <c r="UET196" s="264"/>
      <c r="UEU196" s="264"/>
      <c r="UEV196" s="264"/>
      <c r="UEW196" s="264"/>
      <c r="UEX196" s="264"/>
      <c r="UEY196" s="264"/>
      <c r="UEZ196" s="264"/>
      <c r="UFA196" s="264"/>
      <c r="UFB196" s="264"/>
      <c r="UFC196" s="264"/>
      <c r="UFD196" s="264"/>
      <c r="UFE196" s="264"/>
      <c r="UFF196" s="264"/>
      <c r="UFG196" s="264"/>
      <c r="UFH196" s="264"/>
      <c r="UFI196" s="264"/>
      <c r="UFJ196" s="264"/>
      <c r="UFK196" s="264"/>
      <c r="UFL196" s="264"/>
      <c r="UFM196" s="264"/>
      <c r="UFN196" s="264"/>
      <c r="UFO196" s="264"/>
      <c r="UFP196" s="264"/>
      <c r="UFQ196" s="264"/>
      <c r="UFR196" s="264"/>
      <c r="UFS196" s="264"/>
      <c r="UFT196" s="264"/>
      <c r="UFU196" s="264"/>
      <c r="UFV196" s="264"/>
      <c r="UFW196" s="264"/>
      <c r="UFX196" s="264"/>
      <c r="UFY196" s="264"/>
      <c r="UFZ196" s="264"/>
      <c r="UGA196" s="264"/>
      <c r="UGB196" s="264"/>
      <c r="UGC196" s="264"/>
      <c r="UGD196" s="264"/>
      <c r="UGE196" s="264"/>
      <c r="UGF196" s="264"/>
      <c r="UGG196" s="264"/>
      <c r="UGH196" s="264"/>
      <c r="UGI196" s="264"/>
      <c r="UGJ196" s="264"/>
      <c r="UGK196" s="264"/>
      <c r="UGL196" s="264"/>
      <c r="UGM196" s="264"/>
      <c r="UGN196" s="264"/>
      <c r="UGO196" s="264"/>
      <c r="UGP196" s="264"/>
      <c r="UGQ196" s="264"/>
      <c r="UGR196" s="264"/>
      <c r="UGS196" s="264"/>
      <c r="UGT196" s="264"/>
      <c r="UGU196" s="264"/>
      <c r="UGV196" s="264"/>
      <c r="UGW196" s="264"/>
      <c r="UGX196" s="264"/>
      <c r="UGY196" s="264"/>
      <c r="UGZ196" s="264"/>
      <c r="UHA196" s="264"/>
      <c r="UHB196" s="264"/>
      <c r="UHC196" s="264"/>
      <c r="UHD196" s="264"/>
      <c r="UHE196" s="264"/>
      <c r="UHF196" s="264"/>
      <c r="UHG196" s="264"/>
      <c r="UHH196" s="264"/>
      <c r="UHI196" s="264"/>
      <c r="UHJ196" s="264"/>
      <c r="UHK196" s="264"/>
      <c r="UHL196" s="264"/>
      <c r="UHM196" s="264"/>
      <c r="UHN196" s="264"/>
      <c r="UHO196" s="264"/>
      <c r="UHP196" s="264"/>
      <c r="UHQ196" s="264"/>
      <c r="UHR196" s="264"/>
      <c r="UHS196" s="264"/>
      <c r="UHT196" s="264"/>
      <c r="UHU196" s="264"/>
      <c r="UHV196" s="264"/>
      <c r="UHW196" s="264"/>
      <c r="UHX196" s="264"/>
      <c r="UHY196" s="264"/>
      <c r="UHZ196" s="264"/>
      <c r="UIA196" s="264"/>
      <c r="UIB196" s="264"/>
      <c r="UIC196" s="264"/>
      <c r="UID196" s="264"/>
      <c r="UIE196" s="264"/>
      <c r="UIF196" s="264"/>
      <c r="UIG196" s="264"/>
      <c r="UIH196" s="264"/>
      <c r="UII196" s="264"/>
      <c r="UIJ196" s="264"/>
      <c r="UIK196" s="264"/>
      <c r="UIL196" s="264"/>
      <c r="UIM196" s="264"/>
      <c r="UIN196" s="264"/>
      <c r="UIO196" s="264"/>
      <c r="UIP196" s="264"/>
      <c r="UIQ196" s="264"/>
      <c r="UIR196" s="264"/>
      <c r="UIS196" s="264"/>
      <c r="UIT196" s="264"/>
      <c r="UIU196" s="264"/>
      <c r="UIV196" s="264"/>
      <c r="UIW196" s="264"/>
      <c r="UIX196" s="264"/>
      <c r="UIY196" s="264"/>
      <c r="UIZ196" s="264"/>
      <c r="UJA196" s="264"/>
      <c r="UJB196" s="264"/>
      <c r="UJC196" s="264"/>
      <c r="UJD196" s="264"/>
      <c r="UJE196" s="264"/>
      <c r="UJF196" s="264"/>
      <c r="UJG196" s="264"/>
      <c r="UJH196" s="264"/>
      <c r="UJI196" s="264"/>
      <c r="UJJ196" s="264"/>
      <c r="UJK196" s="264"/>
      <c r="UJL196" s="264"/>
      <c r="UJM196" s="264"/>
      <c r="UJN196" s="264"/>
      <c r="UJO196" s="264"/>
      <c r="UJP196" s="264"/>
      <c r="UJQ196" s="264"/>
      <c r="UJR196" s="264"/>
      <c r="UJS196" s="264"/>
      <c r="UJT196" s="264"/>
      <c r="UJU196" s="264"/>
      <c r="UJV196" s="264"/>
      <c r="UJW196" s="264"/>
      <c r="UJX196" s="264"/>
      <c r="UJY196" s="264"/>
      <c r="UJZ196" s="264"/>
      <c r="UKA196" s="264"/>
      <c r="UKB196" s="264"/>
      <c r="UKC196" s="264"/>
      <c r="UKD196" s="264"/>
      <c r="UKE196" s="264"/>
      <c r="UKF196" s="264"/>
      <c r="UKG196" s="264"/>
      <c r="UKH196" s="264"/>
      <c r="UKI196" s="264"/>
      <c r="UKJ196" s="264"/>
      <c r="UKK196" s="264"/>
      <c r="UKL196" s="264"/>
      <c r="UKM196" s="264"/>
      <c r="UKN196" s="264"/>
      <c r="UKO196" s="264"/>
      <c r="UKP196" s="264"/>
      <c r="UKQ196" s="264"/>
      <c r="UKR196" s="264"/>
      <c r="UKS196" s="264"/>
      <c r="UKT196" s="264"/>
      <c r="UKU196" s="264"/>
      <c r="UKV196" s="264"/>
      <c r="UKW196" s="264"/>
      <c r="UKX196" s="264"/>
      <c r="UKY196" s="264"/>
      <c r="UKZ196" s="264"/>
      <c r="ULA196" s="264"/>
      <c r="ULB196" s="264"/>
      <c r="ULC196" s="264"/>
      <c r="ULD196" s="264"/>
      <c r="ULE196" s="264"/>
      <c r="ULF196" s="264"/>
      <c r="ULG196" s="264"/>
      <c r="ULH196" s="264"/>
      <c r="ULI196" s="264"/>
      <c r="ULJ196" s="264"/>
      <c r="ULK196" s="264"/>
      <c r="ULL196" s="264"/>
      <c r="ULM196" s="264"/>
      <c r="ULN196" s="264"/>
      <c r="ULO196" s="264"/>
      <c r="ULP196" s="264"/>
      <c r="ULQ196" s="264"/>
      <c r="ULR196" s="264"/>
      <c r="ULS196" s="264"/>
      <c r="ULT196" s="264"/>
      <c r="ULU196" s="264"/>
      <c r="ULV196" s="264"/>
      <c r="ULW196" s="264"/>
      <c r="ULX196" s="264"/>
      <c r="ULY196" s="264"/>
      <c r="ULZ196" s="264"/>
      <c r="UMA196" s="264"/>
      <c r="UMB196" s="264"/>
      <c r="UMC196" s="264"/>
      <c r="UMD196" s="264"/>
      <c r="UME196" s="264"/>
      <c r="UMF196" s="264"/>
      <c r="UMG196" s="264"/>
      <c r="UMH196" s="264"/>
      <c r="UMI196" s="264"/>
      <c r="UMJ196" s="264"/>
      <c r="UMK196" s="264"/>
      <c r="UML196" s="264"/>
      <c r="UMM196" s="264"/>
      <c r="UMN196" s="264"/>
      <c r="UMO196" s="264"/>
      <c r="UMP196" s="264"/>
      <c r="UMQ196" s="264"/>
      <c r="UMR196" s="264"/>
      <c r="UMS196" s="264"/>
      <c r="UMT196" s="264"/>
      <c r="UMU196" s="264"/>
      <c r="UMV196" s="264"/>
      <c r="UMW196" s="264"/>
      <c r="UMX196" s="264"/>
      <c r="UMY196" s="264"/>
      <c r="UMZ196" s="264"/>
      <c r="UNA196" s="264"/>
      <c r="UNB196" s="264"/>
      <c r="UNC196" s="264"/>
      <c r="UND196" s="264"/>
      <c r="UNE196" s="264"/>
      <c r="UNF196" s="264"/>
      <c r="UNG196" s="264"/>
      <c r="UNH196" s="264"/>
      <c r="UNI196" s="264"/>
      <c r="UNJ196" s="264"/>
      <c r="UNK196" s="264"/>
      <c r="UNL196" s="264"/>
      <c r="UNM196" s="264"/>
      <c r="UNN196" s="264"/>
      <c r="UNO196" s="264"/>
      <c r="UNP196" s="264"/>
      <c r="UNQ196" s="264"/>
      <c r="UNR196" s="264"/>
      <c r="UNS196" s="264"/>
      <c r="UNT196" s="264"/>
      <c r="UNU196" s="264"/>
      <c r="UNV196" s="264"/>
      <c r="UNW196" s="264"/>
      <c r="UNX196" s="264"/>
      <c r="UNY196" s="264"/>
      <c r="UNZ196" s="264"/>
      <c r="UOA196" s="264"/>
      <c r="UOB196" s="264"/>
      <c r="UOC196" s="264"/>
      <c r="UOD196" s="264"/>
      <c r="UOE196" s="264"/>
      <c r="UOF196" s="264"/>
      <c r="UOG196" s="264"/>
      <c r="UOH196" s="264"/>
      <c r="UOI196" s="264"/>
      <c r="UOJ196" s="264"/>
      <c r="UOK196" s="264"/>
      <c r="UOL196" s="264"/>
      <c r="UOM196" s="264"/>
      <c r="UON196" s="264"/>
      <c r="UOO196" s="264"/>
      <c r="UOP196" s="264"/>
      <c r="UOQ196" s="264"/>
      <c r="UOR196" s="264"/>
      <c r="UOS196" s="264"/>
      <c r="UOT196" s="264"/>
      <c r="UOU196" s="264"/>
      <c r="UOV196" s="264"/>
      <c r="UOW196" s="264"/>
      <c r="UOX196" s="264"/>
      <c r="UOY196" s="264"/>
      <c r="UOZ196" s="264"/>
      <c r="UPA196" s="264"/>
      <c r="UPB196" s="264"/>
      <c r="UPC196" s="264"/>
      <c r="UPD196" s="264"/>
      <c r="UPE196" s="264"/>
      <c r="UPF196" s="264"/>
      <c r="UPG196" s="264"/>
      <c r="UPH196" s="264"/>
      <c r="UPI196" s="264"/>
      <c r="UPJ196" s="264"/>
      <c r="UPK196" s="264"/>
      <c r="UPL196" s="264"/>
      <c r="UPM196" s="264"/>
      <c r="UPN196" s="264"/>
      <c r="UPO196" s="264"/>
      <c r="UPP196" s="264"/>
      <c r="UPQ196" s="264"/>
      <c r="UPR196" s="264"/>
      <c r="UPS196" s="264"/>
      <c r="UPT196" s="264"/>
      <c r="UPU196" s="264"/>
      <c r="UPV196" s="264"/>
      <c r="UPW196" s="264"/>
      <c r="UPX196" s="264"/>
      <c r="UPY196" s="264"/>
      <c r="UPZ196" s="264"/>
      <c r="UQA196" s="264"/>
      <c r="UQB196" s="264"/>
      <c r="UQC196" s="264"/>
      <c r="UQD196" s="264"/>
      <c r="UQE196" s="264"/>
      <c r="UQF196" s="264"/>
      <c r="UQG196" s="264"/>
      <c r="UQH196" s="264"/>
      <c r="UQI196" s="264"/>
      <c r="UQJ196" s="264"/>
      <c r="UQK196" s="264"/>
      <c r="UQL196" s="264"/>
      <c r="UQM196" s="264"/>
      <c r="UQN196" s="264"/>
      <c r="UQO196" s="264"/>
      <c r="UQP196" s="264"/>
      <c r="UQQ196" s="264"/>
      <c r="UQR196" s="264"/>
      <c r="UQS196" s="264"/>
      <c r="UQT196" s="264"/>
      <c r="UQU196" s="264"/>
      <c r="UQV196" s="264"/>
      <c r="UQW196" s="264"/>
      <c r="UQX196" s="264"/>
      <c r="UQY196" s="264"/>
      <c r="UQZ196" s="264"/>
      <c r="URA196" s="264"/>
      <c r="URB196" s="264"/>
      <c r="URC196" s="264"/>
      <c r="URD196" s="264"/>
      <c r="URE196" s="264"/>
      <c r="URF196" s="264"/>
      <c r="URG196" s="264"/>
      <c r="URH196" s="264"/>
      <c r="URI196" s="264"/>
      <c r="URJ196" s="264"/>
      <c r="URK196" s="264"/>
      <c r="URL196" s="264"/>
      <c r="URM196" s="264"/>
      <c r="URN196" s="264"/>
      <c r="URO196" s="264"/>
      <c r="URP196" s="264"/>
      <c r="URQ196" s="264"/>
      <c r="URR196" s="264"/>
      <c r="URS196" s="264"/>
      <c r="URT196" s="264"/>
      <c r="URU196" s="264"/>
      <c r="URV196" s="264"/>
      <c r="URW196" s="264"/>
      <c r="URX196" s="264"/>
      <c r="URY196" s="264"/>
      <c r="URZ196" s="264"/>
      <c r="USA196" s="264"/>
      <c r="USB196" s="264"/>
      <c r="USC196" s="264"/>
      <c r="USD196" s="264"/>
      <c r="USE196" s="264"/>
      <c r="USF196" s="264"/>
      <c r="USG196" s="264"/>
      <c r="USH196" s="264"/>
      <c r="USI196" s="264"/>
      <c r="USJ196" s="264"/>
      <c r="USK196" s="264"/>
      <c r="USL196" s="264"/>
      <c r="USM196" s="264"/>
      <c r="USN196" s="264"/>
      <c r="USO196" s="264"/>
      <c r="USP196" s="264"/>
      <c r="USQ196" s="264"/>
      <c r="USR196" s="264"/>
      <c r="USS196" s="264"/>
      <c r="UST196" s="264"/>
      <c r="USU196" s="264"/>
      <c r="USV196" s="264"/>
      <c r="USW196" s="264"/>
      <c r="USX196" s="264"/>
      <c r="USY196" s="264"/>
      <c r="USZ196" s="264"/>
      <c r="UTA196" s="264"/>
      <c r="UTB196" s="264"/>
      <c r="UTC196" s="264"/>
      <c r="UTD196" s="264"/>
      <c r="UTE196" s="264"/>
      <c r="UTF196" s="264"/>
      <c r="UTG196" s="264"/>
      <c r="UTH196" s="264"/>
      <c r="UTI196" s="264"/>
      <c r="UTJ196" s="264"/>
      <c r="UTK196" s="264"/>
      <c r="UTL196" s="264"/>
      <c r="UTM196" s="264"/>
      <c r="UTN196" s="264"/>
      <c r="UTO196" s="264"/>
      <c r="UTP196" s="264"/>
      <c r="UTQ196" s="264"/>
      <c r="UTR196" s="264"/>
      <c r="UTS196" s="264"/>
      <c r="UTT196" s="264"/>
      <c r="UTU196" s="264"/>
      <c r="UTV196" s="264"/>
      <c r="UTW196" s="264"/>
      <c r="UTX196" s="264"/>
      <c r="UTY196" s="264"/>
      <c r="UTZ196" s="264"/>
      <c r="UUA196" s="264"/>
      <c r="UUB196" s="264"/>
      <c r="UUC196" s="264"/>
      <c r="UUD196" s="264"/>
      <c r="UUE196" s="264"/>
      <c r="UUF196" s="264"/>
      <c r="UUG196" s="264"/>
      <c r="UUH196" s="264"/>
      <c r="UUI196" s="264"/>
      <c r="UUJ196" s="264"/>
      <c r="UUK196" s="264"/>
      <c r="UUL196" s="264"/>
      <c r="UUM196" s="264"/>
      <c r="UUN196" s="264"/>
      <c r="UUO196" s="264"/>
      <c r="UUP196" s="264"/>
      <c r="UUQ196" s="264"/>
      <c r="UUR196" s="264"/>
      <c r="UUS196" s="264"/>
      <c r="UUT196" s="264"/>
      <c r="UUU196" s="264"/>
      <c r="UUV196" s="264"/>
      <c r="UUW196" s="264"/>
      <c r="UUX196" s="264"/>
      <c r="UUY196" s="264"/>
      <c r="UUZ196" s="264"/>
      <c r="UVA196" s="264"/>
      <c r="UVB196" s="264"/>
      <c r="UVC196" s="264"/>
      <c r="UVD196" s="264"/>
      <c r="UVE196" s="264"/>
      <c r="UVF196" s="264"/>
      <c r="UVG196" s="264"/>
      <c r="UVH196" s="264"/>
      <c r="UVI196" s="264"/>
      <c r="UVJ196" s="264"/>
      <c r="UVK196" s="264"/>
      <c r="UVL196" s="264"/>
      <c r="UVM196" s="264"/>
      <c r="UVN196" s="264"/>
      <c r="UVO196" s="264"/>
      <c r="UVP196" s="264"/>
      <c r="UVQ196" s="264"/>
      <c r="UVR196" s="264"/>
      <c r="UVS196" s="264"/>
      <c r="UVT196" s="264"/>
      <c r="UVU196" s="264"/>
      <c r="UVV196" s="264"/>
      <c r="UVW196" s="264"/>
      <c r="UVX196" s="264"/>
      <c r="UVY196" s="264"/>
      <c r="UVZ196" s="264"/>
      <c r="UWA196" s="264"/>
      <c r="UWB196" s="264"/>
      <c r="UWC196" s="264"/>
      <c r="UWD196" s="264"/>
      <c r="UWE196" s="264"/>
      <c r="UWF196" s="264"/>
      <c r="UWG196" s="264"/>
      <c r="UWH196" s="264"/>
      <c r="UWI196" s="264"/>
      <c r="UWJ196" s="264"/>
      <c r="UWK196" s="264"/>
      <c r="UWL196" s="264"/>
      <c r="UWM196" s="264"/>
      <c r="UWN196" s="264"/>
      <c r="UWO196" s="264"/>
      <c r="UWP196" s="264"/>
      <c r="UWQ196" s="264"/>
      <c r="UWR196" s="264"/>
      <c r="UWS196" s="264"/>
      <c r="UWT196" s="264"/>
      <c r="UWU196" s="264"/>
      <c r="UWV196" s="264"/>
      <c r="UWW196" s="264"/>
      <c r="UWX196" s="264"/>
      <c r="UWY196" s="264"/>
      <c r="UWZ196" s="264"/>
      <c r="UXA196" s="264"/>
      <c r="UXB196" s="264"/>
      <c r="UXC196" s="264"/>
      <c r="UXD196" s="264"/>
      <c r="UXE196" s="264"/>
      <c r="UXF196" s="264"/>
      <c r="UXG196" s="264"/>
      <c r="UXH196" s="264"/>
      <c r="UXI196" s="264"/>
      <c r="UXJ196" s="264"/>
      <c r="UXK196" s="264"/>
      <c r="UXL196" s="264"/>
      <c r="UXM196" s="264"/>
      <c r="UXN196" s="264"/>
      <c r="UXO196" s="264"/>
      <c r="UXP196" s="264"/>
      <c r="UXQ196" s="264"/>
      <c r="UXR196" s="264"/>
      <c r="UXS196" s="264"/>
      <c r="UXT196" s="264"/>
      <c r="UXU196" s="264"/>
      <c r="UXV196" s="264"/>
      <c r="UXW196" s="264"/>
      <c r="UXX196" s="264"/>
      <c r="UXY196" s="264"/>
      <c r="UXZ196" s="264"/>
      <c r="UYA196" s="264"/>
      <c r="UYB196" s="264"/>
      <c r="UYC196" s="264"/>
      <c r="UYD196" s="264"/>
      <c r="UYE196" s="264"/>
      <c r="UYF196" s="264"/>
      <c r="UYG196" s="264"/>
      <c r="UYH196" s="264"/>
      <c r="UYI196" s="264"/>
      <c r="UYJ196" s="264"/>
      <c r="UYK196" s="264"/>
      <c r="UYL196" s="264"/>
      <c r="UYM196" s="264"/>
      <c r="UYN196" s="264"/>
      <c r="UYO196" s="264"/>
      <c r="UYP196" s="264"/>
      <c r="UYQ196" s="264"/>
      <c r="UYR196" s="264"/>
      <c r="UYS196" s="264"/>
      <c r="UYT196" s="264"/>
      <c r="UYU196" s="264"/>
      <c r="UYV196" s="264"/>
      <c r="UYW196" s="264"/>
      <c r="UYX196" s="264"/>
      <c r="UYY196" s="264"/>
      <c r="UYZ196" s="264"/>
      <c r="UZA196" s="264"/>
      <c r="UZB196" s="264"/>
      <c r="UZC196" s="264"/>
      <c r="UZD196" s="264"/>
      <c r="UZE196" s="264"/>
      <c r="UZF196" s="264"/>
      <c r="UZG196" s="264"/>
      <c r="UZH196" s="264"/>
      <c r="UZI196" s="264"/>
      <c r="UZJ196" s="264"/>
      <c r="UZK196" s="264"/>
      <c r="UZL196" s="264"/>
      <c r="UZM196" s="264"/>
      <c r="UZN196" s="264"/>
      <c r="UZO196" s="264"/>
      <c r="UZP196" s="264"/>
      <c r="UZQ196" s="264"/>
      <c r="UZR196" s="264"/>
      <c r="UZS196" s="264"/>
      <c r="UZT196" s="264"/>
      <c r="UZU196" s="264"/>
      <c r="UZV196" s="264"/>
      <c r="UZW196" s="264"/>
      <c r="UZX196" s="264"/>
      <c r="UZY196" s="264"/>
      <c r="UZZ196" s="264"/>
      <c r="VAA196" s="264"/>
      <c r="VAB196" s="264"/>
      <c r="VAC196" s="264"/>
      <c r="VAD196" s="264"/>
      <c r="VAE196" s="264"/>
      <c r="VAF196" s="264"/>
      <c r="VAG196" s="264"/>
      <c r="VAH196" s="264"/>
      <c r="VAI196" s="264"/>
      <c r="VAJ196" s="264"/>
      <c r="VAK196" s="264"/>
      <c r="VAL196" s="264"/>
      <c r="VAM196" s="264"/>
      <c r="VAN196" s="264"/>
      <c r="VAO196" s="264"/>
      <c r="VAP196" s="264"/>
      <c r="VAQ196" s="264"/>
      <c r="VAR196" s="264"/>
      <c r="VAS196" s="264"/>
      <c r="VAT196" s="264"/>
      <c r="VAU196" s="264"/>
      <c r="VAV196" s="264"/>
      <c r="VAW196" s="264"/>
      <c r="VAX196" s="264"/>
      <c r="VAY196" s="264"/>
      <c r="VAZ196" s="264"/>
      <c r="VBA196" s="264"/>
      <c r="VBB196" s="264"/>
      <c r="VBC196" s="264"/>
      <c r="VBD196" s="264"/>
      <c r="VBE196" s="264"/>
      <c r="VBF196" s="264"/>
      <c r="VBG196" s="264"/>
      <c r="VBH196" s="264"/>
      <c r="VBI196" s="264"/>
      <c r="VBJ196" s="264"/>
      <c r="VBK196" s="264"/>
      <c r="VBL196" s="264"/>
      <c r="VBM196" s="264"/>
      <c r="VBN196" s="264"/>
      <c r="VBO196" s="264"/>
      <c r="VBP196" s="264"/>
      <c r="VBQ196" s="264"/>
      <c r="VBR196" s="264"/>
      <c r="VBS196" s="264"/>
      <c r="VBT196" s="264"/>
      <c r="VBU196" s="264"/>
      <c r="VBV196" s="264"/>
      <c r="VBW196" s="264"/>
      <c r="VBX196" s="264"/>
      <c r="VBY196" s="264"/>
      <c r="VBZ196" s="264"/>
      <c r="VCA196" s="264"/>
      <c r="VCB196" s="264"/>
      <c r="VCC196" s="264"/>
      <c r="VCD196" s="264"/>
      <c r="VCE196" s="264"/>
      <c r="VCF196" s="264"/>
      <c r="VCG196" s="264"/>
      <c r="VCH196" s="264"/>
      <c r="VCI196" s="264"/>
      <c r="VCJ196" s="264"/>
      <c r="VCK196" s="264"/>
      <c r="VCL196" s="264"/>
      <c r="VCM196" s="264"/>
      <c r="VCN196" s="264"/>
      <c r="VCO196" s="264"/>
      <c r="VCP196" s="264"/>
      <c r="VCQ196" s="264"/>
      <c r="VCR196" s="264"/>
      <c r="VCS196" s="264"/>
      <c r="VCT196" s="264"/>
      <c r="VCU196" s="264"/>
      <c r="VCV196" s="264"/>
      <c r="VCW196" s="264"/>
      <c r="VCX196" s="264"/>
      <c r="VCY196" s="264"/>
      <c r="VCZ196" s="264"/>
      <c r="VDA196" s="264"/>
      <c r="VDB196" s="264"/>
      <c r="VDC196" s="264"/>
      <c r="VDD196" s="264"/>
      <c r="VDE196" s="264"/>
      <c r="VDF196" s="264"/>
      <c r="VDG196" s="264"/>
      <c r="VDH196" s="264"/>
      <c r="VDI196" s="264"/>
      <c r="VDJ196" s="264"/>
      <c r="VDK196" s="264"/>
      <c r="VDL196" s="264"/>
      <c r="VDM196" s="264"/>
      <c r="VDN196" s="264"/>
      <c r="VDO196" s="264"/>
      <c r="VDP196" s="264"/>
      <c r="VDQ196" s="264"/>
      <c r="VDR196" s="264"/>
      <c r="VDS196" s="264"/>
      <c r="VDT196" s="264"/>
      <c r="VDU196" s="264"/>
      <c r="VDV196" s="264"/>
      <c r="VDW196" s="264"/>
      <c r="VDX196" s="264"/>
      <c r="VDY196" s="264"/>
      <c r="VDZ196" s="264"/>
      <c r="VEA196" s="264"/>
      <c r="VEB196" s="264"/>
      <c r="VEC196" s="264"/>
      <c r="VED196" s="264"/>
      <c r="VEE196" s="264"/>
      <c r="VEF196" s="264"/>
      <c r="VEG196" s="264"/>
      <c r="VEH196" s="264"/>
      <c r="VEI196" s="264"/>
      <c r="VEJ196" s="264"/>
      <c r="VEK196" s="264"/>
      <c r="VEL196" s="264"/>
      <c r="VEM196" s="264"/>
      <c r="VEN196" s="264"/>
      <c r="VEO196" s="264"/>
      <c r="VEP196" s="264"/>
      <c r="VEQ196" s="264"/>
      <c r="VER196" s="264"/>
      <c r="VES196" s="264"/>
      <c r="VET196" s="264"/>
      <c r="VEU196" s="264"/>
      <c r="VEV196" s="264"/>
      <c r="VEW196" s="264"/>
      <c r="VEX196" s="264"/>
      <c r="VEY196" s="264"/>
      <c r="VEZ196" s="264"/>
      <c r="VFA196" s="264"/>
      <c r="VFB196" s="264"/>
      <c r="VFC196" s="264"/>
      <c r="VFD196" s="264"/>
      <c r="VFE196" s="264"/>
      <c r="VFF196" s="264"/>
      <c r="VFG196" s="264"/>
      <c r="VFH196" s="264"/>
      <c r="VFI196" s="264"/>
      <c r="VFJ196" s="264"/>
      <c r="VFK196" s="264"/>
      <c r="VFL196" s="264"/>
      <c r="VFM196" s="264"/>
      <c r="VFN196" s="264"/>
      <c r="VFO196" s="264"/>
      <c r="VFP196" s="264"/>
      <c r="VFQ196" s="264"/>
      <c r="VFR196" s="264"/>
      <c r="VFS196" s="264"/>
      <c r="VFT196" s="264"/>
      <c r="VFU196" s="264"/>
      <c r="VFV196" s="264"/>
      <c r="VFW196" s="264"/>
      <c r="VFX196" s="264"/>
      <c r="VFY196" s="264"/>
      <c r="VFZ196" s="264"/>
      <c r="VGA196" s="264"/>
      <c r="VGB196" s="264"/>
      <c r="VGC196" s="264"/>
      <c r="VGD196" s="264"/>
      <c r="VGE196" s="264"/>
      <c r="VGF196" s="264"/>
      <c r="VGG196" s="264"/>
      <c r="VGH196" s="264"/>
      <c r="VGI196" s="264"/>
      <c r="VGJ196" s="264"/>
      <c r="VGK196" s="264"/>
      <c r="VGL196" s="264"/>
      <c r="VGM196" s="264"/>
      <c r="VGN196" s="264"/>
      <c r="VGO196" s="264"/>
      <c r="VGP196" s="264"/>
      <c r="VGQ196" s="264"/>
      <c r="VGR196" s="264"/>
      <c r="VGS196" s="264"/>
      <c r="VGT196" s="264"/>
      <c r="VGU196" s="264"/>
      <c r="VGV196" s="264"/>
      <c r="VGW196" s="264"/>
      <c r="VGX196" s="264"/>
      <c r="VGY196" s="264"/>
      <c r="VGZ196" s="264"/>
      <c r="VHA196" s="264"/>
      <c r="VHB196" s="264"/>
      <c r="VHC196" s="264"/>
      <c r="VHD196" s="264"/>
      <c r="VHE196" s="264"/>
      <c r="VHF196" s="264"/>
      <c r="VHG196" s="264"/>
      <c r="VHH196" s="264"/>
      <c r="VHI196" s="264"/>
      <c r="VHJ196" s="264"/>
      <c r="VHK196" s="264"/>
      <c r="VHL196" s="264"/>
      <c r="VHM196" s="264"/>
      <c r="VHN196" s="264"/>
      <c r="VHO196" s="264"/>
      <c r="VHP196" s="264"/>
      <c r="VHQ196" s="264"/>
      <c r="VHR196" s="264"/>
      <c r="VHS196" s="264"/>
      <c r="VHT196" s="264"/>
      <c r="VHU196" s="264"/>
      <c r="VHV196" s="264"/>
      <c r="VHW196" s="264"/>
      <c r="VHX196" s="264"/>
      <c r="VHY196" s="264"/>
      <c r="VHZ196" s="264"/>
      <c r="VIA196" s="264"/>
      <c r="VIB196" s="264"/>
      <c r="VIC196" s="264"/>
      <c r="VID196" s="264"/>
      <c r="VIE196" s="264"/>
      <c r="VIF196" s="264"/>
      <c r="VIG196" s="264"/>
      <c r="VIH196" s="264"/>
      <c r="VII196" s="264"/>
      <c r="VIJ196" s="264"/>
      <c r="VIK196" s="264"/>
      <c r="VIL196" s="264"/>
      <c r="VIM196" s="264"/>
      <c r="VIN196" s="264"/>
      <c r="VIO196" s="264"/>
      <c r="VIP196" s="264"/>
      <c r="VIQ196" s="264"/>
      <c r="VIR196" s="264"/>
      <c r="VIS196" s="264"/>
      <c r="VIT196" s="264"/>
      <c r="VIU196" s="264"/>
      <c r="VIV196" s="264"/>
      <c r="VIW196" s="264"/>
      <c r="VIX196" s="264"/>
      <c r="VIY196" s="264"/>
      <c r="VIZ196" s="264"/>
      <c r="VJA196" s="264"/>
      <c r="VJB196" s="264"/>
      <c r="VJC196" s="264"/>
      <c r="VJD196" s="264"/>
      <c r="VJE196" s="264"/>
      <c r="VJF196" s="264"/>
      <c r="VJG196" s="264"/>
      <c r="VJH196" s="264"/>
      <c r="VJI196" s="264"/>
      <c r="VJJ196" s="264"/>
      <c r="VJK196" s="264"/>
      <c r="VJL196" s="264"/>
      <c r="VJM196" s="264"/>
      <c r="VJN196" s="264"/>
      <c r="VJO196" s="264"/>
      <c r="VJP196" s="264"/>
      <c r="VJQ196" s="264"/>
      <c r="VJR196" s="264"/>
      <c r="VJS196" s="264"/>
      <c r="VJT196" s="264"/>
      <c r="VJU196" s="264"/>
      <c r="VJV196" s="264"/>
      <c r="VJW196" s="264"/>
      <c r="VJX196" s="264"/>
      <c r="VJY196" s="264"/>
      <c r="VJZ196" s="264"/>
      <c r="VKA196" s="264"/>
      <c r="VKB196" s="264"/>
      <c r="VKC196" s="264"/>
      <c r="VKD196" s="264"/>
      <c r="VKE196" s="264"/>
      <c r="VKF196" s="264"/>
      <c r="VKG196" s="264"/>
      <c r="VKH196" s="264"/>
      <c r="VKI196" s="264"/>
      <c r="VKJ196" s="264"/>
      <c r="VKK196" s="264"/>
      <c r="VKL196" s="264"/>
      <c r="VKM196" s="264"/>
      <c r="VKN196" s="264"/>
      <c r="VKO196" s="264"/>
      <c r="VKP196" s="264"/>
      <c r="VKQ196" s="264"/>
      <c r="VKR196" s="264"/>
      <c r="VKS196" s="264"/>
      <c r="VKT196" s="264"/>
      <c r="VKU196" s="264"/>
      <c r="VKV196" s="264"/>
      <c r="VKW196" s="264"/>
      <c r="VKX196" s="264"/>
      <c r="VKY196" s="264"/>
      <c r="VKZ196" s="264"/>
      <c r="VLA196" s="264"/>
      <c r="VLB196" s="264"/>
      <c r="VLC196" s="264"/>
      <c r="VLD196" s="264"/>
      <c r="VLE196" s="264"/>
      <c r="VLF196" s="264"/>
      <c r="VLG196" s="264"/>
      <c r="VLH196" s="264"/>
      <c r="VLI196" s="264"/>
      <c r="VLJ196" s="264"/>
      <c r="VLK196" s="264"/>
      <c r="VLL196" s="264"/>
      <c r="VLM196" s="264"/>
      <c r="VLN196" s="264"/>
      <c r="VLO196" s="264"/>
      <c r="VLP196" s="264"/>
      <c r="VLQ196" s="264"/>
      <c r="VLR196" s="264"/>
      <c r="VLS196" s="264"/>
      <c r="VLT196" s="264"/>
      <c r="VLU196" s="264"/>
      <c r="VLV196" s="264"/>
      <c r="VLW196" s="264"/>
      <c r="VLX196" s="264"/>
      <c r="VLY196" s="264"/>
      <c r="VLZ196" s="264"/>
      <c r="VMA196" s="264"/>
      <c r="VMB196" s="264"/>
      <c r="VMC196" s="264"/>
      <c r="VMD196" s="264"/>
      <c r="VME196" s="264"/>
      <c r="VMF196" s="264"/>
      <c r="VMG196" s="264"/>
      <c r="VMH196" s="264"/>
      <c r="VMI196" s="264"/>
      <c r="VMJ196" s="264"/>
      <c r="VMK196" s="264"/>
      <c r="VML196" s="264"/>
      <c r="VMM196" s="264"/>
      <c r="VMN196" s="264"/>
      <c r="VMO196" s="264"/>
      <c r="VMP196" s="264"/>
      <c r="VMQ196" s="264"/>
      <c r="VMR196" s="264"/>
      <c r="VMS196" s="264"/>
      <c r="VMT196" s="264"/>
      <c r="VMU196" s="264"/>
      <c r="VMV196" s="264"/>
      <c r="VMW196" s="264"/>
      <c r="VMX196" s="264"/>
      <c r="VMY196" s="264"/>
      <c r="VMZ196" s="264"/>
      <c r="VNA196" s="264"/>
      <c r="VNB196" s="264"/>
      <c r="VNC196" s="264"/>
      <c r="VND196" s="264"/>
      <c r="VNE196" s="264"/>
      <c r="VNF196" s="264"/>
      <c r="VNG196" s="264"/>
      <c r="VNH196" s="264"/>
      <c r="VNI196" s="264"/>
      <c r="VNJ196" s="264"/>
      <c r="VNK196" s="264"/>
      <c r="VNL196" s="264"/>
      <c r="VNM196" s="264"/>
      <c r="VNN196" s="264"/>
      <c r="VNO196" s="264"/>
      <c r="VNP196" s="264"/>
      <c r="VNQ196" s="264"/>
      <c r="VNR196" s="264"/>
      <c r="VNS196" s="264"/>
      <c r="VNT196" s="264"/>
      <c r="VNU196" s="264"/>
      <c r="VNV196" s="264"/>
      <c r="VNW196" s="264"/>
      <c r="VNX196" s="264"/>
      <c r="VNY196" s="264"/>
      <c r="VNZ196" s="264"/>
      <c r="VOA196" s="264"/>
      <c r="VOB196" s="264"/>
      <c r="VOC196" s="264"/>
      <c r="VOD196" s="264"/>
      <c r="VOE196" s="264"/>
      <c r="VOF196" s="264"/>
      <c r="VOG196" s="264"/>
      <c r="VOH196" s="264"/>
      <c r="VOI196" s="264"/>
      <c r="VOJ196" s="264"/>
      <c r="VOK196" s="264"/>
      <c r="VOL196" s="264"/>
      <c r="VOM196" s="264"/>
      <c r="VON196" s="264"/>
      <c r="VOO196" s="264"/>
      <c r="VOP196" s="264"/>
      <c r="VOQ196" s="264"/>
      <c r="VOR196" s="264"/>
      <c r="VOS196" s="264"/>
      <c r="VOT196" s="264"/>
      <c r="VOU196" s="264"/>
      <c r="VOV196" s="264"/>
      <c r="VOW196" s="264"/>
      <c r="VOX196" s="264"/>
      <c r="VOY196" s="264"/>
      <c r="VOZ196" s="264"/>
      <c r="VPA196" s="264"/>
      <c r="VPB196" s="264"/>
      <c r="VPC196" s="264"/>
      <c r="VPD196" s="264"/>
      <c r="VPE196" s="264"/>
      <c r="VPF196" s="264"/>
      <c r="VPG196" s="264"/>
      <c r="VPH196" s="264"/>
      <c r="VPI196" s="264"/>
      <c r="VPJ196" s="264"/>
      <c r="VPK196" s="264"/>
      <c r="VPL196" s="264"/>
      <c r="VPM196" s="264"/>
      <c r="VPN196" s="264"/>
      <c r="VPO196" s="264"/>
      <c r="VPP196" s="264"/>
      <c r="VPQ196" s="264"/>
      <c r="VPR196" s="264"/>
      <c r="VPS196" s="264"/>
      <c r="VPT196" s="264"/>
      <c r="VPU196" s="264"/>
      <c r="VPV196" s="264"/>
      <c r="VPW196" s="264"/>
      <c r="VPX196" s="264"/>
      <c r="VPY196" s="264"/>
      <c r="VPZ196" s="264"/>
      <c r="VQA196" s="264"/>
      <c r="VQB196" s="264"/>
      <c r="VQC196" s="264"/>
      <c r="VQD196" s="264"/>
      <c r="VQE196" s="264"/>
      <c r="VQF196" s="264"/>
      <c r="VQG196" s="264"/>
      <c r="VQH196" s="264"/>
      <c r="VQI196" s="264"/>
      <c r="VQJ196" s="264"/>
      <c r="VQK196" s="264"/>
      <c r="VQL196" s="264"/>
      <c r="VQM196" s="264"/>
      <c r="VQN196" s="264"/>
      <c r="VQO196" s="264"/>
      <c r="VQP196" s="264"/>
      <c r="VQQ196" s="264"/>
      <c r="VQR196" s="264"/>
      <c r="VQS196" s="264"/>
      <c r="VQT196" s="264"/>
      <c r="VQU196" s="264"/>
      <c r="VQV196" s="264"/>
      <c r="VQW196" s="264"/>
      <c r="VQX196" s="264"/>
      <c r="VQY196" s="264"/>
      <c r="VQZ196" s="264"/>
      <c r="VRA196" s="264"/>
      <c r="VRB196" s="264"/>
      <c r="VRC196" s="264"/>
      <c r="VRD196" s="264"/>
      <c r="VRE196" s="264"/>
      <c r="VRF196" s="264"/>
      <c r="VRG196" s="264"/>
      <c r="VRH196" s="264"/>
      <c r="VRI196" s="264"/>
      <c r="VRJ196" s="264"/>
      <c r="VRK196" s="264"/>
      <c r="VRL196" s="264"/>
      <c r="VRM196" s="264"/>
      <c r="VRN196" s="264"/>
      <c r="VRO196" s="264"/>
      <c r="VRP196" s="264"/>
      <c r="VRQ196" s="264"/>
      <c r="VRR196" s="264"/>
      <c r="VRS196" s="264"/>
      <c r="VRT196" s="264"/>
      <c r="VRU196" s="264"/>
      <c r="VRV196" s="264"/>
      <c r="VRW196" s="264"/>
      <c r="VRX196" s="264"/>
      <c r="VRY196" s="264"/>
      <c r="VRZ196" s="264"/>
      <c r="VSA196" s="264"/>
      <c r="VSB196" s="264"/>
      <c r="VSC196" s="264"/>
      <c r="VSD196" s="264"/>
      <c r="VSE196" s="264"/>
      <c r="VSF196" s="264"/>
      <c r="VSG196" s="264"/>
      <c r="VSH196" s="264"/>
      <c r="VSI196" s="264"/>
      <c r="VSJ196" s="264"/>
      <c r="VSK196" s="264"/>
      <c r="VSL196" s="264"/>
      <c r="VSM196" s="264"/>
      <c r="VSN196" s="264"/>
      <c r="VSO196" s="264"/>
      <c r="VSP196" s="264"/>
      <c r="VSQ196" s="264"/>
      <c r="VSR196" s="264"/>
      <c r="VSS196" s="264"/>
      <c r="VST196" s="264"/>
      <c r="VSU196" s="264"/>
      <c r="VSV196" s="264"/>
      <c r="VSW196" s="264"/>
      <c r="VSX196" s="264"/>
      <c r="VSY196" s="264"/>
      <c r="VSZ196" s="264"/>
      <c r="VTA196" s="264"/>
      <c r="VTB196" s="264"/>
      <c r="VTC196" s="264"/>
      <c r="VTD196" s="264"/>
      <c r="VTE196" s="264"/>
      <c r="VTF196" s="264"/>
      <c r="VTG196" s="264"/>
      <c r="VTH196" s="264"/>
      <c r="VTI196" s="264"/>
      <c r="VTJ196" s="264"/>
      <c r="VTK196" s="264"/>
      <c r="VTL196" s="264"/>
      <c r="VTM196" s="264"/>
      <c r="VTN196" s="264"/>
      <c r="VTO196" s="264"/>
      <c r="VTP196" s="264"/>
      <c r="VTQ196" s="264"/>
      <c r="VTR196" s="264"/>
      <c r="VTS196" s="264"/>
      <c r="VTT196" s="264"/>
      <c r="VTU196" s="264"/>
      <c r="VTV196" s="264"/>
      <c r="VTW196" s="264"/>
      <c r="VTX196" s="264"/>
      <c r="VTY196" s="264"/>
      <c r="VTZ196" s="264"/>
      <c r="VUA196" s="264"/>
      <c r="VUB196" s="264"/>
      <c r="VUC196" s="264"/>
      <c r="VUD196" s="264"/>
      <c r="VUE196" s="264"/>
      <c r="VUF196" s="264"/>
      <c r="VUG196" s="264"/>
      <c r="VUH196" s="264"/>
      <c r="VUI196" s="264"/>
      <c r="VUJ196" s="264"/>
      <c r="VUK196" s="264"/>
      <c r="VUL196" s="264"/>
      <c r="VUM196" s="264"/>
      <c r="VUN196" s="264"/>
      <c r="VUO196" s="264"/>
      <c r="VUP196" s="264"/>
      <c r="VUQ196" s="264"/>
      <c r="VUR196" s="264"/>
      <c r="VUS196" s="264"/>
      <c r="VUT196" s="264"/>
      <c r="VUU196" s="264"/>
      <c r="VUV196" s="264"/>
      <c r="VUW196" s="264"/>
      <c r="VUX196" s="264"/>
      <c r="VUY196" s="264"/>
      <c r="VUZ196" s="264"/>
      <c r="VVA196" s="264"/>
      <c r="VVB196" s="264"/>
      <c r="VVC196" s="264"/>
      <c r="VVD196" s="264"/>
      <c r="VVE196" s="264"/>
      <c r="VVF196" s="264"/>
      <c r="VVG196" s="264"/>
      <c r="VVH196" s="264"/>
      <c r="VVI196" s="264"/>
      <c r="VVJ196" s="264"/>
      <c r="VVK196" s="264"/>
      <c r="VVL196" s="264"/>
      <c r="VVM196" s="264"/>
      <c r="VVN196" s="264"/>
      <c r="VVO196" s="264"/>
      <c r="VVP196" s="264"/>
      <c r="VVQ196" s="264"/>
      <c r="VVR196" s="264"/>
      <c r="VVS196" s="264"/>
      <c r="VVT196" s="264"/>
      <c r="VVU196" s="264"/>
      <c r="VVV196" s="264"/>
      <c r="VVW196" s="264"/>
      <c r="VVX196" s="264"/>
      <c r="VVY196" s="264"/>
      <c r="VVZ196" s="264"/>
      <c r="VWA196" s="264"/>
      <c r="VWB196" s="264"/>
      <c r="VWC196" s="264"/>
      <c r="VWD196" s="264"/>
      <c r="VWE196" s="264"/>
      <c r="VWF196" s="264"/>
      <c r="VWG196" s="264"/>
      <c r="VWH196" s="264"/>
      <c r="VWI196" s="264"/>
      <c r="VWJ196" s="264"/>
      <c r="VWK196" s="264"/>
      <c r="VWL196" s="264"/>
      <c r="VWM196" s="264"/>
      <c r="VWN196" s="264"/>
      <c r="VWO196" s="264"/>
      <c r="VWP196" s="264"/>
      <c r="VWQ196" s="264"/>
      <c r="VWR196" s="264"/>
      <c r="VWS196" s="264"/>
      <c r="VWT196" s="264"/>
      <c r="VWU196" s="264"/>
      <c r="VWV196" s="264"/>
      <c r="VWW196" s="264"/>
      <c r="VWX196" s="264"/>
      <c r="VWY196" s="264"/>
      <c r="VWZ196" s="264"/>
      <c r="VXA196" s="264"/>
      <c r="VXB196" s="264"/>
      <c r="VXC196" s="264"/>
      <c r="VXD196" s="264"/>
      <c r="VXE196" s="264"/>
      <c r="VXF196" s="264"/>
      <c r="VXG196" s="264"/>
      <c r="VXH196" s="264"/>
      <c r="VXI196" s="264"/>
      <c r="VXJ196" s="264"/>
      <c r="VXK196" s="264"/>
      <c r="VXL196" s="264"/>
      <c r="VXM196" s="264"/>
      <c r="VXN196" s="264"/>
      <c r="VXO196" s="264"/>
      <c r="VXP196" s="264"/>
      <c r="VXQ196" s="264"/>
      <c r="VXR196" s="264"/>
      <c r="VXS196" s="264"/>
      <c r="VXT196" s="264"/>
      <c r="VXU196" s="264"/>
      <c r="VXV196" s="264"/>
      <c r="VXW196" s="264"/>
      <c r="VXX196" s="264"/>
      <c r="VXY196" s="264"/>
      <c r="VXZ196" s="264"/>
      <c r="VYA196" s="264"/>
      <c r="VYB196" s="264"/>
      <c r="VYC196" s="264"/>
      <c r="VYD196" s="264"/>
      <c r="VYE196" s="264"/>
      <c r="VYF196" s="264"/>
      <c r="VYG196" s="264"/>
      <c r="VYH196" s="264"/>
      <c r="VYI196" s="264"/>
      <c r="VYJ196" s="264"/>
      <c r="VYK196" s="264"/>
      <c r="VYL196" s="264"/>
      <c r="VYM196" s="264"/>
      <c r="VYN196" s="264"/>
      <c r="VYO196" s="264"/>
      <c r="VYP196" s="264"/>
      <c r="VYQ196" s="264"/>
      <c r="VYR196" s="264"/>
      <c r="VYS196" s="264"/>
      <c r="VYT196" s="264"/>
      <c r="VYU196" s="264"/>
      <c r="VYV196" s="264"/>
      <c r="VYW196" s="264"/>
      <c r="VYX196" s="264"/>
      <c r="VYY196" s="264"/>
      <c r="VYZ196" s="264"/>
      <c r="VZA196" s="264"/>
      <c r="VZB196" s="264"/>
      <c r="VZC196" s="264"/>
      <c r="VZD196" s="264"/>
      <c r="VZE196" s="264"/>
      <c r="VZF196" s="264"/>
      <c r="VZG196" s="264"/>
      <c r="VZH196" s="264"/>
      <c r="VZI196" s="264"/>
      <c r="VZJ196" s="264"/>
      <c r="VZK196" s="264"/>
      <c r="VZL196" s="264"/>
      <c r="VZM196" s="264"/>
      <c r="VZN196" s="264"/>
      <c r="VZO196" s="264"/>
      <c r="VZP196" s="264"/>
      <c r="VZQ196" s="264"/>
      <c r="VZR196" s="264"/>
      <c r="VZS196" s="264"/>
      <c r="VZT196" s="264"/>
      <c r="VZU196" s="264"/>
      <c r="VZV196" s="264"/>
      <c r="VZW196" s="264"/>
      <c r="VZX196" s="264"/>
      <c r="VZY196" s="264"/>
      <c r="VZZ196" s="264"/>
      <c r="WAA196" s="264"/>
      <c r="WAB196" s="264"/>
      <c r="WAC196" s="264"/>
      <c r="WAD196" s="264"/>
      <c r="WAE196" s="264"/>
      <c r="WAF196" s="264"/>
      <c r="WAG196" s="264"/>
      <c r="WAH196" s="264"/>
      <c r="WAI196" s="264"/>
      <c r="WAJ196" s="264"/>
      <c r="WAK196" s="264"/>
      <c r="WAL196" s="264"/>
      <c r="WAM196" s="264"/>
      <c r="WAN196" s="264"/>
      <c r="WAO196" s="264"/>
      <c r="WAP196" s="264"/>
      <c r="WAQ196" s="264"/>
      <c r="WAR196" s="264"/>
      <c r="WAS196" s="264"/>
      <c r="WAT196" s="264"/>
      <c r="WAU196" s="264"/>
      <c r="WAV196" s="264"/>
      <c r="WAW196" s="264"/>
      <c r="WAX196" s="264"/>
      <c r="WAY196" s="264"/>
      <c r="WAZ196" s="264"/>
      <c r="WBA196" s="264"/>
      <c r="WBB196" s="264"/>
      <c r="WBC196" s="264"/>
      <c r="WBD196" s="264"/>
      <c r="WBE196" s="264"/>
      <c r="WBF196" s="264"/>
      <c r="WBG196" s="264"/>
      <c r="WBH196" s="264"/>
      <c r="WBI196" s="264"/>
      <c r="WBJ196" s="264"/>
      <c r="WBK196" s="264"/>
      <c r="WBL196" s="264"/>
      <c r="WBM196" s="264"/>
      <c r="WBN196" s="264"/>
      <c r="WBO196" s="264"/>
      <c r="WBP196" s="264"/>
      <c r="WBQ196" s="264"/>
      <c r="WBR196" s="264"/>
      <c r="WBS196" s="264"/>
      <c r="WBT196" s="264"/>
      <c r="WBU196" s="264"/>
      <c r="WBV196" s="264"/>
      <c r="WBW196" s="264"/>
      <c r="WBX196" s="264"/>
      <c r="WBY196" s="264"/>
      <c r="WBZ196" s="264"/>
      <c r="WCA196" s="264"/>
      <c r="WCB196" s="264"/>
      <c r="WCC196" s="264"/>
      <c r="WCD196" s="264"/>
      <c r="WCE196" s="264"/>
      <c r="WCF196" s="264"/>
      <c r="WCG196" s="264"/>
      <c r="WCH196" s="264"/>
      <c r="WCI196" s="264"/>
      <c r="WCJ196" s="264"/>
      <c r="WCK196" s="264"/>
      <c r="WCL196" s="264"/>
      <c r="WCM196" s="264"/>
      <c r="WCN196" s="264"/>
      <c r="WCO196" s="264"/>
      <c r="WCP196" s="264"/>
      <c r="WCQ196" s="264"/>
      <c r="WCR196" s="264"/>
      <c r="WCS196" s="264"/>
      <c r="WCT196" s="264"/>
      <c r="WCU196" s="264"/>
      <c r="WCV196" s="264"/>
      <c r="WCW196" s="264"/>
      <c r="WCX196" s="264"/>
      <c r="WCY196" s="264"/>
      <c r="WCZ196" s="264"/>
      <c r="WDA196" s="264"/>
      <c r="WDB196" s="264"/>
      <c r="WDC196" s="264"/>
      <c r="WDD196" s="264"/>
      <c r="WDE196" s="264"/>
      <c r="WDF196" s="264"/>
      <c r="WDG196" s="264"/>
      <c r="WDH196" s="264"/>
      <c r="WDI196" s="264"/>
      <c r="WDJ196" s="264"/>
      <c r="WDK196" s="264"/>
      <c r="WDL196" s="264"/>
      <c r="WDM196" s="264"/>
      <c r="WDN196" s="264"/>
      <c r="WDO196" s="264"/>
      <c r="WDP196" s="264"/>
      <c r="WDQ196" s="264"/>
      <c r="WDR196" s="264"/>
      <c r="WDS196" s="264"/>
      <c r="WDT196" s="264"/>
      <c r="WDU196" s="264"/>
      <c r="WDV196" s="264"/>
      <c r="WDW196" s="264"/>
      <c r="WDX196" s="264"/>
      <c r="WDY196" s="264"/>
      <c r="WDZ196" s="264"/>
      <c r="WEA196" s="264"/>
      <c r="WEB196" s="264"/>
      <c r="WEC196" s="264"/>
      <c r="WED196" s="264"/>
      <c r="WEE196" s="264"/>
      <c r="WEF196" s="264"/>
      <c r="WEG196" s="264"/>
      <c r="WEH196" s="264"/>
      <c r="WEI196" s="264"/>
      <c r="WEJ196" s="264"/>
      <c r="WEK196" s="264"/>
      <c r="WEL196" s="264"/>
      <c r="WEM196" s="264"/>
      <c r="WEN196" s="264"/>
      <c r="WEO196" s="264"/>
      <c r="WEP196" s="264"/>
      <c r="WEQ196" s="264"/>
      <c r="WER196" s="264"/>
      <c r="WES196" s="264"/>
      <c r="WET196" s="264"/>
      <c r="WEU196" s="264"/>
      <c r="WEV196" s="264"/>
      <c r="WEW196" s="264"/>
      <c r="WEX196" s="264"/>
      <c r="WEY196" s="264"/>
      <c r="WEZ196" s="264"/>
      <c r="WFA196" s="264"/>
      <c r="WFB196" s="264"/>
      <c r="WFC196" s="264"/>
      <c r="WFD196" s="264"/>
      <c r="WFE196" s="264"/>
      <c r="WFF196" s="264"/>
      <c r="WFG196" s="264"/>
      <c r="WFH196" s="264"/>
      <c r="WFI196" s="264"/>
      <c r="WFJ196" s="264"/>
      <c r="WFK196" s="264"/>
      <c r="WFL196" s="264"/>
      <c r="WFM196" s="264"/>
      <c r="WFN196" s="264"/>
      <c r="WFO196" s="264"/>
      <c r="WFP196" s="264"/>
      <c r="WFQ196" s="264"/>
      <c r="WFR196" s="264"/>
      <c r="WFS196" s="264"/>
      <c r="WFT196" s="264"/>
      <c r="WFU196" s="264"/>
      <c r="WFV196" s="264"/>
      <c r="WFW196" s="264"/>
      <c r="WFX196" s="264"/>
      <c r="WFY196" s="264"/>
      <c r="WFZ196" s="264"/>
      <c r="WGA196" s="264"/>
      <c r="WGB196" s="264"/>
      <c r="WGC196" s="264"/>
      <c r="WGD196" s="264"/>
      <c r="WGE196" s="264"/>
      <c r="WGF196" s="264"/>
      <c r="WGG196" s="264"/>
      <c r="WGH196" s="264"/>
      <c r="WGI196" s="264"/>
      <c r="WGJ196" s="264"/>
      <c r="WGK196" s="264"/>
      <c r="WGL196" s="264"/>
      <c r="WGM196" s="264"/>
      <c r="WGN196" s="264"/>
      <c r="WGO196" s="264"/>
      <c r="WGP196" s="264"/>
      <c r="WGQ196" s="264"/>
      <c r="WGR196" s="264"/>
      <c r="WGS196" s="264"/>
      <c r="WGT196" s="264"/>
      <c r="WGU196" s="264"/>
      <c r="WGV196" s="264"/>
      <c r="WGW196" s="264"/>
      <c r="WGX196" s="264"/>
      <c r="WGY196" s="264"/>
      <c r="WGZ196" s="264"/>
      <c r="WHA196" s="264"/>
      <c r="WHB196" s="264"/>
      <c r="WHC196" s="264"/>
      <c r="WHD196" s="264"/>
      <c r="WHE196" s="264"/>
      <c r="WHF196" s="264"/>
      <c r="WHG196" s="264"/>
      <c r="WHH196" s="264"/>
      <c r="WHI196" s="264"/>
      <c r="WHJ196" s="264"/>
      <c r="WHK196" s="264"/>
      <c r="WHL196" s="264"/>
      <c r="WHM196" s="264"/>
      <c r="WHN196" s="264"/>
      <c r="WHO196" s="264"/>
      <c r="WHP196" s="264"/>
      <c r="WHQ196" s="264"/>
      <c r="WHR196" s="264"/>
      <c r="WHS196" s="264"/>
      <c r="WHT196" s="264"/>
      <c r="WHU196" s="264"/>
      <c r="WHV196" s="264"/>
      <c r="WHW196" s="264"/>
      <c r="WHX196" s="264"/>
      <c r="WHY196" s="264"/>
      <c r="WHZ196" s="264"/>
      <c r="WIA196" s="264"/>
      <c r="WIB196" s="264"/>
      <c r="WIC196" s="264"/>
      <c r="WID196" s="264"/>
      <c r="WIE196" s="264"/>
      <c r="WIF196" s="264"/>
      <c r="WIG196" s="264"/>
      <c r="WIH196" s="264"/>
      <c r="WII196" s="264"/>
      <c r="WIJ196" s="264"/>
      <c r="WIK196" s="264"/>
      <c r="WIL196" s="264"/>
      <c r="WIM196" s="264"/>
      <c r="WIN196" s="264"/>
      <c r="WIO196" s="264"/>
      <c r="WIP196" s="264"/>
      <c r="WIQ196" s="264"/>
      <c r="WIR196" s="264"/>
      <c r="WIS196" s="264"/>
      <c r="WIT196" s="264"/>
      <c r="WIU196" s="264"/>
      <c r="WIV196" s="264"/>
      <c r="WIW196" s="264"/>
      <c r="WIX196" s="264"/>
      <c r="WIY196" s="264"/>
      <c r="WIZ196" s="264"/>
      <c r="WJA196" s="264"/>
      <c r="WJB196" s="264"/>
      <c r="WJC196" s="264"/>
      <c r="WJD196" s="264"/>
      <c r="WJE196" s="264"/>
      <c r="WJF196" s="264"/>
      <c r="WJG196" s="264"/>
      <c r="WJH196" s="264"/>
      <c r="WJI196" s="264"/>
      <c r="WJJ196" s="264"/>
      <c r="WJK196" s="264"/>
      <c r="WJL196" s="264"/>
      <c r="WJM196" s="264"/>
      <c r="WJN196" s="264"/>
      <c r="WJO196" s="264"/>
      <c r="WJP196" s="264"/>
      <c r="WJQ196" s="264"/>
      <c r="WJR196" s="264"/>
      <c r="WJS196" s="264"/>
      <c r="WJT196" s="264"/>
      <c r="WJU196" s="264"/>
      <c r="WJV196" s="264"/>
      <c r="WJW196" s="264"/>
      <c r="WJX196" s="264"/>
      <c r="WJY196" s="264"/>
      <c r="WJZ196" s="264"/>
      <c r="WKA196" s="264"/>
      <c r="WKB196" s="264"/>
      <c r="WKC196" s="264"/>
      <c r="WKD196" s="264"/>
      <c r="WKE196" s="264"/>
      <c r="WKF196" s="264"/>
      <c r="WKG196" s="264"/>
      <c r="WKH196" s="264"/>
      <c r="WKI196" s="264"/>
      <c r="WKJ196" s="264"/>
      <c r="WKK196" s="264"/>
      <c r="WKL196" s="264"/>
      <c r="WKM196" s="264"/>
      <c r="WKN196" s="264"/>
      <c r="WKO196" s="264"/>
      <c r="WKP196" s="264"/>
      <c r="WKQ196" s="264"/>
      <c r="WKR196" s="264"/>
      <c r="WKS196" s="264"/>
      <c r="WKT196" s="264"/>
      <c r="WKU196" s="264"/>
      <c r="WKV196" s="264"/>
      <c r="WKW196" s="264"/>
      <c r="WKX196" s="264"/>
      <c r="WKY196" s="264"/>
      <c r="WKZ196" s="264"/>
      <c r="WLA196" s="264"/>
      <c r="WLB196" s="264"/>
      <c r="WLC196" s="264"/>
      <c r="WLD196" s="264"/>
      <c r="WLE196" s="264"/>
      <c r="WLF196" s="264"/>
      <c r="WLG196" s="264"/>
      <c r="WLH196" s="264"/>
      <c r="WLI196" s="264"/>
      <c r="WLJ196" s="264"/>
      <c r="WLK196" s="264"/>
      <c r="WLL196" s="264"/>
      <c r="WLM196" s="264"/>
      <c r="WLN196" s="264"/>
      <c r="WLO196" s="264"/>
      <c r="WLP196" s="264"/>
      <c r="WLQ196" s="264"/>
      <c r="WLR196" s="264"/>
      <c r="WLS196" s="264"/>
      <c r="WLT196" s="264"/>
      <c r="WLU196" s="264"/>
      <c r="WLV196" s="264"/>
      <c r="WLW196" s="264"/>
      <c r="WLX196" s="264"/>
      <c r="WLY196" s="264"/>
      <c r="WLZ196" s="264"/>
      <c r="WMA196" s="264"/>
      <c r="WMB196" s="264"/>
      <c r="WMC196" s="264"/>
      <c r="WMD196" s="264"/>
      <c r="WME196" s="264"/>
      <c r="WMF196" s="264"/>
      <c r="WMG196" s="264"/>
      <c r="WMH196" s="264"/>
      <c r="WMI196" s="264"/>
      <c r="WMJ196" s="264"/>
      <c r="WMK196" s="264"/>
      <c r="WML196" s="264"/>
      <c r="WMM196" s="264"/>
      <c r="WMN196" s="264"/>
      <c r="WMO196" s="264"/>
      <c r="WMP196" s="264"/>
      <c r="WMQ196" s="264"/>
      <c r="WMR196" s="264"/>
      <c r="WMS196" s="264"/>
      <c r="WMT196" s="264"/>
      <c r="WMU196" s="264"/>
      <c r="WMV196" s="264"/>
      <c r="WMW196" s="264"/>
      <c r="WMX196" s="264"/>
      <c r="WMY196" s="264"/>
      <c r="WMZ196" s="264"/>
      <c r="WNA196" s="264"/>
      <c r="WNB196" s="264"/>
      <c r="WNC196" s="264"/>
      <c r="WND196" s="264"/>
      <c r="WNE196" s="264"/>
      <c r="WNF196" s="264"/>
      <c r="WNG196" s="264"/>
      <c r="WNH196" s="264"/>
      <c r="WNI196" s="264"/>
      <c r="WNJ196" s="264"/>
      <c r="WNK196" s="264"/>
      <c r="WNL196" s="264"/>
      <c r="WNM196" s="264"/>
      <c r="WNN196" s="264"/>
      <c r="WNO196" s="264"/>
      <c r="WNP196" s="264"/>
      <c r="WNQ196" s="264"/>
      <c r="WNR196" s="264"/>
      <c r="WNS196" s="264"/>
      <c r="WNT196" s="264"/>
      <c r="WNU196" s="264"/>
      <c r="WNV196" s="264"/>
      <c r="WNW196" s="264"/>
      <c r="WNX196" s="264"/>
      <c r="WNY196" s="264"/>
      <c r="WNZ196" s="264"/>
      <c r="WOA196" s="264"/>
      <c r="WOB196" s="264"/>
      <c r="WOC196" s="264"/>
      <c r="WOD196" s="264"/>
      <c r="WOE196" s="264"/>
      <c r="WOF196" s="264"/>
      <c r="WOG196" s="264"/>
      <c r="WOH196" s="264"/>
      <c r="WOI196" s="264"/>
      <c r="WOJ196" s="264"/>
      <c r="WOK196" s="264"/>
      <c r="WOL196" s="264"/>
      <c r="WOM196" s="264"/>
      <c r="WON196" s="264"/>
      <c r="WOO196" s="264"/>
      <c r="WOP196" s="264"/>
      <c r="WOQ196" s="264"/>
      <c r="WOR196" s="264"/>
      <c r="WOS196" s="264"/>
      <c r="WOT196" s="264"/>
      <c r="WOU196" s="264"/>
      <c r="WOV196" s="264"/>
      <c r="WOW196" s="264"/>
      <c r="WOX196" s="264"/>
      <c r="WOY196" s="264"/>
      <c r="WOZ196" s="264"/>
      <c r="WPA196" s="264"/>
      <c r="WPB196" s="264"/>
      <c r="WPC196" s="264"/>
      <c r="WPD196" s="264"/>
      <c r="WPE196" s="264"/>
      <c r="WPF196" s="264"/>
      <c r="WPG196" s="264"/>
      <c r="WPH196" s="264"/>
      <c r="WPI196" s="264"/>
      <c r="WPJ196" s="264"/>
      <c r="WPK196" s="264"/>
      <c r="WPL196" s="264"/>
      <c r="WPM196" s="264"/>
      <c r="WPN196" s="264"/>
      <c r="WPO196" s="264"/>
      <c r="WPP196" s="264"/>
      <c r="WPQ196" s="264"/>
      <c r="WPR196" s="264"/>
      <c r="WPS196" s="264"/>
      <c r="WPT196" s="264"/>
      <c r="WPU196" s="264"/>
      <c r="WPV196" s="264"/>
      <c r="WPW196" s="264"/>
      <c r="WPX196" s="264"/>
      <c r="WPY196" s="264"/>
      <c r="WPZ196" s="264"/>
      <c r="WQA196" s="264"/>
      <c r="WQB196" s="264"/>
      <c r="WQC196" s="264"/>
      <c r="WQD196" s="264"/>
      <c r="WQE196" s="264"/>
      <c r="WQF196" s="264"/>
      <c r="WQG196" s="264"/>
      <c r="WQH196" s="264"/>
      <c r="WQI196" s="264"/>
      <c r="WQJ196" s="264"/>
      <c r="WQK196" s="264"/>
      <c r="WQL196" s="264"/>
      <c r="WQM196" s="264"/>
      <c r="WQN196" s="264"/>
      <c r="WQO196" s="264"/>
      <c r="WQP196" s="264"/>
      <c r="WQQ196" s="264"/>
      <c r="WQR196" s="264"/>
      <c r="WQS196" s="264"/>
      <c r="WQT196" s="264"/>
      <c r="WQU196" s="264"/>
      <c r="WQV196" s="264"/>
      <c r="WQW196" s="264"/>
      <c r="WQX196" s="264"/>
      <c r="WQY196" s="264"/>
      <c r="WQZ196" s="264"/>
      <c r="WRA196" s="264"/>
      <c r="WRB196" s="264"/>
      <c r="WRC196" s="264"/>
      <c r="WRD196" s="264"/>
      <c r="WRE196" s="264"/>
      <c r="WRF196" s="264"/>
      <c r="WRG196" s="264"/>
      <c r="WRH196" s="264"/>
      <c r="WRI196" s="264"/>
      <c r="WRJ196" s="264"/>
      <c r="WRK196" s="264"/>
      <c r="WRL196" s="264"/>
      <c r="WRM196" s="264"/>
      <c r="WRN196" s="264"/>
      <c r="WRO196" s="264"/>
      <c r="WRP196" s="264"/>
      <c r="WRQ196" s="264"/>
      <c r="WRR196" s="264"/>
      <c r="WRS196" s="264"/>
      <c r="WRT196" s="264"/>
      <c r="WRU196" s="264"/>
      <c r="WRV196" s="264"/>
      <c r="WRW196" s="264"/>
      <c r="WRX196" s="264"/>
      <c r="WRY196" s="264"/>
      <c r="WRZ196" s="264"/>
      <c r="WSA196" s="264"/>
      <c r="WSB196" s="264"/>
      <c r="WSC196" s="264"/>
      <c r="WSD196" s="264"/>
      <c r="WSE196" s="264"/>
      <c r="WSF196" s="264"/>
      <c r="WSG196" s="264"/>
      <c r="WSH196" s="264"/>
      <c r="WSI196" s="264"/>
      <c r="WSJ196" s="264"/>
      <c r="WSK196" s="264"/>
      <c r="WSL196" s="264"/>
      <c r="WSM196" s="264"/>
      <c r="WSN196" s="264"/>
      <c r="WSO196" s="264"/>
      <c r="WSP196" s="264"/>
      <c r="WSQ196" s="264"/>
      <c r="WSR196" s="264"/>
      <c r="WSS196" s="264"/>
      <c r="WST196" s="264"/>
      <c r="WSU196" s="264"/>
      <c r="WSV196" s="264"/>
      <c r="WSW196" s="264"/>
      <c r="WSX196" s="264"/>
      <c r="WSY196" s="264"/>
      <c r="WSZ196" s="264"/>
      <c r="WTA196" s="264"/>
      <c r="WTB196" s="264"/>
      <c r="WTC196" s="264"/>
      <c r="WTD196" s="264"/>
      <c r="WTE196" s="264"/>
      <c r="WTF196" s="264"/>
      <c r="WTG196" s="264"/>
      <c r="WTH196" s="264"/>
      <c r="WTI196" s="264"/>
      <c r="WTJ196" s="264"/>
      <c r="WTK196" s="264"/>
      <c r="WTL196" s="264"/>
      <c r="WTM196" s="264"/>
      <c r="WTN196" s="264"/>
      <c r="WTO196" s="264"/>
      <c r="WTP196" s="264"/>
      <c r="WTQ196" s="264"/>
      <c r="WTR196" s="264"/>
      <c r="WTS196" s="264"/>
      <c r="WTT196" s="264"/>
      <c r="WTU196" s="264"/>
      <c r="WTV196" s="264"/>
      <c r="WTW196" s="264"/>
      <c r="WTX196" s="264"/>
      <c r="WTY196" s="264"/>
      <c r="WTZ196" s="264"/>
      <c r="WUA196" s="264"/>
      <c r="WUB196" s="264"/>
      <c r="WUC196" s="264"/>
      <c r="WUD196" s="264"/>
      <c r="WUE196" s="264"/>
      <c r="WUF196" s="264"/>
      <c r="WUG196" s="264"/>
      <c r="WUH196" s="264"/>
      <c r="WUI196" s="264"/>
      <c r="WUJ196" s="264"/>
      <c r="WUK196" s="264"/>
      <c r="WUL196" s="264"/>
      <c r="WUM196" s="264"/>
      <c r="WUN196" s="264"/>
      <c r="WUO196" s="264"/>
      <c r="WUP196" s="264"/>
      <c r="WUQ196" s="264"/>
      <c r="WUR196" s="264"/>
      <c r="WUS196" s="264"/>
      <c r="WUT196" s="264"/>
      <c r="WUU196" s="264"/>
      <c r="WUV196" s="264"/>
      <c r="WUW196" s="264"/>
      <c r="WUX196" s="264"/>
      <c r="WUY196" s="264"/>
      <c r="WUZ196" s="264"/>
      <c r="WVA196" s="264"/>
      <c r="WVB196" s="264"/>
      <c r="WVC196" s="264"/>
      <c r="WVD196" s="264"/>
      <c r="WVE196" s="264"/>
      <c r="WVF196" s="264"/>
      <c r="WVG196" s="264"/>
      <c r="WVH196" s="264"/>
      <c r="WVI196" s="264"/>
      <c r="WVJ196" s="264"/>
      <c r="WVK196" s="264"/>
      <c r="WVL196" s="264"/>
      <c r="WVM196" s="264"/>
      <c r="WVN196" s="264"/>
      <c r="WVO196" s="264"/>
      <c r="WVP196" s="264"/>
      <c r="WVQ196" s="264"/>
      <c r="WVR196" s="264"/>
      <c r="WVS196" s="264"/>
      <c r="WVT196" s="264"/>
      <c r="WVU196" s="264"/>
      <c r="WVV196" s="264"/>
      <c r="WVW196" s="264"/>
      <c r="WVX196" s="264"/>
      <c r="WVY196" s="264"/>
      <c r="WVZ196" s="264"/>
      <c r="WWA196" s="264"/>
      <c r="WWB196" s="264"/>
      <c r="WWC196" s="264"/>
      <c r="WWD196" s="264"/>
      <c r="WWE196" s="264"/>
      <c r="WWF196" s="264"/>
      <c r="WWG196" s="264"/>
      <c r="WWH196" s="264"/>
      <c r="WWI196" s="264"/>
      <c r="WWJ196" s="264"/>
      <c r="WWK196" s="264"/>
      <c r="WWL196" s="264"/>
      <c r="WWM196" s="264"/>
      <c r="WWN196" s="264"/>
      <c r="WWO196" s="264"/>
      <c r="WWP196" s="264"/>
      <c r="WWQ196" s="264"/>
      <c r="WWR196" s="264"/>
      <c r="WWS196" s="264"/>
      <c r="WWT196" s="264"/>
      <c r="WWU196" s="264"/>
      <c r="WWV196" s="264"/>
      <c r="WWW196" s="264"/>
      <c r="WWX196" s="264"/>
      <c r="WWY196" s="264"/>
      <c r="WWZ196" s="264"/>
      <c r="WXA196" s="264"/>
      <c r="WXB196" s="264"/>
      <c r="WXC196" s="264"/>
      <c r="WXD196" s="264"/>
      <c r="WXE196" s="264"/>
      <c r="WXF196" s="264"/>
      <c r="WXG196" s="264"/>
      <c r="WXH196" s="264"/>
      <c r="WXI196" s="264"/>
      <c r="WXJ196" s="264"/>
      <c r="WXK196" s="264"/>
      <c r="WXL196" s="264"/>
      <c r="WXM196" s="264"/>
      <c r="WXN196" s="264"/>
      <c r="WXO196" s="264"/>
      <c r="WXP196" s="264"/>
      <c r="WXQ196" s="264"/>
      <c r="WXR196" s="264"/>
      <c r="WXS196" s="264"/>
      <c r="WXT196" s="264"/>
      <c r="WXU196" s="264"/>
      <c r="WXV196" s="264"/>
      <c r="WXW196" s="264"/>
      <c r="WXX196" s="264"/>
      <c r="WXY196" s="264"/>
      <c r="WXZ196" s="264"/>
      <c r="WYA196" s="264"/>
      <c r="WYB196" s="264"/>
      <c r="WYC196" s="264"/>
      <c r="WYD196" s="264"/>
      <c r="WYE196" s="264"/>
      <c r="WYF196" s="264"/>
      <c r="WYG196" s="264"/>
      <c r="WYH196" s="264"/>
      <c r="WYI196" s="264"/>
      <c r="WYJ196" s="264"/>
      <c r="WYK196" s="264"/>
      <c r="WYL196" s="264"/>
      <c r="WYM196" s="264"/>
      <c r="WYN196" s="264"/>
      <c r="WYO196" s="264"/>
      <c r="WYP196" s="264"/>
      <c r="WYQ196" s="264"/>
      <c r="WYR196" s="264"/>
      <c r="WYS196" s="264"/>
      <c r="WYT196" s="264"/>
      <c r="WYU196" s="264"/>
      <c r="WYV196" s="264"/>
      <c r="WYW196" s="264"/>
      <c r="WYX196" s="264"/>
      <c r="WYY196" s="264"/>
      <c r="WYZ196" s="264"/>
      <c r="WZA196" s="264"/>
      <c r="WZB196" s="264"/>
      <c r="WZC196" s="264"/>
      <c r="WZD196" s="264"/>
      <c r="WZE196" s="264"/>
      <c r="WZF196" s="264"/>
      <c r="WZG196" s="264"/>
      <c r="WZH196" s="264"/>
      <c r="WZI196" s="264"/>
      <c r="WZJ196" s="264"/>
      <c r="WZK196" s="264"/>
      <c r="WZL196" s="264"/>
      <c r="WZM196" s="264"/>
      <c r="WZN196" s="264"/>
      <c r="WZO196" s="264"/>
      <c r="WZP196" s="264"/>
      <c r="WZQ196" s="264"/>
      <c r="WZR196" s="264"/>
      <c r="WZS196" s="264"/>
      <c r="WZT196" s="264"/>
      <c r="WZU196" s="264"/>
      <c r="WZV196" s="264"/>
      <c r="WZW196" s="264"/>
      <c r="WZX196" s="264"/>
      <c r="WZY196" s="264"/>
      <c r="WZZ196" s="264"/>
      <c r="XAA196" s="264"/>
      <c r="XAB196" s="264"/>
      <c r="XAC196" s="264"/>
      <c r="XAD196" s="264"/>
      <c r="XAE196" s="264"/>
      <c r="XAF196" s="264"/>
      <c r="XAG196" s="264"/>
      <c r="XAH196" s="264"/>
      <c r="XAI196" s="264"/>
      <c r="XAJ196" s="264"/>
      <c r="XAK196" s="264"/>
      <c r="XAL196" s="264"/>
      <c r="XAM196" s="264"/>
      <c r="XAN196" s="264"/>
      <c r="XAO196" s="264"/>
      <c r="XAP196" s="264"/>
      <c r="XAQ196" s="264"/>
      <c r="XAR196" s="264"/>
      <c r="XAS196" s="264"/>
      <c r="XAT196" s="264"/>
      <c r="XAU196" s="264"/>
      <c r="XAV196" s="264"/>
      <c r="XAW196" s="264"/>
      <c r="XAX196" s="264"/>
      <c r="XAY196" s="264"/>
      <c r="XAZ196" s="264"/>
      <c r="XBA196" s="264"/>
      <c r="XBB196" s="264"/>
      <c r="XBC196" s="264"/>
      <c r="XBD196" s="264"/>
      <c r="XBE196" s="264"/>
      <c r="XBF196" s="264"/>
      <c r="XBG196" s="264"/>
      <c r="XBH196" s="264"/>
      <c r="XBI196" s="264"/>
      <c r="XBJ196" s="264"/>
      <c r="XBK196" s="264"/>
      <c r="XBL196" s="264"/>
      <c r="XBM196" s="264"/>
      <c r="XBN196" s="264"/>
      <c r="XBO196" s="264"/>
      <c r="XBP196" s="264"/>
      <c r="XBQ196" s="264"/>
      <c r="XBR196" s="264"/>
      <c r="XBS196" s="264"/>
      <c r="XBT196" s="264"/>
      <c r="XBU196" s="264"/>
      <c r="XBV196" s="264"/>
      <c r="XBW196" s="264"/>
      <c r="XBX196" s="264"/>
      <c r="XBY196" s="264"/>
      <c r="XBZ196" s="264"/>
      <c r="XCA196" s="264"/>
      <c r="XCB196" s="264"/>
      <c r="XCC196" s="264"/>
      <c r="XCD196" s="264"/>
      <c r="XCE196" s="264"/>
      <c r="XCF196" s="264"/>
      <c r="XCG196" s="264"/>
      <c r="XCH196" s="264"/>
      <c r="XCI196" s="264"/>
      <c r="XCJ196" s="264"/>
      <c r="XCK196" s="264"/>
      <c r="XCL196" s="264"/>
      <c r="XCM196" s="264"/>
      <c r="XCN196" s="264"/>
      <c r="XCO196" s="264"/>
      <c r="XCP196" s="264"/>
      <c r="XCQ196" s="264"/>
      <c r="XCR196" s="264"/>
      <c r="XCS196" s="264"/>
      <c r="XCT196" s="264"/>
      <c r="XCU196" s="264"/>
      <c r="XCV196" s="264"/>
      <c r="XCW196" s="264"/>
      <c r="XCX196" s="264"/>
      <c r="XCY196" s="264"/>
      <c r="XCZ196" s="264"/>
      <c r="XDA196" s="264"/>
      <c r="XDB196" s="264"/>
      <c r="XDC196" s="264"/>
      <c r="XDD196" s="264"/>
      <c r="XDE196" s="264"/>
      <c r="XDF196" s="264"/>
      <c r="XDG196" s="264"/>
      <c r="XDH196" s="264"/>
      <c r="XDI196" s="264"/>
      <c r="XDJ196" s="264"/>
      <c r="XDK196" s="264"/>
      <c r="XDL196" s="264"/>
      <c r="XDM196" s="264"/>
      <c r="XDN196" s="264"/>
      <c r="XDO196" s="264"/>
      <c r="XDP196" s="264"/>
      <c r="XDQ196" s="264"/>
      <c r="XDR196" s="264"/>
      <c r="XDS196" s="264"/>
      <c r="XDT196" s="264"/>
      <c r="XDU196" s="264"/>
      <c r="XDV196" s="264"/>
      <c r="XDW196" s="264"/>
      <c r="XDX196" s="264"/>
      <c r="XDY196" s="264"/>
      <c r="XDZ196" s="264"/>
      <c r="XEA196" s="264"/>
      <c r="XEB196" s="264"/>
      <c r="XEC196" s="264"/>
      <c r="XED196" s="264"/>
      <c r="XEE196" s="264"/>
      <c r="XEF196" s="264"/>
      <c r="XEG196" s="264"/>
      <c r="XEH196" s="264"/>
      <c r="XEI196" s="264"/>
      <c r="XEJ196" s="264"/>
      <c r="XEK196" s="264"/>
      <c r="XEL196" s="264"/>
      <c r="XEM196" s="264"/>
      <c r="XEN196" s="264"/>
      <c r="XEO196" s="264"/>
      <c r="XEP196" s="264"/>
      <c r="XEQ196" s="264"/>
      <c r="XER196" s="264"/>
      <c r="XES196" s="264"/>
      <c r="XET196" s="264"/>
      <c r="XEU196" s="264"/>
      <c r="XEV196" s="264"/>
      <c r="XEW196" s="264"/>
      <c r="XEX196" s="264"/>
      <c r="XEY196" s="264"/>
      <c r="XEZ196" s="264"/>
      <c r="XFA196" s="264"/>
      <c r="XFB196" s="264"/>
      <c r="XFC196" s="264"/>
      <c r="XFD196" s="264"/>
    </row>
    <row r="197" spans="1:16384" ht="179.2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16384" ht="82.5" customHeight="1" x14ac:dyDescent="0.2">
      <c r="A198" s="239" t="s">
        <v>167</v>
      </c>
      <c r="B198" s="239"/>
      <c r="C198" s="239"/>
      <c r="D198" s="239"/>
      <c r="E198" s="239"/>
      <c r="F198" s="239"/>
      <c r="G198" s="239"/>
      <c r="H198" s="239"/>
    </row>
    <row r="199" spans="1:16384" ht="23.25" x14ac:dyDescent="0.2">
      <c r="A199" s="264" t="s">
        <v>168</v>
      </c>
      <c r="B199" s="264"/>
      <c r="C199" s="264"/>
      <c r="D199" s="264"/>
      <c r="E199" s="264"/>
      <c r="F199" s="264"/>
      <c r="G199" s="264"/>
      <c r="H199" s="264"/>
    </row>
    <row r="200" spans="1:16384" s="266" customFormat="1" ht="114.75" customHeight="1" x14ac:dyDescent="0.2">
      <c r="A200" s="239" t="s">
        <v>169</v>
      </c>
      <c r="B200" s="239"/>
      <c r="C200" s="239"/>
      <c r="D200" s="239"/>
      <c r="E200" s="239"/>
      <c r="F200" s="239"/>
      <c r="G200" s="239"/>
      <c r="H200" s="239"/>
    </row>
  </sheetData>
  <sheetProtection selectLockedCells="1" selectUnlockedCells="1"/>
  <mergeCells count="2372">
    <mergeCell ref="A198:H198"/>
    <mergeCell ref="A199:H199"/>
    <mergeCell ref="A200:E200"/>
    <mergeCell ref="F200:H200"/>
    <mergeCell ref="XDQ196:XDX196"/>
    <mergeCell ref="XDY196:XEF196"/>
    <mergeCell ref="XEG196:XEN196"/>
    <mergeCell ref="XEO196:XEV196"/>
    <mergeCell ref="XEW196:XFD196"/>
    <mergeCell ref="A197:H197"/>
    <mergeCell ref="XBU196:XCB196"/>
    <mergeCell ref="XCC196:XCJ196"/>
    <mergeCell ref="XCK196:XCR196"/>
    <mergeCell ref="XCS196:XCZ196"/>
    <mergeCell ref="XDA196:XDH196"/>
    <mergeCell ref="XDI196:XDP196"/>
    <mergeCell ref="WZY196:XAF196"/>
    <mergeCell ref="XAG196:XAN196"/>
    <mergeCell ref="XAO196:XAV196"/>
    <mergeCell ref="XAW196:XBD196"/>
    <mergeCell ref="XBE196:XBL196"/>
    <mergeCell ref="XBM196:XBT196"/>
    <mergeCell ref="WYC196:WYJ196"/>
    <mergeCell ref="WYK196:WYR196"/>
    <mergeCell ref="WYS196:WYZ196"/>
    <mergeCell ref="WZA196:WZH196"/>
    <mergeCell ref="WZI196:WZP196"/>
    <mergeCell ref="WZQ196:WZX196"/>
    <mergeCell ref="WWG196:WWN196"/>
    <mergeCell ref="WWO196:WWV196"/>
    <mergeCell ref="WWW196:WXD196"/>
    <mergeCell ref="WXE196:WXL196"/>
    <mergeCell ref="WXM196:WXT196"/>
    <mergeCell ref="WXU196:WYB196"/>
    <mergeCell ref="WUK196:WUR196"/>
    <mergeCell ref="WUS196:WUZ196"/>
    <mergeCell ref="WVA196:WVH196"/>
    <mergeCell ref="WVI196:WVP196"/>
    <mergeCell ref="WVQ196:WVX196"/>
    <mergeCell ref="WVY196:WWF196"/>
    <mergeCell ref="WSO196:WSV196"/>
    <mergeCell ref="WSW196:WTD196"/>
    <mergeCell ref="WTE196:WTL196"/>
    <mergeCell ref="WTM196:WTT196"/>
    <mergeCell ref="WTU196:WUB196"/>
    <mergeCell ref="WUC196:WUJ196"/>
    <mergeCell ref="WQS196:WQZ196"/>
    <mergeCell ref="WRA196:WRH196"/>
    <mergeCell ref="WRI196:WRP196"/>
    <mergeCell ref="WRQ196:WRX196"/>
    <mergeCell ref="WRY196:WSF196"/>
    <mergeCell ref="WSG196:WSN196"/>
    <mergeCell ref="WOW196:WPD196"/>
    <mergeCell ref="WPE196:WPL196"/>
    <mergeCell ref="WPM196:WPT196"/>
    <mergeCell ref="WPU196:WQB196"/>
    <mergeCell ref="WQC196:WQJ196"/>
    <mergeCell ref="WQK196:WQR196"/>
    <mergeCell ref="WNA196:WNH196"/>
    <mergeCell ref="WNI196:WNP196"/>
    <mergeCell ref="WNQ196:WNX196"/>
    <mergeCell ref="WNY196:WOF196"/>
    <mergeCell ref="WOG196:WON196"/>
    <mergeCell ref="WOO196:WOV196"/>
    <mergeCell ref="WLE196:WLL196"/>
    <mergeCell ref="WLM196:WLT196"/>
    <mergeCell ref="WLU196:WMB196"/>
    <mergeCell ref="WMC196:WMJ196"/>
    <mergeCell ref="WMK196:WMR196"/>
    <mergeCell ref="WMS196:WMZ196"/>
    <mergeCell ref="WJI196:WJP196"/>
    <mergeCell ref="WJQ196:WJX196"/>
    <mergeCell ref="WJY196:WKF196"/>
    <mergeCell ref="WKG196:WKN196"/>
    <mergeCell ref="WKO196:WKV196"/>
    <mergeCell ref="WKW196:WLD196"/>
    <mergeCell ref="WHM196:WHT196"/>
    <mergeCell ref="WHU196:WIB196"/>
    <mergeCell ref="WIC196:WIJ196"/>
    <mergeCell ref="WIK196:WIR196"/>
    <mergeCell ref="WIS196:WIZ196"/>
    <mergeCell ref="WJA196:WJH196"/>
    <mergeCell ref="WFQ196:WFX196"/>
    <mergeCell ref="WFY196:WGF196"/>
    <mergeCell ref="WGG196:WGN196"/>
    <mergeCell ref="WGO196:WGV196"/>
    <mergeCell ref="WGW196:WHD196"/>
    <mergeCell ref="WHE196:WHL196"/>
    <mergeCell ref="WDU196:WEB196"/>
    <mergeCell ref="WEC196:WEJ196"/>
    <mergeCell ref="WEK196:WER196"/>
    <mergeCell ref="WES196:WEZ196"/>
    <mergeCell ref="WFA196:WFH196"/>
    <mergeCell ref="WFI196:WFP196"/>
    <mergeCell ref="WBY196:WCF196"/>
    <mergeCell ref="WCG196:WCN196"/>
    <mergeCell ref="WCO196:WCV196"/>
    <mergeCell ref="WCW196:WDD196"/>
    <mergeCell ref="WDE196:WDL196"/>
    <mergeCell ref="WDM196:WDT196"/>
    <mergeCell ref="WAC196:WAJ196"/>
    <mergeCell ref="WAK196:WAR196"/>
    <mergeCell ref="WAS196:WAZ196"/>
    <mergeCell ref="WBA196:WBH196"/>
    <mergeCell ref="WBI196:WBP196"/>
    <mergeCell ref="WBQ196:WBX196"/>
    <mergeCell ref="VYG196:VYN196"/>
    <mergeCell ref="VYO196:VYV196"/>
    <mergeCell ref="VYW196:VZD196"/>
    <mergeCell ref="VZE196:VZL196"/>
    <mergeCell ref="VZM196:VZT196"/>
    <mergeCell ref="VZU196:WAB196"/>
    <mergeCell ref="VWK196:VWR196"/>
    <mergeCell ref="VWS196:VWZ196"/>
    <mergeCell ref="VXA196:VXH196"/>
    <mergeCell ref="VXI196:VXP196"/>
    <mergeCell ref="VXQ196:VXX196"/>
    <mergeCell ref="VXY196:VYF196"/>
    <mergeCell ref="VUO196:VUV196"/>
    <mergeCell ref="VUW196:VVD196"/>
    <mergeCell ref="VVE196:VVL196"/>
    <mergeCell ref="VVM196:VVT196"/>
    <mergeCell ref="VVU196:VWB196"/>
    <mergeCell ref="VWC196:VWJ196"/>
    <mergeCell ref="VSS196:VSZ196"/>
    <mergeCell ref="VTA196:VTH196"/>
    <mergeCell ref="VTI196:VTP196"/>
    <mergeCell ref="VTQ196:VTX196"/>
    <mergeCell ref="VTY196:VUF196"/>
    <mergeCell ref="VUG196:VUN196"/>
    <mergeCell ref="VQW196:VRD196"/>
    <mergeCell ref="VRE196:VRL196"/>
    <mergeCell ref="VRM196:VRT196"/>
    <mergeCell ref="VRU196:VSB196"/>
    <mergeCell ref="VSC196:VSJ196"/>
    <mergeCell ref="VSK196:VSR196"/>
    <mergeCell ref="VPA196:VPH196"/>
    <mergeCell ref="VPI196:VPP196"/>
    <mergeCell ref="VPQ196:VPX196"/>
    <mergeCell ref="VPY196:VQF196"/>
    <mergeCell ref="VQG196:VQN196"/>
    <mergeCell ref="VQO196:VQV196"/>
    <mergeCell ref="VNE196:VNL196"/>
    <mergeCell ref="VNM196:VNT196"/>
    <mergeCell ref="VNU196:VOB196"/>
    <mergeCell ref="VOC196:VOJ196"/>
    <mergeCell ref="VOK196:VOR196"/>
    <mergeCell ref="VOS196:VOZ196"/>
    <mergeCell ref="VLI196:VLP196"/>
    <mergeCell ref="VLQ196:VLX196"/>
    <mergeCell ref="VLY196:VMF196"/>
    <mergeCell ref="VMG196:VMN196"/>
    <mergeCell ref="VMO196:VMV196"/>
    <mergeCell ref="VMW196:VND196"/>
    <mergeCell ref="VJM196:VJT196"/>
    <mergeCell ref="VJU196:VKB196"/>
    <mergeCell ref="VKC196:VKJ196"/>
    <mergeCell ref="VKK196:VKR196"/>
    <mergeCell ref="VKS196:VKZ196"/>
    <mergeCell ref="VLA196:VLH196"/>
    <mergeCell ref="VHQ196:VHX196"/>
    <mergeCell ref="VHY196:VIF196"/>
    <mergeCell ref="VIG196:VIN196"/>
    <mergeCell ref="VIO196:VIV196"/>
    <mergeCell ref="VIW196:VJD196"/>
    <mergeCell ref="VJE196:VJL196"/>
    <mergeCell ref="VFU196:VGB196"/>
    <mergeCell ref="VGC196:VGJ196"/>
    <mergeCell ref="VGK196:VGR196"/>
    <mergeCell ref="VGS196:VGZ196"/>
    <mergeCell ref="VHA196:VHH196"/>
    <mergeCell ref="VHI196:VHP196"/>
    <mergeCell ref="VDY196:VEF196"/>
    <mergeCell ref="VEG196:VEN196"/>
    <mergeCell ref="VEO196:VEV196"/>
    <mergeCell ref="VEW196:VFD196"/>
    <mergeCell ref="VFE196:VFL196"/>
    <mergeCell ref="VFM196:VFT196"/>
    <mergeCell ref="VCC196:VCJ196"/>
    <mergeCell ref="VCK196:VCR196"/>
    <mergeCell ref="VCS196:VCZ196"/>
    <mergeCell ref="VDA196:VDH196"/>
    <mergeCell ref="VDI196:VDP196"/>
    <mergeCell ref="VDQ196:VDX196"/>
    <mergeCell ref="VAG196:VAN196"/>
    <mergeCell ref="VAO196:VAV196"/>
    <mergeCell ref="VAW196:VBD196"/>
    <mergeCell ref="VBE196:VBL196"/>
    <mergeCell ref="VBM196:VBT196"/>
    <mergeCell ref="VBU196:VCB196"/>
    <mergeCell ref="UYK196:UYR196"/>
    <mergeCell ref="UYS196:UYZ196"/>
    <mergeCell ref="UZA196:UZH196"/>
    <mergeCell ref="UZI196:UZP196"/>
    <mergeCell ref="UZQ196:UZX196"/>
    <mergeCell ref="UZY196:VAF196"/>
    <mergeCell ref="UWO196:UWV196"/>
    <mergeCell ref="UWW196:UXD196"/>
    <mergeCell ref="UXE196:UXL196"/>
    <mergeCell ref="UXM196:UXT196"/>
    <mergeCell ref="UXU196:UYB196"/>
    <mergeCell ref="UYC196:UYJ196"/>
    <mergeCell ref="UUS196:UUZ196"/>
    <mergeCell ref="UVA196:UVH196"/>
    <mergeCell ref="UVI196:UVP196"/>
    <mergeCell ref="UVQ196:UVX196"/>
    <mergeCell ref="UVY196:UWF196"/>
    <mergeCell ref="UWG196:UWN196"/>
    <mergeCell ref="USW196:UTD196"/>
    <mergeCell ref="UTE196:UTL196"/>
    <mergeCell ref="UTM196:UTT196"/>
    <mergeCell ref="UTU196:UUB196"/>
    <mergeCell ref="UUC196:UUJ196"/>
    <mergeCell ref="UUK196:UUR196"/>
    <mergeCell ref="URA196:URH196"/>
    <mergeCell ref="URI196:URP196"/>
    <mergeCell ref="URQ196:URX196"/>
    <mergeCell ref="URY196:USF196"/>
    <mergeCell ref="USG196:USN196"/>
    <mergeCell ref="USO196:USV196"/>
    <mergeCell ref="UPE196:UPL196"/>
    <mergeCell ref="UPM196:UPT196"/>
    <mergeCell ref="UPU196:UQB196"/>
    <mergeCell ref="UQC196:UQJ196"/>
    <mergeCell ref="UQK196:UQR196"/>
    <mergeCell ref="UQS196:UQZ196"/>
    <mergeCell ref="UNI196:UNP196"/>
    <mergeCell ref="UNQ196:UNX196"/>
    <mergeCell ref="UNY196:UOF196"/>
    <mergeCell ref="UOG196:UON196"/>
    <mergeCell ref="UOO196:UOV196"/>
    <mergeCell ref="UOW196:UPD196"/>
    <mergeCell ref="ULM196:ULT196"/>
    <mergeCell ref="ULU196:UMB196"/>
    <mergeCell ref="UMC196:UMJ196"/>
    <mergeCell ref="UMK196:UMR196"/>
    <mergeCell ref="UMS196:UMZ196"/>
    <mergeCell ref="UNA196:UNH196"/>
    <mergeCell ref="UJQ196:UJX196"/>
    <mergeCell ref="UJY196:UKF196"/>
    <mergeCell ref="UKG196:UKN196"/>
    <mergeCell ref="UKO196:UKV196"/>
    <mergeCell ref="UKW196:ULD196"/>
    <mergeCell ref="ULE196:ULL196"/>
    <mergeCell ref="UHU196:UIB196"/>
    <mergeCell ref="UIC196:UIJ196"/>
    <mergeCell ref="UIK196:UIR196"/>
    <mergeCell ref="UIS196:UIZ196"/>
    <mergeCell ref="UJA196:UJH196"/>
    <mergeCell ref="UJI196:UJP196"/>
    <mergeCell ref="UFY196:UGF196"/>
    <mergeCell ref="UGG196:UGN196"/>
    <mergeCell ref="UGO196:UGV196"/>
    <mergeCell ref="UGW196:UHD196"/>
    <mergeCell ref="UHE196:UHL196"/>
    <mergeCell ref="UHM196:UHT196"/>
    <mergeCell ref="UEC196:UEJ196"/>
    <mergeCell ref="UEK196:UER196"/>
    <mergeCell ref="UES196:UEZ196"/>
    <mergeCell ref="UFA196:UFH196"/>
    <mergeCell ref="UFI196:UFP196"/>
    <mergeCell ref="UFQ196:UFX196"/>
    <mergeCell ref="UCG196:UCN196"/>
    <mergeCell ref="UCO196:UCV196"/>
    <mergeCell ref="UCW196:UDD196"/>
    <mergeCell ref="UDE196:UDL196"/>
    <mergeCell ref="UDM196:UDT196"/>
    <mergeCell ref="UDU196:UEB196"/>
    <mergeCell ref="UAK196:UAR196"/>
    <mergeCell ref="UAS196:UAZ196"/>
    <mergeCell ref="UBA196:UBH196"/>
    <mergeCell ref="UBI196:UBP196"/>
    <mergeCell ref="UBQ196:UBX196"/>
    <mergeCell ref="UBY196:UCF196"/>
    <mergeCell ref="TYO196:TYV196"/>
    <mergeCell ref="TYW196:TZD196"/>
    <mergeCell ref="TZE196:TZL196"/>
    <mergeCell ref="TZM196:TZT196"/>
    <mergeCell ref="TZU196:UAB196"/>
    <mergeCell ref="UAC196:UAJ196"/>
    <mergeCell ref="TWS196:TWZ196"/>
    <mergeCell ref="TXA196:TXH196"/>
    <mergeCell ref="TXI196:TXP196"/>
    <mergeCell ref="TXQ196:TXX196"/>
    <mergeCell ref="TXY196:TYF196"/>
    <mergeCell ref="TYG196:TYN196"/>
    <mergeCell ref="TUW196:TVD196"/>
    <mergeCell ref="TVE196:TVL196"/>
    <mergeCell ref="TVM196:TVT196"/>
    <mergeCell ref="TVU196:TWB196"/>
    <mergeCell ref="TWC196:TWJ196"/>
    <mergeCell ref="TWK196:TWR196"/>
    <mergeCell ref="TTA196:TTH196"/>
    <mergeCell ref="TTI196:TTP196"/>
    <mergeCell ref="TTQ196:TTX196"/>
    <mergeCell ref="TTY196:TUF196"/>
    <mergeCell ref="TUG196:TUN196"/>
    <mergeCell ref="TUO196:TUV196"/>
    <mergeCell ref="TRE196:TRL196"/>
    <mergeCell ref="TRM196:TRT196"/>
    <mergeCell ref="TRU196:TSB196"/>
    <mergeCell ref="TSC196:TSJ196"/>
    <mergeCell ref="TSK196:TSR196"/>
    <mergeCell ref="TSS196:TSZ196"/>
    <mergeCell ref="TPI196:TPP196"/>
    <mergeCell ref="TPQ196:TPX196"/>
    <mergeCell ref="TPY196:TQF196"/>
    <mergeCell ref="TQG196:TQN196"/>
    <mergeCell ref="TQO196:TQV196"/>
    <mergeCell ref="TQW196:TRD196"/>
    <mergeCell ref="TNM196:TNT196"/>
    <mergeCell ref="TNU196:TOB196"/>
    <mergeCell ref="TOC196:TOJ196"/>
    <mergeCell ref="TOK196:TOR196"/>
    <mergeCell ref="TOS196:TOZ196"/>
    <mergeCell ref="TPA196:TPH196"/>
    <mergeCell ref="TLQ196:TLX196"/>
    <mergeCell ref="TLY196:TMF196"/>
    <mergeCell ref="TMG196:TMN196"/>
    <mergeCell ref="TMO196:TMV196"/>
    <mergeCell ref="TMW196:TND196"/>
    <mergeCell ref="TNE196:TNL196"/>
    <mergeCell ref="TJU196:TKB196"/>
    <mergeCell ref="TKC196:TKJ196"/>
    <mergeCell ref="TKK196:TKR196"/>
    <mergeCell ref="TKS196:TKZ196"/>
    <mergeCell ref="TLA196:TLH196"/>
    <mergeCell ref="TLI196:TLP196"/>
    <mergeCell ref="THY196:TIF196"/>
    <mergeCell ref="TIG196:TIN196"/>
    <mergeCell ref="TIO196:TIV196"/>
    <mergeCell ref="TIW196:TJD196"/>
    <mergeCell ref="TJE196:TJL196"/>
    <mergeCell ref="TJM196:TJT196"/>
    <mergeCell ref="TGC196:TGJ196"/>
    <mergeCell ref="TGK196:TGR196"/>
    <mergeCell ref="TGS196:TGZ196"/>
    <mergeCell ref="THA196:THH196"/>
    <mergeCell ref="THI196:THP196"/>
    <mergeCell ref="THQ196:THX196"/>
    <mergeCell ref="TEG196:TEN196"/>
    <mergeCell ref="TEO196:TEV196"/>
    <mergeCell ref="TEW196:TFD196"/>
    <mergeCell ref="TFE196:TFL196"/>
    <mergeCell ref="TFM196:TFT196"/>
    <mergeCell ref="TFU196:TGB196"/>
    <mergeCell ref="TCK196:TCR196"/>
    <mergeCell ref="TCS196:TCZ196"/>
    <mergeCell ref="TDA196:TDH196"/>
    <mergeCell ref="TDI196:TDP196"/>
    <mergeCell ref="TDQ196:TDX196"/>
    <mergeCell ref="TDY196:TEF196"/>
    <mergeCell ref="TAO196:TAV196"/>
    <mergeCell ref="TAW196:TBD196"/>
    <mergeCell ref="TBE196:TBL196"/>
    <mergeCell ref="TBM196:TBT196"/>
    <mergeCell ref="TBU196:TCB196"/>
    <mergeCell ref="TCC196:TCJ196"/>
    <mergeCell ref="SYS196:SYZ196"/>
    <mergeCell ref="SZA196:SZH196"/>
    <mergeCell ref="SZI196:SZP196"/>
    <mergeCell ref="SZQ196:SZX196"/>
    <mergeCell ref="SZY196:TAF196"/>
    <mergeCell ref="TAG196:TAN196"/>
    <mergeCell ref="SWW196:SXD196"/>
    <mergeCell ref="SXE196:SXL196"/>
    <mergeCell ref="SXM196:SXT196"/>
    <mergeCell ref="SXU196:SYB196"/>
    <mergeCell ref="SYC196:SYJ196"/>
    <mergeCell ref="SYK196:SYR196"/>
    <mergeCell ref="SVA196:SVH196"/>
    <mergeCell ref="SVI196:SVP196"/>
    <mergeCell ref="SVQ196:SVX196"/>
    <mergeCell ref="SVY196:SWF196"/>
    <mergeCell ref="SWG196:SWN196"/>
    <mergeCell ref="SWO196:SWV196"/>
    <mergeCell ref="STE196:STL196"/>
    <mergeCell ref="STM196:STT196"/>
    <mergeCell ref="STU196:SUB196"/>
    <mergeCell ref="SUC196:SUJ196"/>
    <mergeCell ref="SUK196:SUR196"/>
    <mergeCell ref="SUS196:SUZ196"/>
    <mergeCell ref="SRI196:SRP196"/>
    <mergeCell ref="SRQ196:SRX196"/>
    <mergeCell ref="SRY196:SSF196"/>
    <mergeCell ref="SSG196:SSN196"/>
    <mergeCell ref="SSO196:SSV196"/>
    <mergeCell ref="SSW196:STD196"/>
    <mergeCell ref="SPM196:SPT196"/>
    <mergeCell ref="SPU196:SQB196"/>
    <mergeCell ref="SQC196:SQJ196"/>
    <mergeCell ref="SQK196:SQR196"/>
    <mergeCell ref="SQS196:SQZ196"/>
    <mergeCell ref="SRA196:SRH196"/>
    <mergeCell ref="SNQ196:SNX196"/>
    <mergeCell ref="SNY196:SOF196"/>
    <mergeCell ref="SOG196:SON196"/>
    <mergeCell ref="SOO196:SOV196"/>
    <mergeCell ref="SOW196:SPD196"/>
    <mergeCell ref="SPE196:SPL196"/>
    <mergeCell ref="SLU196:SMB196"/>
    <mergeCell ref="SMC196:SMJ196"/>
    <mergeCell ref="SMK196:SMR196"/>
    <mergeCell ref="SMS196:SMZ196"/>
    <mergeCell ref="SNA196:SNH196"/>
    <mergeCell ref="SNI196:SNP196"/>
    <mergeCell ref="SJY196:SKF196"/>
    <mergeCell ref="SKG196:SKN196"/>
    <mergeCell ref="SKO196:SKV196"/>
    <mergeCell ref="SKW196:SLD196"/>
    <mergeCell ref="SLE196:SLL196"/>
    <mergeCell ref="SLM196:SLT196"/>
    <mergeCell ref="SIC196:SIJ196"/>
    <mergeCell ref="SIK196:SIR196"/>
    <mergeCell ref="SIS196:SIZ196"/>
    <mergeCell ref="SJA196:SJH196"/>
    <mergeCell ref="SJI196:SJP196"/>
    <mergeCell ref="SJQ196:SJX196"/>
    <mergeCell ref="SGG196:SGN196"/>
    <mergeCell ref="SGO196:SGV196"/>
    <mergeCell ref="SGW196:SHD196"/>
    <mergeCell ref="SHE196:SHL196"/>
    <mergeCell ref="SHM196:SHT196"/>
    <mergeCell ref="SHU196:SIB196"/>
    <mergeCell ref="SEK196:SER196"/>
    <mergeCell ref="SES196:SEZ196"/>
    <mergeCell ref="SFA196:SFH196"/>
    <mergeCell ref="SFI196:SFP196"/>
    <mergeCell ref="SFQ196:SFX196"/>
    <mergeCell ref="SFY196:SGF196"/>
    <mergeCell ref="SCO196:SCV196"/>
    <mergeCell ref="SCW196:SDD196"/>
    <mergeCell ref="SDE196:SDL196"/>
    <mergeCell ref="SDM196:SDT196"/>
    <mergeCell ref="SDU196:SEB196"/>
    <mergeCell ref="SEC196:SEJ196"/>
    <mergeCell ref="SAS196:SAZ196"/>
    <mergeCell ref="SBA196:SBH196"/>
    <mergeCell ref="SBI196:SBP196"/>
    <mergeCell ref="SBQ196:SBX196"/>
    <mergeCell ref="SBY196:SCF196"/>
    <mergeCell ref="SCG196:SCN196"/>
    <mergeCell ref="RYW196:RZD196"/>
    <mergeCell ref="RZE196:RZL196"/>
    <mergeCell ref="RZM196:RZT196"/>
    <mergeCell ref="RZU196:SAB196"/>
    <mergeCell ref="SAC196:SAJ196"/>
    <mergeCell ref="SAK196:SAR196"/>
    <mergeCell ref="RXA196:RXH196"/>
    <mergeCell ref="RXI196:RXP196"/>
    <mergeCell ref="RXQ196:RXX196"/>
    <mergeCell ref="RXY196:RYF196"/>
    <mergeCell ref="RYG196:RYN196"/>
    <mergeCell ref="RYO196:RYV196"/>
    <mergeCell ref="RVE196:RVL196"/>
    <mergeCell ref="RVM196:RVT196"/>
    <mergeCell ref="RVU196:RWB196"/>
    <mergeCell ref="RWC196:RWJ196"/>
    <mergeCell ref="RWK196:RWR196"/>
    <mergeCell ref="RWS196:RWZ196"/>
    <mergeCell ref="RTI196:RTP196"/>
    <mergeCell ref="RTQ196:RTX196"/>
    <mergeCell ref="RTY196:RUF196"/>
    <mergeCell ref="RUG196:RUN196"/>
    <mergeCell ref="RUO196:RUV196"/>
    <mergeCell ref="RUW196:RVD196"/>
    <mergeCell ref="RRM196:RRT196"/>
    <mergeCell ref="RRU196:RSB196"/>
    <mergeCell ref="RSC196:RSJ196"/>
    <mergeCell ref="RSK196:RSR196"/>
    <mergeCell ref="RSS196:RSZ196"/>
    <mergeCell ref="RTA196:RTH196"/>
    <mergeCell ref="RPQ196:RPX196"/>
    <mergeCell ref="RPY196:RQF196"/>
    <mergeCell ref="RQG196:RQN196"/>
    <mergeCell ref="RQO196:RQV196"/>
    <mergeCell ref="RQW196:RRD196"/>
    <mergeCell ref="RRE196:RRL196"/>
    <mergeCell ref="RNU196:ROB196"/>
    <mergeCell ref="ROC196:ROJ196"/>
    <mergeCell ref="ROK196:ROR196"/>
    <mergeCell ref="ROS196:ROZ196"/>
    <mergeCell ref="RPA196:RPH196"/>
    <mergeCell ref="RPI196:RPP196"/>
    <mergeCell ref="RLY196:RMF196"/>
    <mergeCell ref="RMG196:RMN196"/>
    <mergeCell ref="RMO196:RMV196"/>
    <mergeCell ref="RMW196:RND196"/>
    <mergeCell ref="RNE196:RNL196"/>
    <mergeCell ref="RNM196:RNT196"/>
    <mergeCell ref="RKC196:RKJ196"/>
    <mergeCell ref="RKK196:RKR196"/>
    <mergeCell ref="RKS196:RKZ196"/>
    <mergeCell ref="RLA196:RLH196"/>
    <mergeCell ref="RLI196:RLP196"/>
    <mergeCell ref="RLQ196:RLX196"/>
    <mergeCell ref="RIG196:RIN196"/>
    <mergeCell ref="RIO196:RIV196"/>
    <mergeCell ref="RIW196:RJD196"/>
    <mergeCell ref="RJE196:RJL196"/>
    <mergeCell ref="RJM196:RJT196"/>
    <mergeCell ref="RJU196:RKB196"/>
    <mergeCell ref="RGK196:RGR196"/>
    <mergeCell ref="RGS196:RGZ196"/>
    <mergeCell ref="RHA196:RHH196"/>
    <mergeCell ref="RHI196:RHP196"/>
    <mergeCell ref="RHQ196:RHX196"/>
    <mergeCell ref="RHY196:RIF196"/>
    <mergeCell ref="REO196:REV196"/>
    <mergeCell ref="REW196:RFD196"/>
    <mergeCell ref="RFE196:RFL196"/>
    <mergeCell ref="RFM196:RFT196"/>
    <mergeCell ref="RFU196:RGB196"/>
    <mergeCell ref="RGC196:RGJ196"/>
    <mergeCell ref="RCS196:RCZ196"/>
    <mergeCell ref="RDA196:RDH196"/>
    <mergeCell ref="RDI196:RDP196"/>
    <mergeCell ref="RDQ196:RDX196"/>
    <mergeCell ref="RDY196:REF196"/>
    <mergeCell ref="REG196:REN196"/>
    <mergeCell ref="RAW196:RBD196"/>
    <mergeCell ref="RBE196:RBL196"/>
    <mergeCell ref="RBM196:RBT196"/>
    <mergeCell ref="RBU196:RCB196"/>
    <mergeCell ref="RCC196:RCJ196"/>
    <mergeCell ref="RCK196:RCR196"/>
    <mergeCell ref="QZA196:QZH196"/>
    <mergeCell ref="QZI196:QZP196"/>
    <mergeCell ref="QZQ196:QZX196"/>
    <mergeCell ref="QZY196:RAF196"/>
    <mergeCell ref="RAG196:RAN196"/>
    <mergeCell ref="RAO196:RAV196"/>
    <mergeCell ref="QXE196:QXL196"/>
    <mergeCell ref="QXM196:QXT196"/>
    <mergeCell ref="QXU196:QYB196"/>
    <mergeCell ref="QYC196:QYJ196"/>
    <mergeCell ref="QYK196:QYR196"/>
    <mergeCell ref="QYS196:QYZ196"/>
    <mergeCell ref="QVI196:QVP196"/>
    <mergeCell ref="QVQ196:QVX196"/>
    <mergeCell ref="QVY196:QWF196"/>
    <mergeCell ref="QWG196:QWN196"/>
    <mergeCell ref="QWO196:QWV196"/>
    <mergeCell ref="QWW196:QXD196"/>
    <mergeCell ref="QTM196:QTT196"/>
    <mergeCell ref="QTU196:QUB196"/>
    <mergeCell ref="QUC196:QUJ196"/>
    <mergeCell ref="QUK196:QUR196"/>
    <mergeCell ref="QUS196:QUZ196"/>
    <mergeCell ref="QVA196:QVH196"/>
    <mergeCell ref="QRQ196:QRX196"/>
    <mergeCell ref="QRY196:QSF196"/>
    <mergeCell ref="QSG196:QSN196"/>
    <mergeCell ref="QSO196:QSV196"/>
    <mergeCell ref="QSW196:QTD196"/>
    <mergeCell ref="QTE196:QTL196"/>
    <mergeCell ref="QPU196:QQB196"/>
    <mergeCell ref="QQC196:QQJ196"/>
    <mergeCell ref="QQK196:QQR196"/>
    <mergeCell ref="QQS196:QQZ196"/>
    <mergeCell ref="QRA196:QRH196"/>
    <mergeCell ref="QRI196:QRP196"/>
    <mergeCell ref="QNY196:QOF196"/>
    <mergeCell ref="QOG196:QON196"/>
    <mergeCell ref="QOO196:QOV196"/>
    <mergeCell ref="QOW196:QPD196"/>
    <mergeCell ref="QPE196:QPL196"/>
    <mergeCell ref="QPM196:QPT196"/>
    <mergeCell ref="QMC196:QMJ196"/>
    <mergeCell ref="QMK196:QMR196"/>
    <mergeCell ref="QMS196:QMZ196"/>
    <mergeCell ref="QNA196:QNH196"/>
    <mergeCell ref="QNI196:QNP196"/>
    <mergeCell ref="QNQ196:QNX196"/>
    <mergeCell ref="QKG196:QKN196"/>
    <mergeCell ref="QKO196:QKV196"/>
    <mergeCell ref="QKW196:QLD196"/>
    <mergeCell ref="QLE196:QLL196"/>
    <mergeCell ref="QLM196:QLT196"/>
    <mergeCell ref="QLU196:QMB196"/>
    <mergeCell ref="QIK196:QIR196"/>
    <mergeCell ref="QIS196:QIZ196"/>
    <mergeCell ref="QJA196:QJH196"/>
    <mergeCell ref="QJI196:QJP196"/>
    <mergeCell ref="QJQ196:QJX196"/>
    <mergeCell ref="QJY196:QKF196"/>
    <mergeCell ref="QGO196:QGV196"/>
    <mergeCell ref="QGW196:QHD196"/>
    <mergeCell ref="QHE196:QHL196"/>
    <mergeCell ref="QHM196:QHT196"/>
    <mergeCell ref="QHU196:QIB196"/>
    <mergeCell ref="QIC196:QIJ196"/>
    <mergeCell ref="QES196:QEZ196"/>
    <mergeCell ref="QFA196:QFH196"/>
    <mergeCell ref="QFI196:QFP196"/>
    <mergeCell ref="QFQ196:QFX196"/>
    <mergeCell ref="QFY196:QGF196"/>
    <mergeCell ref="QGG196:QGN196"/>
    <mergeCell ref="QCW196:QDD196"/>
    <mergeCell ref="QDE196:QDL196"/>
    <mergeCell ref="QDM196:QDT196"/>
    <mergeCell ref="QDU196:QEB196"/>
    <mergeCell ref="QEC196:QEJ196"/>
    <mergeCell ref="QEK196:QER196"/>
    <mergeCell ref="QBA196:QBH196"/>
    <mergeCell ref="QBI196:QBP196"/>
    <mergeCell ref="QBQ196:QBX196"/>
    <mergeCell ref="QBY196:QCF196"/>
    <mergeCell ref="QCG196:QCN196"/>
    <mergeCell ref="QCO196:QCV196"/>
    <mergeCell ref="PZE196:PZL196"/>
    <mergeCell ref="PZM196:PZT196"/>
    <mergeCell ref="PZU196:QAB196"/>
    <mergeCell ref="QAC196:QAJ196"/>
    <mergeCell ref="QAK196:QAR196"/>
    <mergeCell ref="QAS196:QAZ196"/>
    <mergeCell ref="PXI196:PXP196"/>
    <mergeCell ref="PXQ196:PXX196"/>
    <mergeCell ref="PXY196:PYF196"/>
    <mergeCell ref="PYG196:PYN196"/>
    <mergeCell ref="PYO196:PYV196"/>
    <mergeCell ref="PYW196:PZD196"/>
    <mergeCell ref="PVM196:PVT196"/>
    <mergeCell ref="PVU196:PWB196"/>
    <mergeCell ref="PWC196:PWJ196"/>
    <mergeCell ref="PWK196:PWR196"/>
    <mergeCell ref="PWS196:PWZ196"/>
    <mergeCell ref="PXA196:PXH196"/>
    <mergeCell ref="PTQ196:PTX196"/>
    <mergeCell ref="PTY196:PUF196"/>
    <mergeCell ref="PUG196:PUN196"/>
    <mergeCell ref="PUO196:PUV196"/>
    <mergeCell ref="PUW196:PVD196"/>
    <mergeCell ref="PVE196:PVL196"/>
    <mergeCell ref="PRU196:PSB196"/>
    <mergeCell ref="PSC196:PSJ196"/>
    <mergeCell ref="PSK196:PSR196"/>
    <mergeCell ref="PSS196:PSZ196"/>
    <mergeCell ref="PTA196:PTH196"/>
    <mergeCell ref="PTI196:PTP196"/>
    <mergeCell ref="PPY196:PQF196"/>
    <mergeCell ref="PQG196:PQN196"/>
    <mergeCell ref="PQO196:PQV196"/>
    <mergeCell ref="PQW196:PRD196"/>
    <mergeCell ref="PRE196:PRL196"/>
    <mergeCell ref="PRM196:PRT196"/>
    <mergeCell ref="POC196:POJ196"/>
    <mergeCell ref="POK196:POR196"/>
    <mergeCell ref="POS196:POZ196"/>
    <mergeCell ref="PPA196:PPH196"/>
    <mergeCell ref="PPI196:PPP196"/>
    <mergeCell ref="PPQ196:PPX196"/>
    <mergeCell ref="PMG196:PMN196"/>
    <mergeCell ref="PMO196:PMV196"/>
    <mergeCell ref="PMW196:PND196"/>
    <mergeCell ref="PNE196:PNL196"/>
    <mergeCell ref="PNM196:PNT196"/>
    <mergeCell ref="PNU196:POB196"/>
    <mergeCell ref="PKK196:PKR196"/>
    <mergeCell ref="PKS196:PKZ196"/>
    <mergeCell ref="PLA196:PLH196"/>
    <mergeCell ref="PLI196:PLP196"/>
    <mergeCell ref="PLQ196:PLX196"/>
    <mergeCell ref="PLY196:PMF196"/>
    <mergeCell ref="PIO196:PIV196"/>
    <mergeCell ref="PIW196:PJD196"/>
    <mergeCell ref="PJE196:PJL196"/>
    <mergeCell ref="PJM196:PJT196"/>
    <mergeCell ref="PJU196:PKB196"/>
    <mergeCell ref="PKC196:PKJ196"/>
    <mergeCell ref="PGS196:PGZ196"/>
    <mergeCell ref="PHA196:PHH196"/>
    <mergeCell ref="PHI196:PHP196"/>
    <mergeCell ref="PHQ196:PHX196"/>
    <mergeCell ref="PHY196:PIF196"/>
    <mergeCell ref="PIG196:PIN196"/>
    <mergeCell ref="PEW196:PFD196"/>
    <mergeCell ref="PFE196:PFL196"/>
    <mergeCell ref="PFM196:PFT196"/>
    <mergeCell ref="PFU196:PGB196"/>
    <mergeCell ref="PGC196:PGJ196"/>
    <mergeCell ref="PGK196:PGR196"/>
    <mergeCell ref="PDA196:PDH196"/>
    <mergeCell ref="PDI196:PDP196"/>
    <mergeCell ref="PDQ196:PDX196"/>
    <mergeCell ref="PDY196:PEF196"/>
    <mergeCell ref="PEG196:PEN196"/>
    <mergeCell ref="PEO196:PEV196"/>
    <mergeCell ref="PBE196:PBL196"/>
    <mergeCell ref="PBM196:PBT196"/>
    <mergeCell ref="PBU196:PCB196"/>
    <mergeCell ref="PCC196:PCJ196"/>
    <mergeCell ref="PCK196:PCR196"/>
    <mergeCell ref="PCS196:PCZ196"/>
    <mergeCell ref="OZI196:OZP196"/>
    <mergeCell ref="OZQ196:OZX196"/>
    <mergeCell ref="OZY196:PAF196"/>
    <mergeCell ref="PAG196:PAN196"/>
    <mergeCell ref="PAO196:PAV196"/>
    <mergeCell ref="PAW196:PBD196"/>
    <mergeCell ref="OXM196:OXT196"/>
    <mergeCell ref="OXU196:OYB196"/>
    <mergeCell ref="OYC196:OYJ196"/>
    <mergeCell ref="OYK196:OYR196"/>
    <mergeCell ref="OYS196:OYZ196"/>
    <mergeCell ref="OZA196:OZH196"/>
    <mergeCell ref="OVQ196:OVX196"/>
    <mergeCell ref="OVY196:OWF196"/>
    <mergeCell ref="OWG196:OWN196"/>
    <mergeCell ref="OWO196:OWV196"/>
    <mergeCell ref="OWW196:OXD196"/>
    <mergeCell ref="OXE196:OXL196"/>
    <mergeCell ref="OTU196:OUB196"/>
    <mergeCell ref="OUC196:OUJ196"/>
    <mergeCell ref="OUK196:OUR196"/>
    <mergeCell ref="OUS196:OUZ196"/>
    <mergeCell ref="OVA196:OVH196"/>
    <mergeCell ref="OVI196:OVP196"/>
    <mergeCell ref="ORY196:OSF196"/>
    <mergeCell ref="OSG196:OSN196"/>
    <mergeCell ref="OSO196:OSV196"/>
    <mergeCell ref="OSW196:OTD196"/>
    <mergeCell ref="OTE196:OTL196"/>
    <mergeCell ref="OTM196:OTT196"/>
    <mergeCell ref="OQC196:OQJ196"/>
    <mergeCell ref="OQK196:OQR196"/>
    <mergeCell ref="OQS196:OQZ196"/>
    <mergeCell ref="ORA196:ORH196"/>
    <mergeCell ref="ORI196:ORP196"/>
    <mergeCell ref="ORQ196:ORX196"/>
    <mergeCell ref="OOG196:OON196"/>
    <mergeCell ref="OOO196:OOV196"/>
    <mergeCell ref="OOW196:OPD196"/>
    <mergeCell ref="OPE196:OPL196"/>
    <mergeCell ref="OPM196:OPT196"/>
    <mergeCell ref="OPU196:OQB196"/>
    <mergeCell ref="OMK196:OMR196"/>
    <mergeCell ref="OMS196:OMZ196"/>
    <mergeCell ref="ONA196:ONH196"/>
    <mergeCell ref="ONI196:ONP196"/>
    <mergeCell ref="ONQ196:ONX196"/>
    <mergeCell ref="ONY196:OOF196"/>
    <mergeCell ref="OKO196:OKV196"/>
    <mergeCell ref="OKW196:OLD196"/>
    <mergeCell ref="OLE196:OLL196"/>
    <mergeCell ref="OLM196:OLT196"/>
    <mergeCell ref="OLU196:OMB196"/>
    <mergeCell ref="OMC196:OMJ196"/>
    <mergeCell ref="OIS196:OIZ196"/>
    <mergeCell ref="OJA196:OJH196"/>
    <mergeCell ref="OJI196:OJP196"/>
    <mergeCell ref="OJQ196:OJX196"/>
    <mergeCell ref="OJY196:OKF196"/>
    <mergeCell ref="OKG196:OKN196"/>
    <mergeCell ref="OGW196:OHD196"/>
    <mergeCell ref="OHE196:OHL196"/>
    <mergeCell ref="OHM196:OHT196"/>
    <mergeCell ref="OHU196:OIB196"/>
    <mergeCell ref="OIC196:OIJ196"/>
    <mergeCell ref="OIK196:OIR196"/>
    <mergeCell ref="OFA196:OFH196"/>
    <mergeCell ref="OFI196:OFP196"/>
    <mergeCell ref="OFQ196:OFX196"/>
    <mergeCell ref="OFY196:OGF196"/>
    <mergeCell ref="OGG196:OGN196"/>
    <mergeCell ref="OGO196:OGV196"/>
    <mergeCell ref="ODE196:ODL196"/>
    <mergeCell ref="ODM196:ODT196"/>
    <mergeCell ref="ODU196:OEB196"/>
    <mergeCell ref="OEC196:OEJ196"/>
    <mergeCell ref="OEK196:OER196"/>
    <mergeCell ref="OES196:OEZ196"/>
    <mergeCell ref="OBI196:OBP196"/>
    <mergeCell ref="OBQ196:OBX196"/>
    <mergeCell ref="OBY196:OCF196"/>
    <mergeCell ref="OCG196:OCN196"/>
    <mergeCell ref="OCO196:OCV196"/>
    <mergeCell ref="OCW196:ODD196"/>
    <mergeCell ref="NZM196:NZT196"/>
    <mergeCell ref="NZU196:OAB196"/>
    <mergeCell ref="OAC196:OAJ196"/>
    <mergeCell ref="OAK196:OAR196"/>
    <mergeCell ref="OAS196:OAZ196"/>
    <mergeCell ref="OBA196:OBH196"/>
    <mergeCell ref="NXQ196:NXX196"/>
    <mergeCell ref="NXY196:NYF196"/>
    <mergeCell ref="NYG196:NYN196"/>
    <mergeCell ref="NYO196:NYV196"/>
    <mergeCell ref="NYW196:NZD196"/>
    <mergeCell ref="NZE196:NZL196"/>
    <mergeCell ref="NVU196:NWB196"/>
    <mergeCell ref="NWC196:NWJ196"/>
    <mergeCell ref="NWK196:NWR196"/>
    <mergeCell ref="NWS196:NWZ196"/>
    <mergeCell ref="NXA196:NXH196"/>
    <mergeCell ref="NXI196:NXP196"/>
    <mergeCell ref="NTY196:NUF196"/>
    <mergeCell ref="NUG196:NUN196"/>
    <mergeCell ref="NUO196:NUV196"/>
    <mergeCell ref="NUW196:NVD196"/>
    <mergeCell ref="NVE196:NVL196"/>
    <mergeCell ref="NVM196:NVT196"/>
    <mergeCell ref="NSC196:NSJ196"/>
    <mergeCell ref="NSK196:NSR196"/>
    <mergeCell ref="NSS196:NSZ196"/>
    <mergeCell ref="NTA196:NTH196"/>
    <mergeCell ref="NTI196:NTP196"/>
    <mergeCell ref="NTQ196:NTX196"/>
    <mergeCell ref="NQG196:NQN196"/>
    <mergeCell ref="NQO196:NQV196"/>
    <mergeCell ref="NQW196:NRD196"/>
    <mergeCell ref="NRE196:NRL196"/>
    <mergeCell ref="NRM196:NRT196"/>
    <mergeCell ref="NRU196:NSB196"/>
    <mergeCell ref="NOK196:NOR196"/>
    <mergeCell ref="NOS196:NOZ196"/>
    <mergeCell ref="NPA196:NPH196"/>
    <mergeCell ref="NPI196:NPP196"/>
    <mergeCell ref="NPQ196:NPX196"/>
    <mergeCell ref="NPY196:NQF196"/>
    <mergeCell ref="NMO196:NMV196"/>
    <mergeCell ref="NMW196:NND196"/>
    <mergeCell ref="NNE196:NNL196"/>
    <mergeCell ref="NNM196:NNT196"/>
    <mergeCell ref="NNU196:NOB196"/>
    <mergeCell ref="NOC196:NOJ196"/>
    <mergeCell ref="NKS196:NKZ196"/>
    <mergeCell ref="NLA196:NLH196"/>
    <mergeCell ref="NLI196:NLP196"/>
    <mergeCell ref="NLQ196:NLX196"/>
    <mergeCell ref="NLY196:NMF196"/>
    <mergeCell ref="NMG196:NMN196"/>
    <mergeCell ref="NIW196:NJD196"/>
    <mergeCell ref="NJE196:NJL196"/>
    <mergeCell ref="NJM196:NJT196"/>
    <mergeCell ref="NJU196:NKB196"/>
    <mergeCell ref="NKC196:NKJ196"/>
    <mergeCell ref="NKK196:NKR196"/>
    <mergeCell ref="NHA196:NHH196"/>
    <mergeCell ref="NHI196:NHP196"/>
    <mergeCell ref="NHQ196:NHX196"/>
    <mergeCell ref="NHY196:NIF196"/>
    <mergeCell ref="NIG196:NIN196"/>
    <mergeCell ref="NIO196:NIV196"/>
    <mergeCell ref="NFE196:NFL196"/>
    <mergeCell ref="NFM196:NFT196"/>
    <mergeCell ref="NFU196:NGB196"/>
    <mergeCell ref="NGC196:NGJ196"/>
    <mergeCell ref="NGK196:NGR196"/>
    <mergeCell ref="NGS196:NGZ196"/>
    <mergeCell ref="NDI196:NDP196"/>
    <mergeCell ref="NDQ196:NDX196"/>
    <mergeCell ref="NDY196:NEF196"/>
    <mergeCell ref="NEG196:NEN196"/>
    <mergeCell ref="NEO196:NEV196"/>
    <mergeCell ref="NEW196:NFD196"/>
    <mergeCell ref="NBM196:NBT196"/>
    <mergeCell ref="NBU196:NCB196"/>
    <mergeCell ref="NCC196:NCJ196"/>
    <mergeCell ref="NCK196:NCR196"/>
    <mergeCell ref="NCS196:NCZ196"/>
    <mergeCell ref="NDA196:NDH196"/>
    <mergeCell ref="MZQ196:MZX196"/>
    <mergeCell ref="MZY196:NAF196"/>
    <mergeCell ref="NAG196:NAN196"/>
    <mergeCell ref="NAO196:NAV196"/>
    <mergeCell ref="NAW196:NBD196"/>
    <mergeCell ref="NBE196:NBL196"/>
    <mergeCell ref="MXU196:MYB196"/>
    <mergeCell ref="MYC196:MYJ196"/>
    <mergeCell ref="MYK196:MYR196"/>
    <mergeCell ref="MYS196:MYZ196"/>
    <mergeCell ref="MZA196:MZH196"/>
    <mergeCell ref="MZI196:MZP196"/>
    <mergeCell ref="MVY196:MWF196"/>
    <mergeCell ref="MWG196:MWN196"/>
    <mergeCell ref="MWO196:MWV196"/>
    <mergeCell ref="MWW196:MXD196"/>
    <mergeCell ref="MXE196:MXL196"/>
    <mergeCell ref="MXM196:MXT196"/>
    <mergeCell ref="MUC196:MUJ196"/>
    <mergeCell ref="MUK196:MUR196"/>
    <mergeCell ref="MUS196:MUZ196"/>
    <mergeCell ref="MVA196:MVH196"/>
    <mergeCell ref="MVI196:MVP196"/>
    <mergeCell ref="MVQ196:MVX196"/>
    <mergeCell ref="MSG196:MSN196"/>
    <mergeCell ref="MSO196:MSV196"/>
    <mergeCell ref="MSW196:MTD196"/>
    <mergeCell ref="MTE196:MTL196"/>
    <mergeCell ref="MTM196:MTT196"/>
    <mergeCell ref="MTU196:MUB196"/>
    <mergeCell ref="MQK196:MQR196"/>
    <mergeCell ref="MQS196:MQZ196"/>
    <mergeCell ref="MRA196:MRH196"/>
    <mergeCell ref="MRI196:MRP196"/>
    <mergeCell ref="MRQ196:MRX196"/>
    <mergeCell ref="MRY196:MSF196"/>
    <mergeCell ref="MOO196:MOV196"/>
    <mergeCell ref="MOW196:MPD196"/>
    <mergeCell ref="MPE196:MPL196"/>
    <mergeCell ref="MPM196:MPT196"/>
    <mergeCell ref="MPU196:MQB196"/>
    <mergeCell ref="MQC196:MQJ196"/>
    <mergeCell ref="MMS196:MMZ196"/>
    <mergeCell ref="MNA196:MNH196"/>
    <mergeCell ref="MNI196:MNP196"/>
    <mergeCell ref="MNQ196:MNX196"/>
    <mergeCell ref="MNY196:MOF196"/>
    <mergeCell ref="MOG196:MON196"/>
    <mergeCell ref="MKW196:MLD196"/>
    <mergeCell ref="MLE196:MLL196"/>
    <mergeCell ref="MLM196:MLT196"/>
    <mergeCell ref="MLU196:MMB196"/>
    <mergeCell ref="MMC196:MMJ196"/>
    <mergeCell ref="MMK196:MMR196"/>
    <mergeCell ref="MJA196:MJH196"/>
    <mergeCell ref="MJI196:MJP196"/>
    <mergeCell ref="MJQ196:MJX196"/>
    <mergeCell ref="MJY196:MKF196"/>
    <mergeCell ref="MKG196:MKN196"/>
    <mergeCell ref="MKO196:MKV196"/>
    <mergeCell ref="MHE196:MHL196"/>
    <mergeCell ref="MHM196:MHT196"/>
    <mergeCell ref="MHU196:MIB196"/>
    <mergeCell ref="MIC196:MIJ196"/>
    <mergeCell ref="MIK196:MIR196"/>
    <mergeCell ref="MIS196:MIZ196"/>
    <mergeCell ref="MFI196:MFP196"/>
    <mergeCell ref="MFQ196:MFX196"/>
    <mergeCell ref="MFY196:MGF196"/>
    <mergeCell ref="MGG196:MGN196"/>
    <mergeCell ref="MGO196:MGV196"/>
    <mergeCell ref="MGW196:MHD196"/>
    <mergeCell ref="MDM196:MDT196"/>
    <mergeCell ref="MDU196:MEB196"/>
    <mergeCell ref="MEC196:MEJ196"/>
    <mergeCell ref="MEK196:MER196"/>
    <mergeCell ref="MES196:MEZ196"/>
    <mergeCell ref="MFA196:MFH196"/>
    <mergeCell ref="MBQ196:MBX196"/>
    <mergeCell ref="MBY196:MCF196"/>
    <mergeCell ref="MCG196:MCN196"/>
    <mergeCell ref="MCO196:MCV196"/>
    <mergeCell ref="MCW196:MDD196"/>
    <mergeCell ref="MDE196:MDL196"/>
    <mergeCell ref="LZU196:MAB196"/>
    <mergeCell ref="MAC196:MAJ196"/>
    <mergeCell ref="MAK196:MAR196"/>
    <mergeCell ref="MAS196:MAZ196"/>
    <mergeCell ref="MBA196:MBH196"/>
    <mergeCell ref="MBI196:MBP196"/>
    <mergeCell ref="LXY196:LYF196"/>
    <mergeCell ref="LYG196:LYN196"/>
    <mergeCell ref="LYO196:LYV196"/>
    <mergeCell ref="LYW196:LZD196"/>
    <mergeCell ref="LZE196:LZL196"/>
    <mergeCell ref="LZM196:LZT196"/>
    <mergeCell ref="LWC196:LWJ196"/>
    <mergeCell ref="LWK196:LWR196"/>
    <mergeCell ref="LWS196:LWZ196"/>
    <mergeCell ref="LXA196:LXH196"/>
    <mergeCell ref="LXI196:LXP196"/>
    <mergeCell ref="LXQ196:LXX196"/>
    <mergeCell ref="LUG196:LUN196"/>
    <mergeCell ref="LUO196:LUV196"/>
    <mergeCell ref="LUW196:LVD196"/>
    <mergeCell ref="LVE196:LVL196"/>
    <mergeCell ref="LVM196:LVT196"/>
    <mergeCell ref="LVU196:LWB196"/>
    <mergeCell ref="LSK196:LSR196"/>
    <mergeCell ref="LSS196:LSZ196"/>
    <mergeCell ref="LTA196:LTH196"/>
    <mergeCell ref="LTI196:LTP196"/>
    <mergeCell ref="LTQ196:LTX196"/>
    <mergeCell ref="LTY196:LUF196"/>
    <mergeCell ref="LQO196:LQV196"/>
    <mergeCell ref="LQW196:LRD196"/>
    <mergeCell ref="LRE196:LRL196"/>
    <mergeCell ref="LRM196:LRT196"/>
    <mergeCell ref="LRU196:LSB196"/>
    <mergeCell ref="LSC196:LSJ196"/>
    <mergeCell ref="LOS196:LOZ196"/>
    <mergeCell ref="LPA196:LPH196"/>
    <mergeCell ref="LPI196:LPP196"/>
    <mergeCell ref="LPQ196:LPX196"/>
    <mergeCell ref="LPY196:LQF196"/>
    <mergeCell ref="LQG196:LQN196"/>
    <mergeCell ref="LMW196:LND196"/>
    <mergeCell ref="LNE196:LNL196"/>
    <mergeCell ref="LNM196:LNT196"/>
    <mergeCell ref="LNU196:LOB196"/>
    <mergeCell ref="LOC196:LOJ196"/>
    <mergeCell ref="LOK196:LOR196"/>
    <mergeCell ref="LLA196:LLH196"/>
    <mergeCell ref="LLI196:LLP196"/>
    <mergeCell ref="LLQ196:LLX196"/>
    <mergeCell ref="LLY196:LMF196"/>
    <mergeCell ref="LMG196:LMN196"/>
    <mergeCell ref="LMO196:LMV196"/>
    <mergeCell ref="LJE196:LJL196"/>
    <mergeCell ref="LJM196:LJT196"/>
    <mergeCell ref="LJU196:LKB196"/>
    <mergeCell ref="LKC196:LKJ196"/>
    <mergeCell ref="LKK196:LKR196"/>
    <mergeCell ref="LKS196:LKZ196"/>
    <mergeCell ref="LHI196:LHP196"/>
    <mergeCell ref="LHQ196:LHX196"/>
    <mergeCell ref="LHY196:LIF196"/>
    <mergeCell ref="LIG196:LIN196"/>
    <mergeCell ref="LIO196:LIV196"/>
    <mergeCell ref="LIW196:LJD196"/>
    <mergeCell ref="LFM196:LFT196"/>
    <mergeCell ref="LFU196:LGB196"/>
    <mergeCell ref="LGC196:LGJ196"/>
    <mergeCell ref="LGK196:LGR196"/>
    <mergeCell ref="LGS196:LGZ196"/>
    <mergeCell ref="LHA196:LHH196"/>
    <mergeCell ref="LDQ196:LDX196"/>
    <mergeCell ref="LDY196:LEF196"/>
    <mergeCell ref="LEG196:LEN196"/>
    <mergeCell ref="LEO196:LEV196"/>
    <mergeCell ref="LEW196:LFD196"/>
    <mergeCell ref="LFE196:LFL196"/>
    <mergeCell ref="LBU196:LCB196"/>
    <mergeCell ref="LCC196:LCJ196"/>
    <mergeCell ref="LCK196:LCR196"/>
    <mergeCell ref="LCS196:LCZ196"/>
    <mergeCell ref="LDA196:LDH196"/>
    <mergeCell ref="LDI196:LDP196"/>
    <mergeCell ref="KZY196:LAF196"/>
    <mergeCell ref="LAG196:LAN196"/>
    <mergeCell ref="LAO196:LAV196"/>
    <mergeCell ref="LAW196:LBD196"/>
    <mergeCell ref="LBE196:LBL196"/>
    <mergeCell ref="LBM196:LBT196"/>
    <mergeCell ref="KYC196:KYJ196"/>
    <mergeCell ref="KYK196:KYR196"/>
    <mergeCell ref="KYS196:KYZ196"/>
    <mergeCell ref="KZA196:KZH196"/>
    <mergeCell ref="KZI196:KZP196"/>
    <mergeCell ref="KZQ196:KZX196"/>
    <mergeCell ref="KWG196:KWN196"/>
    <mergeCell ref="KWO196:KWV196"/>
    <mergeCell ref="KWW196:KXD196"/>
    <mergeCell ref="KXE196:KXL196"/>
    <mergeCell ref="KXM196:KXT196"/>
    <mergeCell ref="KXU196:KYB196"/>
    <mergeCell ref="KUK196:KUR196"/>
    <mergeCell ref="KUS196:KUZ196"/>
    <mergeCell ref="KVA196:KVH196"/>
    <mergeCell ref="KVI196:KVP196"/>
    <mergeCell ref="KVQ196:KVX196"/>
    <mergeCell ref="KVY196:KWF196"/>
    <mergeCell ref="KSO196:KSV196"/>
    <mergeCell ref="KSW196:KTD196"/>
    <mergeCell ref="KTE196:KTL196"/>
    <mergeCell ref="KTM196:KTT196"/>
    <mergeCell ref="KTU196:KUB196"/>
    <mergeCell ref="KUC196:KUJ196"/>
    <mergeCell ref="KQS196:KQZ196"/>
    <mergeCell ref="KRA196:KRH196"/>
    <mergeCell ref="KRI196:KRP196"/>
    <mergeCell ref="KRQ196:KRX196"/>
    <mergeCell ref="KRY196:KSF196"/>
    <mergeCell ref="KSG196:KSN196"/>
    <mergeCell ref="KOW196:KPD196"/>
    <mergeCell ref="KPE196:KPL196"/>
    <mergeCell ref="KPM196:KPT196"/>
    <mergeCell ref="KPU196:KQB196"/>
    <mergeCell ref="KQC196:KQJ196"/>
    <mergeCell ref="KQK196:KQR196"/>
    <mergeCell ref="KNA196:KNH196"/>
    <mergeCell ref="KNI196:KNP196"/>
    <mergeCell ref="KNQ196:KNX196"/>
    <mergeCell ref="KNY196:KOF196"/>
    <mergeCell ref="KOG196:KON196"/>
    <mergeCell ref="KOO196:KOV196"/>
    <mergeCell ref="KLE196:KLL196"/>
    <mergeCell ref="KLM196:KLT196"/>
    <mergeCell ref="KLU196:KMB196"/>
    <mergeCell ref="KMC196:KMJ196"/>
    <mergeCell ref="KMK196:KMR196"/>
    <mergeCell ref="KMS196:KMZ196"/>
    <mergeCell ref="KJI196:KJP196"/>
    <mergeCell ref="KJQ196:KJX196"/>
    <mergeCell ref="KJY196:KKF196"/>
    <mergeCell ref="KKG196:KKN196"/>
    <mergeCell ref="KKO196:KKV196"/>
    <mergeCell ref="KKW196:KLD196"/>
    <mergeCell ref="KHM196:KHT196"/>
    <mergeCell ref="KHU196:KIB196"/>
    <mergeCell ref="KIC196:KIJ196"/>
    <mergeCell ref="KIK196:KIR196"/>
    <mergeCell ref="KIS196:KIZ196"/>
    <mergeCell ref="KJA196:KJH196"/>
    <mergeCell ref="KFQ196:KFX196"/>
    <mergeCell ref="KFY196:KGF196"/>
    <mergeCell ref="KGG196:KGN196"/>
    <mergeCell ref="KGO196:KGV196"/>
    <mergeCell ref="KGW196:KHD196"/>
    <mergeCell ref="KHE196:KHL196"/>
    <mergeCell ref="KDU196:KEB196"/>
    <mergeCell ref="KEC196:KEJ196"/>
    <mergeCell ref="KEK196:KER196"/>
    <mergeCell ref="KES196:KEZ196"/>
    <mergeCell ref="KFA196:KFH196"/>
    <mergeCell ref="KFI196:KFP196"/>
    <mergeCell ref="KBY196:KCF196"/>
    <mergeCell ref="KCG196:KCN196"/>
    <mergeCell ref="KCO196:KCV196"/>
    <mergeCell ref="KCW196:KDD196"/>
    <mergeCell ref="KDE196:KDL196"/>
    <mergeCell ref="KDM196:KDT196"/>
    <mergeCell ref="KAC196:KAJ196"/>
    <mergeCell ref="KAK196:KAR196"/>
    <mergeCell ref="KAS196:KAZ196"/>
    <mergeCell ref="KBA196:KBH196"/>
    <mergeCell ref="KBI196:KBP196"/>
    <mergeCell ref="KBQ196:KBX196"/>
    <mergeCell ref="JYG196:JYN196"/>
    <mergeCell ref="JYO196:JYV196"/>
    <mergeCell ref="JYW196:JZD196"/>
    <mergeCell ref="JZE196:JZL196"/>
    <mergeCell ref="JZM196:JZT196"/>
    <mergeCell ref="JZU196:KAB196"/>
    <mergeCell ref="JWK196:JWR196"/>
    <mergeCell ref="JWS196:JWZ196"/>
    <mergeCell ref="JXA196:JXH196"/>
    <mergeCell ref="JXI196:JXP196"/>
    <mergeCell ref="JXQ196:JXX196"/>
    <mergeCell ref="JXY196:JYF196"/>
    <mergeCell ref="JUO196:JUV196"/>
    <mergeCell ref="JUW196:JVD196"/>
    <mergeCell ref="JVE196:JVL196"/>
    <mergeCell ref="JVM196:JVT196"/>
    <mergeCell ref="JVU196:JWB196"/>
    <mergeCell ref="JWC196:JWJ196"/>
    <mergeCell ref="JSS196:JSZ196"/>
    <mergeCell ref="JTA196:JTH196"/>
    <mergeCell ref="JTI196:JTP196"/>
    <mergeCell ref="JTQ196:JTX196"/>
    <mergeCell ref="JTY196:JUF196"/>
    <mergeCell ref="JUG196:JUN196"/>
    <mergeCell ref="JQW196:JRD196"/>
    <mergeCell ref="JRE196:JRL196"/>
    <mergeCell ref="JRM196:JRT196"/>
    <mergeCell ref="JRU196:JSB196"/>
    <mergeCell ref="JSC196:JSJ196"/>
    <mergeCell ref="JSK196:JSR196"/>
    <mergeCell ref="JPA196:JPH196"/>
    <mergeCell ref="JPI196:JPP196"/>
    <mergeCell ref="JPQ196:JPX196"/>
    <mergeCell ref="JPY196:JQF196"/>
    <mergeCell ref="JQG196:JQN196"/>
    <mergeCell ref="JQO196:JQV196"/>
    <mergeCell ref="JNE196:JNL196"/>
    <mergeCell ref="JNM196:JNT196"/>
    <mergeCell ref="JNU196:JOB196"/>
    <mergeCell ref="JOC196:JOJ196"/>
    <mergeCell ref="JOK196:JOR196"/>
    <mergeCell ref="JOS196:JOZ196"/>
    <mergeCell ref="JLI196:JLP196"/>
    <mergeCell ref="JLQ196:JLX196"/>
    <mergeCell ref="JLY196:JMF196"/>
    <mergeCell ref="JMG196:JMN196"/>
    <mergeCell ref="JMO196:JMV196"/>
    <mergeCell ref="JMW196:JND196"/>
    <mergeCell ref="JJM196:JJT196"/>
    <mergeCell ref="JJU196:JKB196"/>
    <mergeCell ref="JKC196:JKJ196"/>
    <mergeCell ref="JKK196:JKR196"/>
    <mergeCell ref="JKS196:JKZ196"/>
    <mergeCell ref="JLA196:JLH196"/>
    <mergeCell ref="JHQ196:JHX196"/>
    <mergeCell ref="JHY196:JIF196"/>
    <mergeCell ref="JIG196:JIN196"/>
    <mergeCell ref="JIO196:JIV196"/>
    <mergeCell ref="JIW196:JJD196"/>
    <mergeCell ref="JJE196:JJL196"/>
    <mergeCell ref="JFU196:JGB196"/>
    <mergeCell ref="JGC196:JGJ196"/>
    <mergeCell ref="JGK196:JGR196"/>
    <mergeCell ref="JGS196:JGZ196"/>
    <mergeCell ref="JHA196:JHH196"/>
    <mergeCell ref="JHI196:JHP196"/>
    <mergeCell ref="JDY196:JEF196"/>
    <mergeCell ref="JEG196:JEN196"/>
    <mergeCell ref="JEO196:JEV196"/>
    <mergeCell ref="JEW196:JFD196"/>
    <mergeCell ref="JFE196:JFL196"/>
    <mergeCell ref="JFM196:JFT196"/>
    <mergeCell ref="JCC196:JCJ196"/>
    <mergeCell ref="JCK196:JCR196"/>
    <mergeCell ref="JCS196:JCZ196"/>
    <mergeCell ref="JDA196:JDH196"/>
    <mergeCell ref="JDI196:JDP196"/>
    <mergeCell ref="JDQ196:JDX196"/>
    <mergeCell ref="JAG196:JAN196"/>
    <mergeCell ref="JAO196:JAV196"/>
    <mergeCell ref="JAW196:JBD196"/>
    <mergeCell ref="JBE196:JBL196"/>
    <mergeCell ref="JBM196:JBT196"/>
    <mergeCell ref="JBU196:JCB196"/>
    <mergeCell ref="IYK196:IYR196"/>
    <mergeCell ref="IYS196:IYZ196"/>
    <mergeCell ref="IZA196:IZH196"/>
    <mergeCell ref="IZI196:IZP196"/>
    <mergeCell ref="IZQ196:IZX196"/>
    <mergeCell ref="IZY196:JAF196"/>
    <mergeCell ref="IWO196:IWV196"/>
    <mergeCell ref="IWW196:IXD196"/>
    <mergeCell ref="IXE196:IXL196"/>
    <mergeCell ref="IXM196:IXT196"/>
    <mergeCell ref="IXU196:IYB196"/>
    <mergeCell ref="IYC196:IYJ196"/>
    <mergeCell ref="IUS196:IUZ196"/>
    <mergeCell ref="IVA196:IVH196"/>
    <mergeCell ref="IVI196:IVP196"/>
    <mergeCell ref="IVQ196:IVX196"/>
    <mergeCell ref="IVY196:IWF196"/>
    <mergeCell ref="IWG196:IWN196"/>
    <mergeCell ref="ISW196:ITD196"/>
    <mergeCell ref="ITE196:ITL196"/>
    <mergeCell ref="ITM196:ITT196"/>
    <mergeCell ref="ITU196:IUB196"/>
    <mergeCell ref="IUC196:IUJ196"/>
    <mergeCell ref="IUK196:IUR196"/>
    <mergeCell ref="IRA196:IRH196"/>
    <mergeCell ref="IRI196:IRP196"/>
    <mergeCell ref="IRQ196:IRX196"/>
    <mergeCell ref="IRY196:ISF196"/>
    <mergeCell ref="ISG196:ISN196"/>
    <mergeCell ref="ISO196:ISV196"/>
    <mergeCell ref="IPE196:IPL196"/>
    <mergeCell ref="IPM196:IPT196"/>
    <mergeCell ref="IPU196:IQB196"/>
    <mergeCell ref="IQC196:IQJ196"/>
    <mergeCell ref="IQK196:IQR196"/>
    <mergeCell ref="IQS196:IQZ196"/>
    <mergeCell ref="INI196:INP196"/>
    <mergeCell ref="INQ196:INX196"/>
    <mergeCell ref="INY196:IOF196"/>
    <mergeCell ref="IOG196:ION196"/>
    <mergeCell ref="IOO196:IOV196"/>
    <mergeCell ref="IOW196:IPD196"/>
    <mergeCell ref="ILM196:ILT196"/>
    <mergeCell ref="ILU196:IMB196"/>
    <mergeCell ref="IMC196:IMJ196"/>
    <mergeCell ref="IMK196:IMR196"/>
    <mergeCell ref="IMS196:IMZ196"/>
    <mergeCell ref="INA196:INH196"/>
    <mergeCell ref="IJQ196:IJX196"/>
    <mergeCell ref="IJY196:IKF196"/>
    <mergeCell ref="IKG196:IKN196"/>
    <mergeCell ref="IKO196:IKV196"/>
    <mergeCell ref="IKW196:ILD196"/>
    <mergeCell ref="ILE196:ILL196"/>
    <mergeCell ref="IHU196:IIB196"/>
    <mergeCell ref="IIC196:IIJ196"/>
    <mergeCell ref="IIK196:IIR196"/>
    <mergeCell ref="IIS196:IIZ196"/>
    <mergeCell ref="IJA196:IJH196"/>
    <mergeCell ref="IJI196:IJP196"/>
    <mergeCell ref="IFY196:IGF196"/>
    <mergeCell ref="IGG196:IGN196"/>
    <mergeCell ref="IGO196:IGV196"/>
    <mergeCell ref="IGW196:IHD196"/>
    <mergeCell ref="IHE196:IHL196"/>
    <mergeCell ref="IHM196:IHT196"/>
    <mergeCell ref="IEC196:IEJ196"/>
    <mergeCell ref="IEK196:IER196"/>
    <mergeCell ref="IES196:IEZ196"/>
    <mergeCell ref="IFA196:IFH196"/>
    <mergeCell ref="IFI196:IFP196"/>
    <mergeCell ref="IFQ196:IFX196"/>
    <mergeCell ref="ICG196:ICN196"/>
    <mergeCell ref="ICO196:ICV196"/>
    <mergeCell ref="ICW196:IDD196"/>
    <mergeCell ref="IDE196:IDL196"/>
    <mergeCell ref="IDM196:IDT196"/>
    <mergeCell ref="IDU196:IEB196"/>
    <mergeCell ref="IAK196:IAR196"/>
    <mergeCell ref="IAS196:IAZ196"/>
    <mergeCell ref="IBA196:IBH196"/>
    <mergeCell ref="IBI196:IBP196"/>
    <mergeCell ref="IBQ196:IBX196"/>
    <mergeCell ref="IBY196:ICF196"/>
    <mergeCell ref="HYO196:HYV196"/>
    <mergeCell ref="HYW196:HZD196"/>
    <mergeCell ref="HZE196:HZL196"/>
    <mergeCell ref="HZM196:HZT196"/>
    <mergeCell ref="HZU196:IAB196"/>
    <mergeCell ref="IAC196:IAJ196"/>
    <mergeCell ref="HWS196:HWZ196"/>
    <mergeCell ref="HXA196:HXH196"/>
    <mergeCell ref="HXI196:HXP196"/>
    <mergeCell ref="HXQ196:HXX196"/>
    <mergeCell ref="HXY196:HYF196"/>
    <mergeCell ref="HYG196:HYN196"/>
    <mergeCell ref="HUW196:HVD196"/>
    <mergeCell ref="HVE196:HVL196"/>
    <mergeCell ref="HVM196:HVT196"/>
    <mergeCell ref="HVU196:HWB196"/>
    <mergeCell ref="HWC196:HWJ196"/>
    <mergeCell ref="HWK196:HWR196"/>
    <mergeCell ref="HTA196:HTH196"/>
    <mergeCell ref="HTI196:HTP196"/>
    <mergeCell ref="HTQ196:HTX196"/>
    <mergeCell ref="HTY196:HUF196"/>
    <mergeCell ref="HUG196:HUN196"/>
    <mergeCell ref="HUO196:HUV196"/>
    <mergeCell ref="HRE196:HRL196"/>
    <mergeCell ref="HRM196:HRT196"/>
    <mergeCell ref="HRU196:HSB196"/>
    <mergeCell ref="HSC196:HSJ196"/>
    <mergeCell ref="HSK196:HSR196"/>
    <mergeCell ref="HSS196:HSZ196"/>
    <mergeCell ref="HPI196:HPP196"/>
    <mergeCell ref="HPQ196:HPX196"/>
    <mergeCell ref="HPY196:HQF196"/>
    <mergeCell ref="HQG196:HQN196"/>
    <mergeCell ref="HQO196:HQV196"/>
    <mergeCell ref="HQW196:HRD196"/>
    <mergeCell ref="HNM196:HNT196"/>
    <mergeCell ref="HNU196:HOB196"/>
    <mergeCell ref="HOC196:HOJ196"/>
    <mergeCell ref="HOK196:HOR196"/>
    <mergeCell ref="HOS196:HOZ196"/>
    <mergeCell ref="HPA196:HPH196"/>
    <mergeCell ref="HLQ196:HLX196"/>
    <mergeCell ref="HLY196:HMF196"/>
    <mergeCell ref="HMG196:HMN196"/>
    <mergeCell ref="HMO196:HMV196"/>
    <mergeCell ref="HMW196:HND196"/>
    <mergeCell ref="HNE196:HNL196"/>
    <mergeCell ref="HJU196:HKB196"/>
    <mergeCell ref="HKC196:HKJ196"/>
    <mergeCell ref="HKK196:HKR196"/>
    <mergeCell ref="HKS196:HKZ196"/>
    <mergeCell ref="HLA196:HLH196"/>
    <mergeCell ref="HLI196:HLP196"/>
    <mergeCell ref="HHY196:HIF196"/>
    <mergeCell ref="HIG196:HIN196"/>
    <mergeCell ref="HIO196:HIV196"/>
    <mergeCell ref="HIW196:HJD196"/>
    <mergeCell ref="HJE196:HJL196"/>
    <mergeCell ref="HJM196:HJT196"/>
    <mergeCell ref="HGC196:HGJ196"/>
    <mergeCell ref="HGK196:HGR196"/>
    <mergeCell ref="HGS196:HGZ196"/>
    <mergeCell ref="HHA196:HHH196"/>
    <mergeCell ref="HHI196:HHP196"/>
    <mergeCell ref="HHQ196:HHX196"/>
    <mergeCell ref="HEG196:HEN196"/>
    <mergeCell ref="HEO196:HEV196"/>
    <mergeCell ref="HEW196:HFD196"/>
    <mergeCell ref="HFE196:HFL196"/>
    <mergeCell ref="HFM196:HFT196"/>
    <mergeCell ref="HFU196:HGB196"/>
    <mergeCell ref="HCK196:HCR196"/>
    <mergeCell ref="HCS196:HCZ196"/>
    <mergeCell ref="HDA196:HDH196"/>
    <mergeCell ref="HDI196:HDP196"/>
    <mergeCell ref="HDQ196:HDX196"/>
    <mergeCell ref="HDY196:HEF196"/>
    <mergeCell ref="HAO196:HAV196"/>
    <mergeCell ref="HAW196:HBD196"/>
    <mergeCell ref="HBE196:HBL196"/>
    <mergeCell ref="HBM196:HBT196"/>
    <mergeCell ref="HBU196:HCB196"/>
    <mergeCell ref="HCC196:HCJ196"/>
    <mergeCell ref="GYS196:GYZ196"/>
    <mergeCell ref="GZA196:GZH196"/>
    <mergeCell ref="GZI196:GZP196"/>
    <mergeCell ref="GZQ196:GZX196"/>
    <mergeCell ref="GZY196:HAF196"/>
    <mergeCell ref="HAG196:HAN196"/>
    <mergeCell ref="GWW196:GXD196"/>
    <mergeCell ref="GXE196:GXL196"/>
    <mergeCell ref="GXM196:GXT196"/>
    <mergeCell ref="GXU196:GYB196"/>
    <mergeCell ref="GYC196:GYJ196"/>
    <mergeCell ref="GYK196:GYR196"/>
    <mergeCell ref="GVA196:GVH196"/>
    <mergeCell ref="GVI196:GVP196"/>
    <mergeCell ref="GVQ196:GVX196"/>
    <mergeCell ref="GVY196:GWF196"/>
    <mergeCell ref="GWG196:GWN196"/>
    <mergeCell ref="GWO196:GWV196"/>
    <mergeCell ref="GTE196:GTL196"/>
    <mergeCell ref="GTM196:GTT196"/>
    <mergeCell ref="GTU196:GUB196"/>
    <mergeCell ref="GUC196:GUJ196"/>
    <mergeCell ref="GUK196:GUR196"/>
    <mergeCell ref="GUS196:GUZ196"/>
    <mergeCell ref="GRI196:GRP196"/>
    <mergeCell ref="GRQ196:GRX196"/>
    <mergeCell ref="GRY196:GSF196"/>
    <mergeCell ref="GSG196:GSN196"/>
    <mergeCell ref="GSO196:GSV196"/>
    <mergeCell ref="GSW196:GTD196"/>
    <mergeCell ref="GPM196:GPT196"/>
    <mergeCell ref="GPU196:GQB196"/>
    <mergeCell ref="GQC196:GQJ196"/>
    <mergeCell ref="GQK196:GQR196"/>
    <mergeCell ref="GQS196:GQZ196"/>
    <mergeCell ref="GRA196:GRH196"/>
    <mergeCell ref="GNQ196:GNX196"/>
    <mergeCell ref="GNY196:GOF196"/>
    <mergeCell ref="GOG196:GON196"/>
    <mergeCell ref="GOO196:GOV196"/>
    <mergeCell ref="GOW196:GPD196"/>
    <mergeCell ref="GPE196:GPL196"/>
    <mergeCell ref="GLU196:GMB196"/>
    <mergeCell ref="GMC196:GMJ196"/>
    <mergeCell ref="GMK196:GMR196"/>
    <mergeCell ref="GMS196:GMZ196"/>
    <mergeCell ref="GNA196:GNH196"/>
    <mergeCell ref="GNI196:GNP196"/>
    <mergeCell ref="GJY196:GKF196"/>
    <mergeCell ref="GKG196:GKN196"/>
    <mergeCell ref="GKO196:GKV196"/>
    <mergeCell ref="GKW196:GLD196"/>
    <mergeCell ref="GLE196:GLL196"/>
    <mergeCell ref="GLM196:GLT196"/>
    <mergeCell ref="GIC196:GIJ196"/>
    <mergeCell ref="GIK196:GIR196"/>
    <mergeCell ref="GIS196:GIZ196"/>
    <mergeCell ref="GJA196:GJH196"/>
    <mergeCell ref="GJI196:GJP196"/>
    <mergeCell ref="GJQ196:GJX196"/>
    <mergeCell ref="GGG196:GGN196"/>
    <mergeCell ref="GGO196:GGV196"/>
    <mergeCell ref="GGW196:GHD196"/>
    <mergeCell ref="GHE196:GHL196"/>
    <mergeCell ref="GHM196:GHT196"/>
    <mergeCell ref="GHU196:GIB196"/>
    <mergeCell ref="GEK196:GER196"/>
    <mergeCell ref="GES196:GEZ196"/>
    <mergeCell ref="GFA196:GFH196"/>
    <mergeCell ref="GFI196:GFP196"/>
    <mergeCell ref="GFQ196:GFX196"/>
    <mergeCell ref="GFY196:GGF196"/>
    <mergeCell ref="GCO196:GCV196"/>
    <mergeCell ref="GCW196:GDD196"/>
    <mergeCell ref="GDE196:GDL196"/>
    <mergeCell ref="GDM196:GDT196"/>
    <mergeCell ref="GDU196:GEB196"/>
    <mergeCell ref="GEC196:GEJ196"/>
    <mergeCell ref="GAS196:GAZ196"/>
    <mergeCell ref="GBA196:GBH196"/>
    <mergeCell ref="GBI196:GBP196"/>
    <mergeCell ref="GBQ196:GBX196"/>
    <mergeCell ref="GBY196:GCF196"/>
    <mergeCell ref="GCG196:GCN196"/>
    <mergeCell ref="FYW196:FZD196"/>
    <mergeCell ref="FZE196:FZL196"/>
    <mergeCell ref="FZM196:FZT196"/>
    <mergeCell ref="FZU196:GAB196"/>
    <mergeCell ref="GAC196:GAJ196"/>
    <mergeCell ref="GAK196:GAR196"/>
    <mergeCell ref="FXA196:FXH196"/>
    <mergeCell ref="FXI196:FXP196"/>
    <mergeCell ref="FXQ196:FXX196"/>
    <mergeCell ref="FXY196:FYF196"/>
    <mergeCell ref="FYG196:FYN196"/>
    <mergeCell ref="FYO196:FYV196"/>
    <mergeCell ref="FVE196:FVL196"/>
    <mergeCell ref="FVM196:FVT196"/>
    <mergeCell ref="FVU196:FWB196"/>
    <mergeCell ref="FWC196:FWJ196"/>
    <mergeCell ref="FWK196:FWR196"/>
    <mergeCell ref="FWS196:FWZ196"/>
    <mergeCell ref="FTI196:FTP196"/>
    <mergeCell ref="FTQ196:FTX196"/>
    <mergeCell ref="FTY196:FUF196"/>
    <mergeCell ref="FUG196:FUN196"/>
    <mergeCell ref="FUO196:FUV196"/>
    <mergeCell ref="FUW196:FVD196"/>
    <mergeCell ref="FRM196:FRT196"/>
    <mergeCell ref="FRU196:FSB196"/>
    <mergeCell ref="FSC196:FSJ196"/>
    <mergeCell ref="FSK196:FSR196"/>
    <mergeCell ref="FSS196:FSZ196"/>
    <mergeCell ref="FTA196:FTH196"/>
    <mergeCell ref="FPQ196:FPX196"/>
    <mergeCell ref="FPY196:FQF196"/>
    <mergeCell ref="FQG196:FQN196"/>
    <mergeCell ref="FQO196:FQV196"/>
    <mergeCell ref="FQW196:FRD196"/>
    <mergeCell ref="FRE196:FRL196"/>
    <mergeCell ref="FNU196:FOB196"/>
    <mergeCell ref="FOC196:FOJ196"/>
    <mergeCell ref="FOK196:FOR196"/>
    <mergeCell ref="FOS196:FOZ196"/>
    <mergeCell ref="FPA196:FPH196"/>
    <mergeCell ref="FPI196:FPP196"/>
    <mergeCell ref="FLY196:FMF196"/>
    <mergeCell ref="FMG196:FMN196"/>
    <mergeCell ref="FMO196:FMV196"/>
    <mergeCell ref="FMW196:FND196"/>
    <mergeCell ref="FNE196:FNL196"/>
    <mergeCell ref="FNM196:FNT196"/>
    <mergeCell ref="FKC196:FKJ196"/>
    <mergeCell ref="FKK196:FKR196"/>
    <mergeCell ref="FKS196:FKZ196"/>
    <mergeCell ref="FLA196:FLH196"/>
    <mergeCell ref="FLI196:FLP196"/>
    <mergeCell ref="FLQ196:FLX196"/>
    <mergeCell ref="FIG196:FIN196"/>
    <mergeCell ref="FIO196:FIV196"/>
    <mergeCell ref="FIW196:FJD196"/>
    <mergeCell ref="FJE196:FJL196"/>
    <mergeCell ref="FJM196:FJT196"/>
    <mergeCell ref="FJU196:FKB196"/>
    <mergeCell ref="FGK196:FGR196"/>
    <mergeCell ref="FGS196:FGZ196"/>
    <mergeCell ref="FHA196:FHH196"/>
    <mergeCell ref="FHI196:FHP196"/>
    <mergeCell ref="FHQ196:FHX196"/>
    <mergeCell ref="FHY196:FIF196"/>
    <mergeCell ref="FEO196:FEV196"/>
    <mergeCell ref="FEW196:FFD196"/>
    <mergeCell ref="FFE196:FFL196"/>
    <mergeCell ref="FFM196:FFT196"/>
    <mergeCell ref="FFU196:FGB196"/>
    <mergeCell ref="FGC196:FGJ196"/>
    <mergeCell ref="FCS196:FCZ196"/>
    <mergeCell ref="FDA196:FDH196"/>
    <mergeCell ref="FDI196:FDP196"/>
    <mergeCell ref="FDQ196:FDX196"/>
    <mergeCell ref="FDY196:FEF196"/>
    <mergeCell ref="FEG196:FEN196"/>
    <mergeCell ref="FAW196:FBD196"/>
    <mergeCell ref="FBE196:FBL196"/>
    <mergeCell ref="FBM196:FBT196"/>
    <mergeCell ref="FBU196:FCB196"/>
    <mergeCell ref="FCC196:FCJ196"/>
    <mergeCell ref="FCK196:FCR196"/>
    <mergeCell ref="EZA196:EZH196"/>
    <mergeCell ref="EZI196:EZP196"/>
    <mergeCell ref="EZQ196:EZX196"/>
    <mergeCell ref="EZY196:FAF196"/>
    <mergeCell ref="FAG196:FAN196"/>
    <mergeCell ref="FAO196:FAV196"/>
    <mergeCell ref="EXE196:EXL196"/>
    <mergeCell ref="EXM196:EXT196"/>
    <mergeCell ref="EXU196:EYB196"/>
    <mergeCell ref="EYC196:EYJ196"/>
    <mergeCell ref="EYK196:EYR196"/>
    <mergeCell ref="EYS196:EYZ196"/>
    <mergeCell ref="EVI196:EVP196"/>
    <mergeCell ref="EVQ196:EVX196"/>
    <mergeCell ref="EVY196:EWF196"/>
    <mergeCell ref="EWG196:EWN196"/>
    <mergeCell ref="EWO196:EWV196"/>
    <mergeCell ref="EWW196:EXD196"/>
    <mergeCell ref="ETM196:ETT196"/>
    <mergeCell ref="ETU196:EUB196"/>
    <mergeCell ref="EUC196:EUJ196"/>
    <mergeCell ref="EUK196:EUR196"/>
    <mergeCell ref="EUS196:EUZ196"/>
    <mergeCell ref="EVA196:EVH196"/>
    <mergeCell ref="ERQ196:ERX196"/>
    <mergeCell ref="ERY196:ESF196"/>
    <mergeCell ref="ESG196:ESN196"/>
    <mergeCell ref="ESO196:ESV196"/>
    <mergeCell ref="ESW196:ETD196"/>
    <mergeCell ref="ETE196:ETL196"/>
    <mergeCell ref="EPU196:EQB196"/>
    <mergeCell ref="EQC196:EQJ196"/>
    <mergeCell ref="EQK196:EQR196"/>
    <mergeCell ref="EQS196:EQZ196"/>
    <mergeCell ref="ERA196:ERH196"/>
    <mergeCell ref="ERI196:ERP196"/>
    <mergeCell ref="ENY196:EOF196"/>
    <mergeCell ref="EOG196:EON196"/>
    <mergeCell ref="EOO196:EOV196"/>
    <mergeCell ref="EOW196:EPD196"/>
    <mergeCell ref="EPE196:EPL196"/>
    <mergeCell ref="EPM196:EPT196"/>
    <mergeCell ref="EMC196:EMJ196"/>
    <mergeCell ref="EMK196:EMR196"/>
    <mergeCell ref="EMS196:EMZ196"/>
    <mergeCell ref="ENA196:ENH196"/>
    <mergeCell ref="ENI196:ENP196"/>
    <mergeCell ref="ENQ196:ENX196"/>
    <mergeCell ref="EKG196:EKN196"/>
    <mergeCell ref="EKO196:EKV196"/>
    <mergeCell ref="EKW196:ELD196"/>
    <mergeCell ref="ELE196:ELL196"/>
    <mergeCell ref="ELM196:ELT196"/>
    <mergeCell ref="ELU196:EMB196"/>
    <mergeCell ref="EIK196:EIR196"/>
    <mergeCell ref="EIS196:EIZ196"/>
    <mergeCell ref="EJA196:EJH196"/>
    <mergeCell ref="EJI196:EJP196"/>
    <mergeCell ref="EJQ196:EJX196"/>
    <mergeCell ref="EJY196:EKF196"/>
    <mergeCell ref="EGO196:EGV196"/>
    <mergeCell ref="EGW196:EHD196"/>
    <mergeCell ref="EHE196:EHL196"/>
    <mergeCell ref="EHM196:EHT196"/>
    <mergeCell ref="EHU196:EIB196"/>
    <mergeCell ref="EIC196:EIJ196"/>
    <mergeCell ref="EES196:EEZ196"/>
    <mergeCell ref="EFA196:EFH196"/>
    <mergeCell ref="EFI196:EFP196"/>
    <mergeCell ref="EFQ196:EFX196"/>
    <mergeCell ref="EFY196:EGF196"/>
    <mergeCell ref="EGG196:EGN196"/>
    <mergeCell ref="ECW196:EDD196"/>
    <mergeCell ref="EDE196:EDL196"/>
    <mergeCell ref="EDM196:EDT196"/>
    <mergeCell ref="EDU196:EEB196"/>
    <mergeCell ref="EEC196:EEJ196"/>
    <mergeCell ref="EEK196:EER196"/>
    <mergeCell ref="EBA196:EBH196"/>
    <mergeCell ref="EBI196:EBP196"/>
    <mergeCell ref="EBQ196:EBX196"/>
    <mergeCell ref="EBY196:ECF196"/>
    <mergeCell ref="ECG196:ECN196"/>
    <mergeCell ref="ECO196:ECV196"/>
    <mergeCell ref="DZE196:DZL196"/>
    <mergeCell ref="DZM196:DZT196"/>
    <mergeCell ref="DZU196:EAB196"/>
    <mergeCell ref="EAC196:EAJ196"/>
    <mergeCell ref="EAK196:EAR196"/>
    <mergeCell ref="EAS196:EAZ196"/>
    <mergeCell ref="DXI196:DXP196"/>
    <mergeCell ref="DXQ196:DXX196"/>
    <mergeCell ref="DXY196:DYF196"/>
    <mergeCell ref="DYG196:DYN196"/>
    <mergeCell ref="DYO196:DYV196"/>
    <mergeCell ref="DYW196:DZD196"/>
    <mergeCell ref="DVM196:DVT196"/>
    <mergeCell ref="DVU196:DWB196"/>
    <mergeCell ref="DWC196:DWJ196"/>
    <mergeCell ref="DWK196:DWR196"/>
    <mergeCell ref="DWS196:DWZ196"/>
    <mergeCell ref="DXA196:DXH196"/>
    <mergeCell ref="DTQ196:DTX196"/>
    <mergeCell ref="DTY196:DUF196"/>
    <mergeCell ref="DUG196:DUN196"/>
    <mergeCell ref="DUO196:DUV196"/>
    <mergeCell ref="DUW196:DVD196"/>
    <mergeCell ref="DVE196:DVL196"/>
    <mergeCell ref="DRU196:DSB196"/>
    <mergeCell ref="DSC196:DSJ196"/>
    <mergeCell ref="DSK196:DSR196"/>
    <mergeCell ref="DSS196:DSZ196"/>
    <mergeCell ref="DTA196:DTH196"/>
    <mergeCell ref="DTI196:DTP196"/>
    <mergeCell ref="DPY196:DQF196"/>
    <mergeCell ref="DQG196:DQN196"/>
    <mergeCell ref="DQO196:DQV196"/>
    <mergeCell ref="DQW196:DRD196"/>
    <mergeCell ref="DRE196:DRL196"/>
    <mergeCell ref="DRM196:DRT196"/>
    <mergeCell ref="DOC196:DOJ196"/>
    <mergeCell ref="DOK196:DOR196"/>
    <mergeCell ref="DOS196:DOZ196"/>
    <mergeCell ref="DPA196:DPH196"/>
    <mergeCell ref="DPI196:DPP196"/>
    <mergeCell ref="DPQ196:DPX196"/>
    <mergeCell ref="DMG196:DMN196"/>
    <mergeCell ref="DMO196:DMV196"/>
    <mergeCell ref="DMW196:DND196"/>
    <mergeCell ref="DNE196:DNL196"/>
    <mergeCell ref="DNM196:DNT196"/>
    <mergeCell ref="DNU196:DOB196"/>
    <mergeCell ref="DKK196:DKR196"/>
    <mergeCell ref="DKS196:DKZ196"/>
    <mergeCell ref="DLA196:DLH196"/>
    <mergeCell ref="DLI196:DLP196"/>
    <mergeCell ref="DLQ196:DLX196"/>
    <mergeCell ref="DLY196:DMF196"/>
    <mergeCell ref="DIO196:DIV196"/>
    <mergeCell ref="DIW196:DJD196"/>
    <mergeCell ref="DJE196:DJL196"/>
    <mergeCell ref="DJM196:DJT196"/>
    <mergeCell ref="DJU196:DKB196"/>
    <mergeCell ref="DKC196:DKJ196"/>
    <mergeCell ref="DGS196:DGZ196"/>
    <mergeCell ref="DHA196:DHH196"/>
    <mergeCell ref="DHI196:DHP196"/>
    <mergeCell ref="DHQ196:DHX196"/>
    <mergeCell ref="DHY196:DIF196"/>
    <mergeCell ref="DIG196:DIN196"/>
    <mergeCell ref="DEW196:DFD196"/>
    <mergeCell ref="DFE196:DFL196"/>
    <mergeCell ref="DFM196:DFT196"/>
    <mergeCell ref="DFU196:DGB196"/>
    <mergeCell ref="DGC196:DGJ196"/>
    <mergeCell ref="DGK196:DGR196"/>
    <mergeCell ref="DDA196:DDH196"/>
    <mergeCell ref="DDI196:DDP196"/>
    <mergeCell ref="DDQ196:DDX196"/>
    <mergeCell ref="DDY196:DEF196"/>
    <mergeCell ref="DEG196:DEN196"/>
    <mergeCell ref="DEO196:DEV196"/>
    <mergeCell ref="DBE196:DBL196"/>
    <mergeCell ref="DBM196:DBT196"/>
    <mergeCell ref="DBU196:DCB196"/>
    <mergeCell ref="DCC196:DCJ196"/>
    <mergeCell ref="DCK196:DCR196"/>
    <mergeCell ref="DCS196:DCZ196"/>
    <mergeCell ref="CZI196:CZP196"/>
    <mergeCell ref="CZQ196:CZX196"/>
    <mergeCell ref="CZY196:DAF196"/>
    <mergeCell ref="DAG196:DAN196"/>
    <mergeCell ref="DAO196:DAV196"/>
    <mergeCell ref="DAW196:DBD196"/>
    <mergeCell ref="CXM196:CXT196"/>
    <mergeCell ref="CXU196:CYB196"/>
    <mergeCell ref="CYC196:CYJ196"/>
    <mergeCell ref="CYK196:CYR196"/>
    <mergeCell ref="CYS196:CYZ196"/>
    <mergeCell ref="CZA196:CZH196"/>
    <mergeCell ref="CVQ196:CVX196"/>
    <mergeCell ref="CVY196:CWF196"/>
    <mergeCell ref="CWG196:CWN196"/>
    <mergeCell ref="CWO196:CWV196"/>
    <mergeCell ref="CWW196:CXD196"/>
    <mergeCell ref="CXE196:CXL196"/>
    <mergeCell ref="CTU196:CUB196"/>
    <mergeCell ref="CUC196:CUJ196"/>
    <mergeCell ref="CUK196:CUR196"/>
    <mergeCell ref="CUS196:CUZ196"/>
    <mergeCell ref="CVA196:CVH196"/>
    <mergeCell ref="CVI196:CVP196"/>
    <mergeCell ref="CRY196:CSF196"/>
    <mergeCell ref="CSG196:CSN196"/>
    <mergeCell ref="CSO196:CSV196"/>
    <mergeCell ref="CSW196:CTD196"/>
    <mergeCell ref="CTE196:CTL196"/>
    <mergeCell ref="CTM196:CTT196"/>
    <mergeCell ref="CQC196:CQJ196"/>
    <mergeCell ref="CQK196:CQR196"/>
    <mergeCell ref="CQS196:CQZ196"/>
    <mergeCell ref="CRA196:CRH196"/>
    <mergeCell ref="CRI196:CRP196"/>
    <mergeCell ref="CRQ196:CRX196"/>
    <mergeCell ref="COG196:CON196"/>
    <mergeCell ref="COO196:COV196"/>
    <mergeCell ref="COW196:CPD196"/>
    <mergeCell ref="CPE196:CPL196"/>
    <mergeCell ref="CPM196:CPT196"/>
    <mergeCell ref="CPU196:CQB196"/>
    <mergeCell ref="CMK196:CMR196"/>
    <mergeCell ref="CMS196:CMZ196"/>
    <mergeCell ref="CNA196:CNH196"/>
    <mergeCell ref="CNI196:CNP196"/>
    <mergeCell ref="CNQ196:CNX196"/>
    <mergeCell ref="CNY196:COF196"/>
    <mergeCell ref="CKO196:CKV196"/>
    <mergeCell ref="CKW196:CLD196"/>
    <mergeCell ref="CLE196:CLL196"/>
    <mergeCell ref="CLM196:CLT196"/>
    <mergeCell ref="CLU196:CMB196"/>
    <mergeCell ref="CMC196:CMJ196"/>
    <mergeCell ref="CIS196:CIZ196"/>
    <mergeCell ref="CJA196:CJH196"/>
    <mergeCell ref="CJI196:CJP196"/>
    <mergeCell ref="CJQ196:CJX196"/>
    <mergeCell ref="CJY196:CKF196"/>
    <mergeCell ref="CKG196:CKN196"/>
    <mergeCell ref="CGW196:CHD196"/>
    <mergeCell ref="CHE196:CHL196"/>
    <mergeCell ref="CHM196:CHT196"/>
    <mergeCell ref="CHU196:CIB196"/>
    <mergeCell ref="CIC196:CIJ196"/>
    <mergeCell ref="CIK196:CIR196"/>
    <mergeCell ref="CFA196:CFH196"/>
    <mergeCell ref="CFI196:CFP196"/>
    <mergeCell ref="CFQ196:CFX196"/>
    <mergeCell ref="CFY196:CGF196"/>
    <mergeCell ref="CGG196:CGN196"/>
    <mergeCell ref="CGO196:CGV196"/>
    <mergeCell ref="CDE196:CDL196"/>
    <mergeCell ref="CDM196:CDT196"/>
    <mergeCell ref="CDU196:CEB196"/>
    <mergeCell ref="CEC196:CEJ196"/>
    <mergeCell ref="CEK196:CER196"/>
    <mergeCell ref="CES196:CEZ196"/>
    <mergeCell ref="CBI196:CBP196"/>
    <mergeCell ref="CBQ196:CBX196"/>
    <mergeCell ref="CBY196:CCF196"/>
    <mergeCell ref="CCG196:CCN196"/>
    <mergeCell ref="CCO196:CCV196"/>
    <mergeCell ref="CCW196:CDD196"/>
    <mergeCell ref="BZM196:BZT196"/>
    <mergeCell ref="BZU196:CAB196"/>
    <mergeCell ref="CAC196:CAJ196"/>
    <mergeCell ref="CAK196:CAR196"/>
    <mergeCell ref="CAS196:CAZ196"/>
    <mergeCell ref="CBA196:CBH196"/>
    <mergeCell ref="BXQ196:BXX196"/>
    <mergeCell ref="BXY196:BYF196"/>
    <mergeCell ref="BYG196:BYN196"/>
    <mergeCell ref="BYO196:BYV196"/>
    <mergeCell ref="BYW196:BZD196"/>
    <mergeCell ref="BZE196:BZL196"/>
    <mergeCell ref="BVU196:BWB196"/>
    <mergeCell ref="BWC196:BWJ196"/>
    <mergeCell ref="BWK196:BWR196"/>
    <mergeCell ref="BWS196:BWZ196"/>
    <mergeCell ref="BXA196:BXH196"/>
    <mergeCell ref="BXI196:BXP196"/>
    <mergeCell ref="BTY196:BUF196"/>
    <mergeCell ref="BUG196:BUN196"/>
    <mergeCell ref="BUO196:BUV196"/>
    <mergeCell ref="BUW196:BVD196"/>
    <mergeCell ref="BVE196:BVL196"/>
    <mergeCell ref="BVM196:BVT196"/>
    <mergeCell ref="BSC196:BSJ196"/>
    <mergeCell ref="BSK196:BSR196"/>
    <mergeCell ref="BSS196:BSZ196"/>
    <mergeCell ref="BTA196:BTH196"/>
    <mergeCell ref="BTI196:BTP196"/>
    <mergeCell ref="BTQ196:BTX196"/>
    <mergeCell ref="BQG196:BQN196"/>
    <mergeCell ref="BQO196:BQV196"/>
    <mergeCell ref="BQW196:BRD196"/>
    <mergeCell ref="BRE196:BRL196"/>
    <mergeCell ref="BRM196:BRT196"/>
    <mergeCell ref="BRU196:BSB196"/>
    <mergeCell ref="BOK196:BOR196"/>
    <mergeCell ref="BOS196:BOZ196"/>
    <mergeCell ref="BPA196:BPH196"/>
    <mergeCell ref="BPI196:BPP196"/>
    <mergeCell ref="BPQ196:BPX196"/>
    <mergeCell ref="BPY196:BQF196"/>
    <mergeCell ref="BMO196:BMV196"/>
    <mergeCell ref="BMW196:BND196"/>
    <mergeCell ref="BNE196:BNL196"/>
    <mergeCell ref="BNM196:BNT196"/>
    <mergeCell ref="BNU196:BOB196"/>
    <mergeCell ref="BOC196:BOJ196"/>
    <mergeCell ref="BKS196:BKZ196"/>
    <mergeCell ref="BLA196:BLH196"/>
    <mergeCell ref="BLI196:BLP196"/>
    <mergeCell ref="BLQ196:BLX196"/>
    <mergeCell ref="BLY196:BMF196"/>
    <mergeCell ref="BMG196:BMN196"/>
    <mergeCell ref="BIW196:BJD196"/>
    <mergeCell ref="BJE196:BJL196"/>
    <mergeCell ref="BJM196:BJT196"/>
    <mergeCell ref="BJU196:BKB196"/>
    <mergeCell ref="BKC196:BKJ196"/>
    <mergeCell ref="BKK196:BKR196"/>
    <mergeCell ref="BHA196:BHH196"/>
    <mergeCell ref="BHI196:BHP196"/>
    <mergeCell ref="BHQ196:BHX196"/>
    <mergeCell ref="BHY196:BIF196"/>
    <mergeCell ref="BIG196:BIN196"/>
    <mergeCell ref="BIO196:BIV196"/>
    <mergeCell ref="BFE196:BFL196"/>
    <mergeCell ref="BFM196:BFT196"/>
    <mergeCell ref="BFU196:BGB196"/>
    <mergeCell ref="BGC196:BGJ196"/>
    <mergeCell ref="BGK196:BGR196"/>
    <mergeCell ref="BGS196:BGZ196"/>
    <mergeCell ref="BDI196:BDP196"/>
    <mergeCell ref="BDQ196:BDX196"/>
    <mergeCell ref="BDY196:BEF196"/>
    <mergeCell ref="BEG196:BEN196"/>
    <mergeCell ref="BEO196:BEV196"/>
    <mergeCell ref="BEW196:BFD196"/>
    <mergeCell ref="BBM196:BBT196"/>
    <mergeCell ref="BBU196:BCB196"/>
    <mergeCell ref="BCC196:BCJ196"/>
    <mergeCell ref="BCK196:BCR196"/>
    <mergeCell ref="BCS196:BCZ196"/>
    <mergeCell ref="BDA196:BDH196"/>
    <mergeCell ref="AZQ196:AZX196"/>
    <mergeCell ref="AZY196:BAF196"/>
    <mergeCell ref="BAG196:BAN196"/>
    <mergeCell ref="BAO196:BAV196"/>
    <mergeCell ref="BAW196:BBD196"/>
    <mergeCell ref="BBE196:BBL196"/>
    <mergeCell ref="AXU196:AYB196"/>
    <mergeCell ref="AYC196:AYJ196"/>
    <mergeCell ref="AYK196:AYR196"/>
    <mergeCell ref="AYS196:AYZ196"/>
    <mergeCell ref="AZA196:AZH196"/>
    <mergeCell ref="AZI196:AZP196"/>
    <mergeCell ref="AVY196:AWF196"/>
    <mergeCell ref="AWG196:AWN196"/>
    <mergeCell ref="AWO196:AWV196"/>
    <mergeCell ref="AWW196:AXD196"/>
    <mergeCell ref="AXE196:AXL196"/>
    <mergeCell ref="AXM196:AXT196"/>
    <mergeCell ref="AUC196:AUJ196"/>
    <mergeCell ref="AUK196:AUR196"/>
    <mergeCell ref="AUS196:AUZ196"/>
    <mergeCell ref="AVA196:AVH196"/>
    <mergeCell ref="AVI196:AVP196"/>
    <mergeCell ref="AVQ196:AVX196"/>
    <mergeCell ref="ASG196:ASN196"/>
    <mergeCell ref="ASO196:ASV196"/>
    <mergeCell ref="ASW196:ATD196"/>
    <mergeCell ref="ATE196:ATL196"/>
    <mergeCell ref="ATM196:ATT196"/>
    <mergeCell ref="ATU196:AUB196"/>
    <mergeCell ref="AQK196:AQR196"/>
    <mergeCell ref="AQS196:AQZ196"/>
    <mergeCell ref="ARA196:ARH196"/>
    <mergeCell ref="ARI196:ARP196"/>
    <mergeCell ref="ARQ196:ARX196"/>
    <mergeCell ref="ARY196:ASF196"/>
    <mergeCell ref="AOO196:AOV196"/>
    <mergeCell ref="AOW196:APD196"/>
    <mergeCell ref="APE196:APL196"/>
    <mergeCell ref="APM196:APT196"/>
    <mergeCell ref="APU196:AQB196"/>
    <mergeCell ref="AQC196:AQJ196"/>
    <mergeCell ref="AMS196:AMZ196"/>
    <mergeCell ref="ANA196:ANH196"/>
    <mergeCell ref="ANI196:ANP196"/>
    <mergeCell ref="ANQ196:ANX196"/>
    <mergeCell ref="ANY196:AOF196"/>
    <mergeCell ref="AOG196:AON196"/>
    <mergeCell ref="AKW196:ALD196"/>
    <mergeCell ref="ALE196:ALL196"/>
    <mergeCell ref="ALM196:ALT196"/>
    <mergeCell ref="ALU196:AMB196"/>
    <mergeCell ref="AMC196:AMJ196"/>
    <mergeCell ref="AMK196:AMR196"/>
    <mergeCell ref="AJA196:AJH196"/>
    <mergeCell ref="AJI196:AJP196"/>
    <mergeCell ref="AJQ196:AJX196"/>
    <mergeCell ref="AJY196:AKF196"/>
    <mergeCell ref="AKG196:AKN196"/>
    <mergeCell ref="AKO196:AKV196"/>
    <mergeCell ref="AHE196:AHL196"/>
    <mergeCell ref="AHM196:AHT196"/>
    <mergeCell ref="AHU196:AIB196"/>
    <mergeCell ref="AIC196:AIJ196"/>
    <mergeCell ref="AIK196:AIR196"/>
    <mergeCell ref="AIS196:AIZ196"/>
    <mergeCell ref="AFI196:AFP196"/>
    <mergeCell ref="AFQ196:AFX196"/>
    <mergeCell ref="AFY196:AGF196"/>
    <mergeCell ref="AGG196:AGN196"/>
    <mergeCell ref="AGO196:AGV196"/>
    <mergeCell ref="AGW196:AHD196"/>
    <mergeCell ref="ADM196:ADT196"/>
    <mergeCell ref="ADU196:AEB196"/>
    <mergeCell ref="AEC196:AEJ196"/>
    <mergeCell ref="AEK196:AER196"/>
    <mergeCell ref="AES196:AEZ196"/>
    <mergeCell ref="AFA196:AFH196"/>
    <mergeCell ref="ABQ196:ABX196"/>
    <mergeCell ref="ABY196:ACF196"/>
    <mergeCell ref="ACG196:ACN196"/>
    <mergeCell ref="ACO196:ACV196"/>
    <mergeCell ref="ACW196:ADD196"/>
    <mergeCell ref="ADE196:ADL196"/>
    <mergeCell ref="ZU196:AAB196"/>
    <mergeCell ref="AAC196:AAJ196"/>
    <mergeCell ref="AAK196:AAR196"/>
    <mergeCell ref="AAS196:AAZ196"/>
    <mergeCell ref="ABA196:ABH196"/>
    <mergeCell ref="ABI196:ABP196"/>
    <mergeCell ref="XY196:YF196"/>
    <mergeCell ref="YG196:YN196"/>
    <mergeCell ref="YO196:YV196"/>
    <mergeCell ref="YW196:ZD196"/>
    <mergeCell ref="ZE196:ZL196"/>
    <mergeCell ref="ZM196:ZT196"/>
    <mergeCell ref="WC196:WJ196"/>
    <mergeCell ref="WK196:WR196"/>
    <mergeCell ref="WS196:WZ196"/>
    <mergeCell ref="XA196:XH196"/>
    <mergeCell ref="XI196:XP196"/>
    <mergeCell ref="XQ196:XX196"/>
    <mergeCell ref="UG196:UN196"/>
    <mergeCell ref="UO196:UV196"/>
    <mergeCell ref="UW196:VD196"/>
    <mergeCell ref="VE196:VL196"/>
    <mergeCell ref="VM196:VT196"/>
    <mergeCell ref="VU196:WB196"/>
    <mergeCell ref="SK196:SR196"/>
    <mergeCell ref="SS196:SZ196"/>
    <mergeCell ref="TA196:TH196"/>
    <mergeCell ref="TI196:TP196"/>
    <mergeCell ref="TQ196:TX196"/>
    <mergeCell ref="TY196:UF196"/>
    <mergeCell ref="QO196:QV196"/>
    <mergeCell ref="QW196:RD196"/>
    <mergeCell ref="RE196:RL196"/>
    <mergeCell ref="RM196:RT196"/>
    <mergeCell ref="RU196:SB196"/>
    <mergeCell ref="SC196:SJ196"/>
    <mergeCell ref="OS196:OZ196"/>
    <mergeCell ref="PA196:PH196"/>
    <mergeCell ref="PI196:PP196"/>
    <mergeCell ref="PQ196:PX196"/>
    <mergeCell ref="PY196:QF196"/>
    <mergeCell ref="QG196:QN196"/>
    <mergeCell ref="MW196:ND196"/>
    <mergeCell ref="NE196:NL196"/>
    <mergeCell ref="NM196:NT196"/>
    <mergeCell ref="NU196:OB196"/>
    <mergeCell ref="OC196:OJ196"/>
    <mergeCell ref="OK196:OR196"/>
    <mergeCell ref="LA196:LH196"/>
    <mergeCell ref="LI196:LP196"/>
    <mergeCell ref="LQ196:LX196"/>
    <mergeCell ref="LY196:MF196"/>
    <mergeCell ref="MG196:MN196"/>
    <mergeCell ref="MO196:MV196"/>
    <mergeCell ref="JE196:JL196"/>
    <mergeCell ref="JM196:JT196"/>
    <mergeCell ref="JU196:KB196"/>
    <mergeCell ref="KC196:KJ196"/>
    <mergeCell ref="KK196:KR196"/>
    <mergeCell ref="KS196:KZ196"/>
    <mergeCell ref="HI196:HP196"/>
    <mergeCell ref="HQ196:HX196"/>
    <mergeCell ref="HY196:IF196"/>
    <mergeCell ref="IG196:IN196"/>
    <mergeCell ref="IO196:IV196"/>
    <mergeCell ref="IW196:JD196"/>
    <mergeCell ref="FM196:FT196"/>
    <mergeCell ref="FU196:GB196"/>
    <mergeCell ref="GC196:GJ196"/>
    <mergeCell ref="GK196:GR196"/>
    <mergeCell ref="GS196:GZ196"/>
    <mergeCell ref="HA196:HH196"/>
    <mergeCell ref="DQ196:DX196"/>
    <mergeCell ref="DY196:EF196"/>
    <mergeCell ref="EG196:EN196"/>
    <mergeCell ref="EO196:EV196"/>
    <mergeCell ref="EW196:FD196"/>
    <mergeCell ref="FE196:FL196"/>
    <mergeCell ref="BU196:CB196"/>
    <mergeCell ref="CC196:CJ196"/>
    <mergeCell ref="CK196:CR196"/>
    <mergeCell ref="CS196:CZ196"/>
    <mergeCell ref="DA196:DH196"/>
    <mergeCell ref="DI196:DP196"/>
    <mergeCell ref="Y196:AF196"/>
    <mergeCell ref="AG196:AN196"/>
    <mergeCell ref="AO196:AV196"/>
    <mergeCell ref="AW196:BD196"/>
    <mergeCell ref="BE196:BL196"/>
    <mergeCell ref="BM196:BT196"/>
    <mergeCell ref="A194:B194"/>
    <mergeCell ref="D194:E194"/>
    <mergeCell ref="A195:H195"/>
    <mergeCell ref="A196:H196"/>
    <mergeCell ref="I196:P196"/>
    <mergeCell ref="Q196:X196"/>
    <mergeCell ref="A191:B191"/>
    <mergeCell ref="D191:E191"/>
    <mergeCell ref="A192:B192"/>
    <mergeCell ref="D192:E192"/>
    <mergeCell ref="A193:B193"/>
    <mergeCell ref="D193:E193"/>
    <mergeCell ref="A185:H185"/>
    <mergeCell ref="A187:E187"/>
    <mergeCell ref="A188:E188"/>
    <mergeCell ref="A189:B189"/>
    <mergeCell ref="D189:E189"/>
    <mergeCell ref="A190:B190"/>
    <mergeCell ref="D190:E190"/>
    <mergeCell ref="A178:C178"/>
    <mergeCell ref="A179:C179"/>
    <mergeCell ref="A180:C180"/>
    <mergeCell ref="A181:C181"/>
    <mergeCell ref="A182:C182"/>
    <mergeCell ref="A184:H184"/>
    <mergeCell ref="A170:B170"/>
    <mergeCell ref="D170:H170"/>
    <mergeCell ref="C175:D175"/>
    <mergeCell ref="A176:C176"/>
    <mergeCell ref="G176:H176"/>
    <mergeCell ref="A177:C177"/>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8"/>
  <sheetViews>
    <sheetView view="pageBreakPreview" zoomScale="40" zoomScaleNormal="60" zoomScaleSheetLayoutView="40" workbookViewId="0">
      <pane ySplit="4" topLeftCell="A60"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300">
        <f>F48*1.2</f>
        <v>5328</v>
      </c>
      <c r="E48" s="300">
        <f>F48*1.1</f>
        <v>4884</v>
      </c>
      <c r="F48" s="300">
        <v>4440</v>
      </c>
      <c r="G48" s="300">
        <f>F48*0.75</f>
        <v>3330</v>
      </c>
      <c r="H48" s="300">
        <f>F48*0.5</f>
        <v>2220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301"/>
      <c r="E49" s="301"/>
      <c r="F49" s="301"/>
      <c r="G49" s="301"/>
      <c r="H49" s="301"/>
    </row>
    <row r="50" spans="1:8" s="16" customFormat="1" ht="99.95" customHeight="1" thickBot="1" x14ac:dyDescent="0.25">
      <c r="A50" s="71"/>
      <c r="B50" s="621" t="s">
        <v>12</v>
      </c>
      <c r="C50" s="62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301"/>
      <c r="E50" s="301"/>
      <c r="F50" s="301"/>
      <c r="G50" s="301"/>
      <c r="H50" s="301"/>
    </row>
    <row r="51" spans="1:8" ht="21" x14ac:dyDescent="0.2">
      <c r="A51" s="112"/>
      <c r="B51" s="112"/>
      <c r="C51" s="112"/>
      <c r="D51" s="112"/>
      <c r="E51" s="112"/>
      <c r="F51" s="112"/>
      <c r="G51" s="112"/>
      <c r="H51" s="623"/>
    </row>
    <row r="52" spans="1:8" ht="21.75" thickBot="1" x14ac:dyDescent="0.25">
      <c r="A52" s="514"/>
      <c r="B52" s="514"/>
      <c r="C52" s="514"/>
      <c r="D52" s="514"/>
      <c r="E52" s="514"/>
      <c r="F52" s="514"/>
      <c r="G52" s="514"/>
      <c r="H52" s="624"/>
    </row>
    <row r="53" spans="1:8" ht="42" x14ac:dyDescent="0.2">
      <c r="A53" s="71" t="s">
        <v>203</v>
      </c>
      <c r="B53" s="293" t="s">
        <v>204</v>
      </c>
      <c r="C53" s="29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1">
        <f>F56*1.2</f>
        <v>13780.8</v>
      </c>
      <c r="E56" s="32">
        <f>F56*1.1</f>
        <v>12632.400000000001</v>
      </c>
      <c r="F56" s="32">
        <v>11484</v>
      </c>
      <c r="G56" s="32">
        <f>F56*0.75</f>
        <v>8613</v>
      </c>
      <c r="H56" s="33">
        <f>F56*0.5</f>
        <v>5742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54">
        <f>F62*1.2</f>
        <v>14731.199999999999</v>
      </c>
      <c r="E62" s="32">
        <f>F62*1.1</f>
        <v>13503.6</v>
      </c>
      <c r="F62" s="32">
        <v>12276</v>
      </c>
      <c r="G62" s="32">
        <f>F62*0.75</f>
        <v>9207</v>
      </c>
      <c r="H62" s="33">
        <f>F62*0.5</f>
        <v>6138</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389">
        <v>300</v>
      </c>
      <c r="E68" s="390"/>
      <c r="F68" s="390"/>
      <c r="G68" s="390"/>
      <c r="H68" s="391"/>
    </row>
    <row r="69" spans="1:8" s="16" customFormat="1" ht="94.5" customHeight="1" x14ac:dyDescent="0.2">
      <c r="A69" s="71"/>
      <c r="B69" s="92"/>
      <c r="C69" s="93"/>
      <c r="D69" s="94"/>
      <c r="E69" s="95"/>
      <c r="F69" s="95"/>
      <c r="G69" s="95"/>
      <c r="H69" s="392"/>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393"/>
      <c r="E70" s="394"/>
      <c r="F70" s="394"/>
      <c r="G70" s="394"/>
      <c r="H70" s="39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1350 до 27000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144">
        <v>1350</v>
      </c>
      <c r="E73" s="145"/>
      <c r="F73" s="145"/>
      <c r="G73" s="145"/>
      <c r="H73" s="146"/>
    </row>
    <row r="74" spans="1:8" ht="37.5" customHeight="1" x14ac:dyDescent="0.2">
      <c r="A74" s="147" t="s">
        <v>40</v>
      </c>
      <c r="B74" s="148"/>
      <c r="C74" s="143"/>
      <c r="D74" s="36">
        <v>2700</v>
      </c>
      <c r="E74" s="37"/>
      <c r="F74" s="37"/>
      <c r="G74" s="37"/>
      <c r="H74" s="38"/>
    </row>
    <row r="75" spans="1:8" ht="37.5" customHeight="1" x14ac:dyDescent="0.2">
      <c r="A75" s="147" t="s">
        <v>41</v>
      </c>
      <c r="B75" s="148"/>
      <c r="C75" s="143"/>
      <c r="D75" s="36">
        <v>4050</v>
      </c>
      <c r="E75" s="37"/>
      <c r="F75" s="37"/>
      <c r="G75" s="37"/>
      <c r="H75" s="38"/>
    </row>
    <row r="76" spans="1:8" ht="37.5" customHeight="1" x14ac:dyDescent="0.2">
      <c r="A76" s="147" t="s">
        <v>42</v>
      </c>
      <c r="B76" s="148"/>
      <c r="C76" s="143"/>
      <c r="D76" s="36">
        <v>5400</v>
      </c>
      <c r="E76" s="37"/>
      <c r="F76" s="37"/>
      <c r="G76" s="37"/>
      <c r="H76" s="38"/>
    </row>
    <row r="77" spans="1:8" ht="37.5" customHeight="1" x14ac:dyDescent="0.2">
      <c r="A77" s="147" t="s">
        <v>43</v>
      </c>
      <c r="B77" s="148"/>
      <c r="C77" s="143"/>
      <c r="D77" s="36">
        <v>6750</v>
      </c>
      <c r="E77" s="37"/>
      <c r="F77" s="37"/>
      <c r="G77" s="37"/>
      <c r="H77" s="38"/>
    </row>
    <row r="78" spans="1:8" ht="37.5" customHeight="1" x14ac:dyDescent="0.2">
      <c r="A78" s="147" t="s">
        <v>44</v>
      </c>
      <c r="B78" s="148"/>
      <c r="C78" s="143"/>
      <c r="D78" s="36">
        <v>8100</v>
      </c>
      <c r="E78" s="37"/>
      <c r="F78" s="37"/>
      <c r="G78" s="37"/>
      <c r="H78" s="38"/>
    </row>
    <row r="79" spans="1:8" ht="37.5" customHeight="1" x14ac:dyDescent="0.2">
      <c r="A79" s="147" t="s">
        <v>45</v>
      </c>
      <c r="B79" s="148"/>
      <c r="C79" s="143"/>
      <c r="D79" s="36">
        <v>9450</v>
      </c>
      <c r="E79" s="37"/>
      <c r="F79" s="37"/>
      <c r="G79" s="37"/>
      <c r="H79" s="38"/>
    </row>
    <row r="80" spans="1:8" ht="37.5" customHeight="1" x14ac:dyDescent="0.2">
      <c r="A80" s="147" t="s">
        <v>46</v>
      </c>
      <c r="B80" s="148"/>
      <c r="C80" s="143"/>
      <c r="D80" s="36">
        <v>10800</v>
      </c>
      <c r="E80" s="37"/>
      <c r="F80" s="37"/>
      <c r="G80" s="37"/>
      <c r="H80" s="38"/>
    </row>
    <row r="81" spans="1:8" ht="37.5" customHeight="1" x14ac:dyDescent="0.2">
      <c r="A81" s="147" t="s">
        <v>47</v>
      </c>
      <c r="B81" s="148"/>
      <c r="C81" s="143"/>
      <c r="D81" s="36">
        <v>12150</v>
      </c>
      <c r="E81" s="37"/>
      <c r="F81" s="37"/>
      <c r="G81" s="37"/>
      <c r="H81" s="38"/>
    </row>
    <row r="82" spans="1:8" ht="37.5" customHeight="1" x14ac:dyDescent="0.2">
      <c r="A82" s="147" t="s">
        <v>48</v>
      </c>
      <c r="B82" s="148"/>
      <c r="C82" s="143"/>
      <c r="D82" s="36">
        <v>13500</v>
      </c>
      <c r="E82" s="37"/>
      <c r="F82" s="37"/>
      <c r="G82" s="37"/>
      <c r="H82" s="38"/>
    </row>
    <row r="83" spans="1:8" ht="37.5" customHeight="1" x14ac:dyDescent="0.2">
      <c r="A83" s="147" t="s">
        <v>49</v>
      </c>
      <c r="B83" s="148"/>
      <c r="C83" s="143"/>
      <c r="D83" s="36">
        <v>14850</v>
      </c>
      <c r="E83" s="37"/>
      <c r="F83" s="37"/>
      <c r="G83" s="37"/>
      <c r="H83" s="38"/>
    </row>
    <row r="84" spans="1:8" ht="37.5" customHeight="1" x14ac:dyDescent="0.2">
      <c r="A84" s="147" t="s">
        <v>50</v>
      </c>
      <c r="B84" s="148"/>
      <c r="C84" s="143"/>
      <c r="D84" s="36">
        <v>16200</v>
      </c>
      <c r="E84" s="37"/>
      <c r="F84" s="37"/>
      <c r="G84" s="37"/>
      <c r="H84" s="38"/>
    </row>
    <row r="85" spans="1:8" ht="37.5" customHeight="1" x14ac:dyDescent="0.2">
      <c r="A85" s="147" t="s">
        <v>51</v>
      </c>
      <c r="B85" s="148"/>
      <c r="C85" s="143"/>
      <c r="D85" s="36">
        <v>17550</v>
      </c>
      <c r="E85" s="37"/>
      <c r="F85" s="37"/>
      <c r="G85" s="37"/>
      <c r="H85" s="38"/>
    </row>
    <row r="86" spans="1:8" ht="37.5" customHeight="1" x14ac:dyDescent="0.2">
      <c r="A86" s="147" t="s">
        <v>52</v>
      </c>
      <c r="B86" s="148"/>
      <c r="C86" s="143"/>
      <c r="D86" s="36">
        <v>18900</v>
      </c>
      <c r="E86" s="37"/>
      <c r="F86" s="37"/>
      <c r="G86" s="37"/>
      <c r="H86" s="38"/>
    </row>
    <row r="87" spans="1:8" ht="37.5" customHeight="1" x14ac:dyDescent="0.2">
      <c r="A87" s="147" t="s">
        <v>53</v>
      </c>
      <c r="B87" s="148"/>
      <c r="C87" s="143"/>
      <c r="D87" s="36">
        <v>20250</v>
      </c>
      <c r="E87" s="37"/>
      <c r="F87" s="37"/>
      <c r="G87" s="37"/>
      <c r="H87" s="38"/>
    </row>
    <row r="88" spans="1:8" ht="37.5" customHeight="1" x14ac:dyDescent="0.2">
      <c r="A88" s="147" t="s">
        <v>54</v>
      </c>
      <c r="B88" s="148"/>
      <c r="C88" s="143"/>
      <c r="D88" s="36">
        <v>21600</v>
      </c>
      <c r="E88" s="37"/>
      <c r="F88" s="37"/>
      <c r="G88" s="37"/>
      <c r="H88" s="38"/>
    </row>
    <row r="89" spans="1:8" ht="37.5" customHeight="1" x14ac:dyDescent="0.2">
      <c r="A89" s="147" t="s">
        <v>55</v>
      </c>
      <c r="B89" s="148"/>
      <c r="C89" s="143"/>
      <c r="D89" s="36">
        <v>22950</v>
      </c>
      <c r="E89" s="37"/>
      <c r="F89" s="37"/>
      <c r="G89" s="37"/>
      <c r="H89" s="38"/>
    </row>
    <row r="90" spans="1:8" ht="37.5" customHeight="1" x14ac:dyDescent="0.2">
      <c r="A90" s="147" t="s">
        <v>56</v>
      </c>
      <c r="B90" s="148"/>
      <c r="C90" s="143"/>
      <c r="D90" s="36">
        <v>24300</v>
      </c>
      <c r="E90" s="37"/>
      <c r="F90" s="37"/>
      <c r="G90" s="37"/>
      <c r="H90" s="38"/>
    </row>
    <row r="91" spans="1:8" ht="37.5" customHeight="1" x14ac:dyDescent="0.2">
      <c r="A91" s="147" t="s">
        <v>57</v>
      </c>
      <c r="B91" s="148"/>
      <c r="C91" s="143"/>
      <c r="D91" s="36">
        <v>25650</v>
      </c>
      <c r="E91" s="37"/>
      <c r="F91" s="37"/>
      <c r="G91" s="37"/>
      <c r="H91" s="38"/>
    </row>
    <row r="92" spans="1:8" ht="37.5" customHeight="1" thickBot="1" x14ac:dyDescent="0.25">
      <c r="A92" s="147" t="s">
        <v>58</v>
      </c>
      <c r="B92" s="148"/>
      <c r="C92" s="143"/>
      <c r="D92" s="36">
        <v>27000</v>
      </c>
      <c r="E92" s="37"/>
      <c r="F92" s="37"/>
      <c r="G92" s="37"/>
      <c r="H92" s="38"/>
    </row>
    <row r="93" spans="1:8" ht="50.1" customHeight="1" thickBot="1" x14ac:dyDescent="0.25">
      <c r="A93" s="136" t="s">
        <v>59</v>
      </c>
      <c r="B93" s="137"/>
      <c r="C93" s="137"/>
      <c r="D93" s="138" t="str">
        <f>"от "&amp;MIN(D94:D103)&amp;" до "&amp;MAX(D94:D103)</f>
        <v>от 510 до 2550</v>
      </c>
      <c r="E93" s="139"/>
      <c r="F93" s="139"/>
      <c r="G93" s="139"/>
      <c r="H93" s="140"/>
    </row>
    <row r="94" spans="1:8" ht="151.5" x14ac:dyDescent="0.2">
      <c r="A94" s="149" t="s">
        <v>60</v>
      </c>
      <c r="B94" s="150" t="s">
        <v>13</v>
      </c>
      <c r="C94" s="294"/>
      <c r="D94" s="152">
        <v>1320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157">
        <v>630</v>
      </c>
      <c r="E95" s="157"/>
      <c r="F95" s="157"/>
      <c r="G95" s="157"/>
      <c r="H95" s="158"/>
    </row>
    <row r="96" spans="1:8" ht="37.5" customHeight="1" x14ac:dyDescent="0.2">
      <c r="A96" s="154" t="s">
        <v>62</v>
      </c>
      <c r="B96" s="155"/>
      <c r="C96" s="159"/>
      <c r="D96" s="157">
        <v>1306.8000000000002</v>
      </c>
      <c r="E96" s="157"/>
      <c r="F96" s="157"/>
      <c r="G96" s="157"/>
      <c r="H96" s="158"/>
    </row>
    <row r="97" spans="1:8" ht="37.5" customHeight="1" x14ac:dyDescent="0.2">
      <c r="A97" s="154" t="s">
        <v>63</v>
      </c>
      <c r="B97" s="155"/>
      <c r="C97" s="159"/>
      <c r="D97" s="157">
        <v>858.00000000000011</v>
      </c>
      <c r="E97" s="157"/>
      <c r="F97" s="157"/>
      <c r="G97" s="157"/>
      <c r="H97" s="158"/>
    </row>
    <row r="98" spans="1:8" ht="37.5" customHeight="1" x14ac:dyDescent="0.2">
      <c r="A98" s="160" t="s">
        <v>64</v>
      </c>
      <c r="B98" s="161"/>
      <c r="C98" s="159"/>
      <c r="D98" s="157">
        <v>858.00000000000011</v>
      </c>
      <c r="E98" s="157"/>
      <c r="F98" s="157"/>
      <c r="G98" s="157"/>
      <c r="H98" s="158"/>
    </row>
    <row r="99" spans="1:8" ht="37.5" customHeight="1" x14ac:dyDescent="0.2">
      <c r="A99" s="154" t="s">
        <v>65</v>
      </c>
      <c r="B99" s="155"/>
      <c r="C99" s="159"/>
      <c r="D99" s="157">
        <v>510</v>
      </c>
      <c r="E99" s="157"/>
      <c r="F99" s="157"/>
      <c r="G99" s="157"/>
      <c r="H99" s="158"/>
    </row>
    <row r="100" spans="1:8" ht="37.5" customHeight="1" x14ac:dyDescent="0.2">
      <c r="A100" s="154" t="s">
        <v>66</v>
      </c>
      <c r="B100" s="155"/>
      <c r="C100" s="159"/>
      <c r="D100" s="157">
        <v>510</v>
      </c>
      <c r="E100" s="157"/>
      <c r="F100" s="157"/>
      <c r="G100" s="157"/>
      <c r="H100" s="158"/>
    </row>
    <row r="101" spans="1:8" ht="37.5" customHeight="1" x14ac:dyDescent="0.2">
      <c r="A101" s="154" t="s">
        <v>67</v>
      </c>
      <c r="B101" s="155"/>
      <c r="C101" s="159"/>
      <c r="D101" s="157">
        <v>858.00000000000011</v>
      </c>
      <c r="E101" s="157"/>
      <c r="F101" s="157"/>
      <c r="G101" s="157"/>
      <c r="H101" s="158"/>
    </row>
    <row r="102" spans="1:8" ht="37.5" customHeight="1" x14ac:dyDescent="0.2">
      <c r="A102" s="154" t="s">
        <v>68</v>
      </c>
      <c r="B102" s="155"/>
      <c r="C102" s="159"/>
      <c r="D102" s="157">
        <v>1230</v>
      </c>
      <c r="E102" s="157"/>
      <c r="F102" s="157"/>
      <c r="G102" s="157"/>
      <c r="H102" s="158"/>
    </row>
    <row r="103" spans="1:8" ht="37.5" customHeight="1" thickBot="1" x14ac:dyDescent="0.25">
      <c r="A103" s="162" t="s">
        <v>69</v>
      </c>
      <c r="B103" s="163"/>
      <c r="C103" s="164"/>
      <c r="D103" s="165">
        <v>2550</v>
      </c>
      <c r="E103" s="165"/>
      <c r="F103" s="165"/>
      <c r="G103" s="165"/>
      <c r="H103" s="166"/>
    </row>
    <row r="104" spans="1:8" s="16" customFormat="1" ht="117.75" customHeight="1" thickBot="1" x14ac:dyDescent="0.25">
      <c r="A104" s="356" t="s">
        <v>71</v>
      </c>
      <c r="B104" s="397"/>
      <c r="C104"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45">
        <v>72</v>
      </c>
      <c r="E104" s="45"/>
      <c r="F104" s="45"/>
      <c r="G104" s="45"/>
      <c r="H104" s="46"/>
    </row>
    <row r="105" spans="1:8" ht="50.1" customHeight="1" thickBot="1" x14ac:dyDescent="0.25">
      <c r="A105" s="24" t="s">
        <v>72</v>
      </c>
      <c r="B105" s="25"/>
      <c r="C105" s="26"/>
      <c r="D105" s="173" t="str">
        <f>"от "&amp;MIN(D107,D127:H128,F167,D129:H143)&amp;" до "&amp;MAX(D107,D127:H128,F167,D129:H143)</f>
        <v>от 1320 до 11022</v>
      </c>
      <c r="E105" s="173"/>
      <c r="F105" s="173"/>
      <c r="G105" s="173"/>
      <c r="H105" s="174"/>
    </row>
    <row r="106" spans="1:8" ht="21.75" thickBot="1" x14ac:dyDescent="0.25">
      <c r="A106" s="336"/>
      <c r="B106" s="337"/>
      <c r="C106" s="130"/>
      <c r="D106" s="399"/>
      <c r="E106" s="399"/>
      <c r="F106" s="399"/>
      <c r="G106" s="399"/>
      <c r="H106" s="400"/>
    </row>
    <row r="107" spans="1:8" ht="62.2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182">
        <v>3600</v>
      </c>
      <c r="E107" s="182"/>
      <c r="F107" s="182"/>
      <c r="G107" s="182"/>
      <c r="H107" s="183"/>
    </row>
    <row r="108" spans="1:8" ht="62.25" customHeight="1" thickBot="1" x14ac:dyDescent="0.25">
      <c r="A108" s="184" t="s">
        <v>74</v>
      </c>
      <c r="B108" s="185"/>
      <c r="C108" s="186"/>
      <c r="D108" s="187" t="s">
        <v>75</v>
      </c>
      <c r="E108" s="188"/>
      <c r="F108" s="188"/>
      <c r="G108" s="188"/>
      <c r="H108" s="189"/>
    </row>
    <row r="109" spans="1:8" ht="62.25" customHeight="1" x14ac:dyDescent="0.2">
      <c r="A109" s="190" t="s">
        <v>76</v>
      </c>
      <c r="B109" s="191"/>
      <c r="C109" s="186"/>
      <c r="D109" s="157">
        <f>D107/4</f>
        <v>900</v>
      </c>
      <c r="E109" s="157"/>
      <c r="F109" s="157"/>
      <c r="G109" s="157"/>
      <c r="H109" s="158"/>
    </row>
    <row r="110" spans="1:8" ht="62.25" customHeight="1" x14ac:dyDescent="0.2">
      <c r="A110" s="190" t="s">
        <v>77</v>
      </c>
      <c r="B110" s="191"/>
      <c r="C110" s="186"/>
      <c r="D110" s="157">
        <f>D107/5</f>
        <v>720</v>
      </c>
      <c r="E110" s="157"/>
      <c r="F110" s="157"/>
      <c r="G110" s="157"/>
      <c r="H110" s="158"/>
    </row>
    <row r="111" spans="1:8" ht="62.25" customHeight="1" x14ac:dyDescent="0.2">
      <c r="A111" s="190" t="s">
        <v>78</v>
      </c>
      <c r="B111" s="191"/>
      <c r="C111" s="186"/>
      <c r="D111" s="157">
        <f>D107/6</f>
        <v>600</v>
      </c>
      <c r="E111" s="157"/>
      <c r="F111" s="157"/>
      <c r="G111" s="157"/>
      <c r="H111" s="158"/>
    </row>
    <row r="112" spans="1:8" ht="62.25" customHeight="1" x14ac:dyDescent="0.2">
      <c r="A112" s="190" t="s">
        <v>79</v>
      </c>
      <c r="B112" s="191"/>
      <c r="C112" s="186"/>
      <c r="D112" s="157">
        <f>D107/7</f>
        <v>514.28571428571433</v>
      </c>
      <c r="E112" s="157"/>
      <c r="F112" s="157"/>
      <c r="G112" s="157"/>
      <c r="H112" s="158"/>
    </row>
    <row r="113" spans="1:8" ht="62.25" customHeight="1" x14ac:dyDescent="0.2">
      <c r="A113" s="190" t="s">
        <v>80</v>
      </c>
      <c r="B113" s="191"/>
      <c r="C113" s="186"/>
      <c r="D113" s="157">
        <f>D107/8</f>
        <v>450</v>
      </c>
      <c r="E113" s="157"/>
      <c r="F113" s="157"/>
      <c r="G113" s="157"/>
      <c r="H113" s="158"/>
    </row>
    <row r="114" spans="1:8" ht="62.25" customHeight="1" x14ac:dyDescent="0.2">
      <c r="A114" s="190" t="s">
        <v>81</v>
      </c>
      <c r="B114" s="191"/>
      <c r="C114" s="186"/>
      <c r="D114" s="157">
        <f>D107/9</f>
        <v>400</v>
      </c>
      <c r="E114" s="157"/>
      <c r="F114" s="157"/>
      <c r="G114" s="157"/>
      <c r="H114" s="158"/>
    </row>
    <row r="115" spans="1:8" ht="62.25" customHeight="1" x14ac:dyDescent="0.2">
      <c r="A115" s="190" t="s">
        <v>82</v>
      </c>
      <c r="B115" s="191"/>
      <c r="C115" s="186"/>
      <c r="D115" s="157">
        <f>D107/10</f>
        <v>360</v>
      </c>
      <c r="E115" s="157"/>
      <c r="F115" s="157"/>
      <c r="G115" s="157"/>
      <c r="H115" s="158"/>
    </row>
    <row r="116" spans="1:8" ht="62.25" customHeight="1" thickBot="1" x14ac:dyDescent="0.25">
      <c r="A116" s="179" t="s">
        <v>83</v>
      </c>
      <c r="B116" s="180"/>
      <c r="C116" s="186"/>
      <c r="D116" s="182">
        <v>5400</v>
      </c>
      <c r="E116" s="182"/>
      <c r="F116" s="182"/>
      <c r="G116" s="182"/>
      <c r="H116" s="183"/>
    </row>
    <row r="117" spans="1:8" ht="62.25" customHeight="1" thickBot="1" x14ac:dyDescent="0.25">
      <c r="A117" s="184" t="s">
        <v>74</v>
      </c>
      <c r="B117" s="185"/>
      <c r="C117" s="186"/>
      <c r="D117" s="187" t="s">
        <v>75</v>
      </c>
      <c r="E117" s="188"/>
      <c r="F117" s="188"/>
      <c r="G117" s="188"/>
      <c r="H117" s="189"/>
    </row>
    <row r="118" spans="1:8" ht="62.25" customHeight="1" x14ac:dyDescent="0.2">
      <c r="A118" s="190" t="s">
        <v>76</v>
      </c>
      <c r="B118" s="191"/>
      <c r="C118" s="186"/>
      <c r="D118" s="157">
        <v>1350</v>
      </c>
      <c r="E118" s="157"/>
      <c r="F118" s="157"/>
      <c r="G118" s="157"/>
      <c r="H118" s="158"/>
    </row>
    <row r="119" spans="1:8" ht="62.25" customHeight="1" x14ac:dyDescent="0.2">
      <c r="A119" s="190" t="s">
        <v>77</v>
      </c>
      <c r="B119" s="191"/>
      <c r="C119" s="186"/>
      <c r="D119" s="157">
        <v>1080</v>
      </c>
      <c r="E119" s="157"/>
      <c r="F119" s="157"/>
      <c r="G119" s="157"/>
      <c r="H119" s="158"/>
    </row>
    <row r="120" spans="1:8" ht="62.25" customHeight="1" x14ac:dyDescent="0.2">
      <c r="A120" s="190" t="s">
        <v>78</v>
      </c>
      <c r="B120" s="191"/>
      <c r="C120" s="186"/>
      <c r="D120" s="157">
        <v>900</v>
      </c>
      <c r="E120" s="157"/>
      <c r="F120" s="157"/>
      <c r="G120" s="157"/>
      <c r="H120" s="158"/>
    </row>
    <row r="121" spans="1:8" ht="62.25" customHeight="1" x14ac:dyDescent="0.2">
      <c r="A121" s="190" t="s">
        <v>79</v>
      </c>
      <c r="B121" s="191"/>
      <c r="C121" s="186"/>
      <c r="D121" s="157">
        <v>771.42857142857144</v>
      </c>
      <c r="E121" s="157"/>
      <c r="F121" s="157"/>
      <c r="G121" s="157"/>
      <c r="H121" s="158"/>
    </row>
    <row r="122" spans="1:8" ht="62.25" customHeight="1" x14ac:dyDescent="0.2">
      <c r="A122" s="190" t="s">
        <v>80</v>
      </c>
      <c r="B122" s="191"/>
      <c r="C122" s="186"/>
      <c r="D122" s="157">
        <v>675</v>
      </c>
      <c r="E122" s="157"/>
      <c r="F122" s="157"/>
      <c r="G122" s="157"/>
      <c r="H122" s="158"/>
    </row>
    <row r="123" spans="1:8" ht="62.25" customHeight="1" x14ac:dyDescent="0.2">
      <c r="A123" s="190" t="s">
        <v>81</v>
      </c>
      <c r="B123" s="191"/>
      <c r="C123" s="186"/>
      <c r="D123" s="157">
        <v>600</v>
      </c>
      <c r="E123" s="157"/>
      <c r="F123" s="157"/>
      <c r="G123" s="157"/>
      <c r="H123" s="158"/>
    </row>
    <row r="124" spans="1:8" ht="62.25" customHeight="1" thickBot="1" x14ac:dyDescent="0.25">
      <c r="A124" s="190" t="s">
        <v>82</v>
      </c>
      <c r="B124" s="191"/>
      <c r="C124" s="194"/>
      <c r="D124" s="157">
        <v>540</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44">
        <v>11022</v>
      </c>
      <c r="E125" s="45"/>
      <c r="F125" s="45"/>
      <c r="G125" s="45"/>
      <c r="H125" s="46"/>
    </row>
    <row r="126" spans="1:8" ht="21.75" thickBot="1" x14ac:dyDescent="0.25">
      <c r="A126" s="336"/>
      <c r="B126" s="337"/>
      <c r="C126" s="125"/>
      <c r="D126" s="399"/>
      <c r="E126" s="399"/>
      <c r="F126" s="399"/>
      <c r="G126" s="399"/>
      <c r="H126" s="400"/>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"2ГИС.МАГНИТОГОРСК"</v>
      </c>
      <c r="D127" s="31">
        <v>9510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121">
        <v>2520</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6">
        <v>5820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"2ГИС.МАГНИТОГОРСК"</v>
      </c>
      <c r="D130" s="36">
        <v>5820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"2ГИС.МАГНИТОГОРСК"</v>
      </c>
      <c r="D131" s="36">
        <v>6984</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6">
        <v>4800</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6">
        <v>1830</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6">
        <v>5010</v>
      </c>
      <c r="E134" s="37"/>
      <c r="F134" s="37"/>
      <c r="G134" s="37"/>
      <c r="H134" s="38"/>
    </row>
    <row r="135" spans="1:8" ht="50.1" customHeight="1" x14ac:dyDescent="0.2">
      <c r="A135" s="160" t="s">
        <v>93</v>
      </c>
      <c r="B135" s="161"/>
      <c r="C135" s="203" t="str">
        <f>C128</f>
        <v>Электронный справочник на основе Справочника организаций "2ГИС.МАГНИТОГОРСК" (версия для ПК)</v>
      </c>
      <c r="D135" s="36">
        <v>8400</v>
      </c>
      <c r="E135" s="37"/>
      <c r="F135" s="37"/>
      <c r="G135" s="37"/>
      <c r="H135" s="38"/>
    </row>
    <row r="136" spans="1:8" ht="50.1" customHeight="1" x14ac:dyDescent="0.2">
      <c r="A136" s="160" t="s">
        <v>94</v>
      </c>
      <c r="B136" s="161"/>
      <c r="C136" s="202" t="s">
        <v>95</v>
      </c>
      <c r="D136" s="36">
        <v>1320</v>
      </c>
      <c r="E136" s="37"/>
      <c r="F136" s="37"/>
      <c r="G136" s="37"/>
      <c r="H136" s="38"/>
    </row>
    <row r="137" spans="1:8" ht="64.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6">
        <v>5544</v>
      </c>
      <c r="E137" s="37"/>
      <c r="F137" s="37"/>
      <c r="G137" s="37"/>
      <c r="H137" s="38"/>
    </row>
    <row r="138" spans="1:8" ht="64.5" customHeight="1" x14ac:dyDescent="0.2">
      <c r="A138" s="160" t="s">
        <v>97</v>
      </c>
      <c r="B138" s="161"/>
      <c r="C138" s="202"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6">
        <v>4435.2000000000007</v>
      </c>
      <c r="E138" s="37"/>
      <c r="F138" s="37"/>
      <c r="G138" s="37"/>
      <c r="H138" s="38"/>
    </row>
    <row r="139" spans="1:8" ht="64.5" customHeight="1" x14ac:dyDescent="0.2">
      <c r="A139" s="160" t="s">
        <v>98</v>
      </c>
      <c r="B139" s="161"/>
      <c r="C139"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6">
        <v>4290</v>
      </c>
      <c r="E139" s="37"/>
      <c r="F139" s="37"/>
      <c r="G139" s="37"/>
      <c r="H139" s="38"/>
    </row>
    <row r="140" spans="1:8" ht="64.5" customHeight="1" x14ac:dyDescent="0.2">
      <c r="A140" s="160" t="s">
        <v>99</v>
      </c>
      <c r="B140" s="161"/>
      <c r="C140"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6">
        <v>2217.6000000000004</v>
      </c>
      <c r="E140" s="37"/>
      <c r="F140" s="37"/>
      <c r="G140" s="37"/>
      <c r="H140" s="38"/>
    </row>
    <row r="141" spans="1:8" ht="64.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6">
        <v>11022</v>
      </c>
      <c r="E141" s="37"/>
      <c r="F141" s="37"/>
      <c r="G141" s="37"/>
      <c r="H141" s="38"/>
    </row>
    <row r="142" spans="1:8" ht="64.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6">
        <v>5504.4000000000005</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6">
        <v>3870</v>
      </c>
      <c r="E143" s="37"/>
      <c r="F143" s="37"/>
      <c r="G143" s="37"/>
      <c r="H143" s="38"/>
    </row>
    <row r="144" spans="1:8" s="16" customFormat="1" ht="102" customHeight="1" thickBot="1" x14ac:dyDescent="0.25">
      <c r="A144" s="160" t="s">
        <v>16</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6">
        <v>462.00000000000006</v>
      </c>
      <c r="E144" s="37"/>
      <c r="F144" s="37"/>
      <c r="G144" s="37"/>
      <c r="H144" s="38"/>
    </row>
    <row r="145" spans="1:8" s="16" customFormat="1" ht="102" customHeight="1" thickBot="1" x14ac:dyDescent="0.25">
      <c r="A145" s="160" t="s">
        <v>103</v>
      </c>
      <c r="B145" s="161"/>
      <c r="C14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5" s="36">
        <v>100002</v>
      </c>
      <c r="E145" s="37"/>
      <c r="F145" s="37"/>
      <c r="G145" s="37"/>
      <c r="H145" s="38"/>
    </row>
    <row r="146" spans="1:8" s="16" customFormat="1" ht="126" customHeight="1" x14ac:dyDescent="0.2">
      <c r="A146" s="160" t="s">
        <v>104</v>
      </c>
      <c r="B146" s="161"/>
      <c r="C146"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6" s="36">
        <v>7620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6">
        <v>6072.0000000000009</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8" s="36">
        <v>5520</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"2ГИС.МАГНИТОГОРСК"</v>
      </c>
      <c r="D149" s="36">
        <v>13320</v>
      </c>
      <c r="E149" s="37"/>
      <c r="F149" s="37"/>
      <c r="G149" s="37"/>
      <c r="H149" s="38"/>
    </row>
    <row r="150" spans="1:8" ht="50.1" customHeight="1" x14ac:dyDescent="0.2">
      <c r="A150" s="160" t="s">
        <v>108</v>
      </c>
      <c r="B150" s="161"/>
      <c r="C150" s="202"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6">
        <v>3600</v>
      </c>
      <c r="E150" s="37"/>
      <c r="F150" s="37"/>
      <c r="G150" s="37"/>
      <c r="H150" s="38"/>
    </row>
    <row r="151" spans="1:8" ht="50.1" customHeight="1" x14ac:dyDescent="0.2">
      <c r="A151" s="160" t="s">
        <v>109</v>
      </c>
      <c r="B151" s="161"/>
      <c r="C151" s="202" t="str">
        <f t="shared" si="1"/>
        <v>Электронный справочник на основе Справочника организаций "2ГИС.МАГНИТОГОРСК" (версия для ПК)</v>
      </c>
      <c r="D151" s="36">
        <v>8160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"2ГИС.МАГНИТОГОРСК"</v>
      </c>
      <c r="D152" s="36">
        <v>8160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"2ГИС.МАГНИТОГОРСК"</v>
      </c>
      <c r="D153" s="36">
        <v>9792</v>
      </c>
      <c r="E153" s="37"/>
      <c r="F153" s="37"/>
      <c r="G153" s="37"/>
      <c r="H153" s="38"/>
    </row>
    <row r="154" spans="1:8" ht="50.1" customHeight="1" x14ac:dyDescent="0.2">
      <c r="A154" s="160" t="s">
        <v>112</v>
      </c>
      <c r="B154" s="161"/>
      <c r="C154" s="202" t="str">
        <f t="shared" si="1"/>
        <v>Электронный справочник на основе Справочника организаций "2ГИС.МАГНИТОГОРСК" (версия для ПК)</v>
      </c>
      <c r="D154" s="36">
        <v>6720</v>
      </c>
      <c r="E154" s="37"/>
      <c r="F154" s="37"/>
      <c r="G154" s="37"/>
      <c r="H154" s="38"/>
    </row>
    <row r="155" spans="1:8" ht="50.1" customHeight="1" x14ac:dyDescent="0.2">
      <c r="A155" s="160" t="s">
        <v>113</v>
      </c>
      <c r="B155" s="161"/>
      <c r="C155" s="202" t="str">
        <f t="shared" si="1"/>
        <v>Электронный справочник на основе Справочника организаций "2ГИС.МАГНИТОГОРСК" (версия для ПК)</v>
      </c>
      <c r="D155" s="36">
        <v>2640</v>
      </c>
      <c r="E155" s="37"/>
      <c r="F155" s="37"/>
      <c r="G155" s="37"/>
      <c r="H155" s="38"/>
    </row>
    <row r="156" spans="1:8" ht="50.1" customHeight="1" x14ac:dyDescent="0.2">
      <c r="A156" s="160" t="s">
        <v>114</v>
      </c>
      <c r="B156" s="161"/>
      <c r="C156" s="202" t="str">
        <f t="shared" si="1"/>
        <v>Электронный справочник на основе Справочника организаций "2ГИС.МАГНИТОГОРСК" (версия для ПК)</v>
      </c>
      <c r="D156" s="36">
        <v>7080</v>
      </c>
      <c r="E156" s="37"/>
      <c r="F156" s="37"/>
      <c r="G156" s="37"/>
      <c r="H156" s="38"/>
    </row>
    <row r="157" spans="1:8" ht="50.1" customHeight="1" x14ac:dyDescent="0.2">
      <c r="A157" s="160" t="s">
        <v>115</v>
      </c>
      <c r="B157" s="161"/>
      <c r="C157" s="202" t="s">
        <v>95</v>
      </c>
      <c r="D157" s="36">
        <v>1920</v>
      </c>
      <c r="E157" s="37"/>
      <c r="F157" s="37"/>
      <c r="G157" s="37"/>
      <c r="H157" s="38"/>
    </row>
    <row r="158" spans="1:8" ht="66.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6">
        <v>15480</v>
      </c>
      <c r="E158" s="37"/>
      <c r="F158" s="37"/>
      <c r="G158" s="37"/>
      <c r="H158" s="38"/>
    </row>
    <row r="159" spans="1:8" ht="50.1" customHeight="1" thickBot="1" x14ac:dyDescent="0.25">
      <c r="A159" s="160" t="s">
        <v>117</v>
      </c>
      <c r="B159" s="161"/>
      <c r="C159" s="202" t="str">
        <f t="shared" si="1"/>
        <v>Электронный справочник на основе Справочника организаций "2ГИС.МАГНИТОГОРСК" (версия для ПК)</v>
      </c>
      <c r="D159" s="44">
        <v>5520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1">
        <v>11100</v>
      </c>
      <c r="E161" s="32"/>
      <c r="F161" s="32"/>
      <c r="G161" s="32"/>
      <c r="H161" s="33"/>
    </row>
    <row r="162" spans="1:8" s="16" customFormat="1" ht="50.1" customHeight="1" x14ac:dyDescent="0.2">
      <c r="A162" s="160" t="s">
        <v>120</v>
      </c>
      <c r="B162" s="161"/>
      <c r="C162" s="209"/>
      <c r="D162" s="36">
        <v>11100</v>
      </c>
      <c r="E162" s="37"/>
      <c r="F162" s="37"/>
      <c r="G162" s="37"/>
      <c r="H162" s="38"/>
    </row>
    <row r="163" spans="1:8" s="16" customFormat="1" ht="50.1" customHeight="1" x14ac:dyDescent="0.2">
      <c r="A163" s="207" t="s">
        <v>121</v>
      </c>
      <c r="B163" s="208"/>
      <c r="C163" s="209"/>
      <c r="D163" s="359">
        <v>1980.0000000000002</v>
      </c>
      <c r="E163" s="157"/>
      <c r="F163" s="157"/>
      <c r="G163" s="157"/>
      <c r="H163" s="158"/>
    </row>
    <row r="164" spans="1:8" s="16" customFormat="1" ht="50.1" customHeight="1" x14ac:dyDescent="0.2">
      <c r="A164" s="207" t="s">
        <v>122</v>
      </c>
      <c r="B164" s="208"/>
      <c r="C164" s="209"/>
      <c r="D164" s="359">
        <v>198.00000000000003</v>
      </c>
      <c r="E164" s="157"/>
      <c r="F164" s="157"/>
      <c r="G164" s="157"/>
      <c r="H164" s="158"/>
    </row>
    <row r="165" spans="1:8" s="16" customFormat="1" ht="50.1" customHeight="1" thickBot="1" x14ac:dyDescent="0.25">
      <c r="A165" s="207" t="s">
        <v>123</v>
      </c>
      <c r="B165" s="208"/>
      <c r="C165" s="210"/>
      <c r="D165" s="78">
        <v>831.6</v>
      </c>
      <c r="E165" s="79"/>
      <c r="F165" s="79"/>
      <c r="G165" s="79"/>
      <c r="H165" s="80"/>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67" s="212">
        <f>F167*1.2</f>
        <v>6494.4</v>
      </c>
      <c r="E167" s="213">
        <f>F167*1.1</f>
        <v>5953.2000000000007</v>
      </c>
      <c r="F167" s="213">
        <v>5412</v>
      </c>
      <c r="G167" s="213">
        <f>F167*0.75</f>
        <v>4059</v>
      </c>
      <c r="H167" s="214">
        <f>F167*0.5</f>
        <v>2706</v>
      </c>
    </row>
    <row r="168" spans="1:8" ht="50.1" customHeight="1" x14ac:dyDescent="0.2">
      <c r="A168" s="160" t="s">
        <v>126</v>
      </c>
      <c r="B168" s="161"/>
      <c r="C168" s="202" t="str">
        <f>"Интернет-площадка 2gis.ru на основе Cправочника организаций "&amp;$C$2&amp;""</f>
        <v>Интернет-площадка 2gis.ru на основе Cправочника организаций "2ГИС.МАГНИТОГОРСК"</v>
      </c>
      <c r="D168" s="36">
        <v>4620</v>
      </c>
      <c r="E168" s="37"/>
      <c r="F168" s="37"/>
      <c r="G168" s="37"/>
      <c r="H168" s="38"/>
    </row>
    <row r="169" spans="1:8" ht="50.1" customHeight="1" x14ac:dyDescent="0.2">
      <c r="A169" s="160" t="s">
        <v>127</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9" s="36">
        <v>5010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70" s="212">
        <f>F170*1.2</f>
        <v>9216</v>
      </c>
      <c r="E170" s="213">
        <f>F170*1.1</f>
        <v>8448</v>
      </c>
      <c r="F170" s="213">
        <v>7680</v>
      </c>
      <c r="G170" s="213">
        <f>F170*0.75</f>
        <v>5760</v>
      </c>
      <c r="H170" s="214">
        <f>F170*0.5</f>
        <v>3840</v>
      </c>
    </row>
    <row r="171" spans="1:8" ht="50.1" customHeight="1" x14ac:dyDescent="0.2">
      <c r="A171" s="160" t="s">
        <v>179</v>
      </c>
      <c r="B171" s="161"/>
      <c r="C171" s="202" t="str">
        <f>"Интернет-площадка 2gis.ru на основе Cправочника организаций "&amp;$C$2&amp;""</f>
        <v>Интернет-площадка 2gis.ru на основе Cправочника организаций "2ГИС.МАГНИТОГОРСК"</v>
      </c>
      <c r="D171" s="36">
        <v>6480</v>
      </c>
      <c r="E171" s="37"/>
      <c r="F171" s="37"/>
      <c r="G171" s="37"/>
      <c r="H171" s="38"/>
    </row>
    <row r="172" spans="1:8" ht="50.1" customHeight="1" x14ac:dyDescent="0.2">
      <c r="A172" s="160" t="s">
        <v>130</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2" s="36">
        <v>7080</v>
      </c>
      <c r="E172" s="37"/>
      <c r="F172" s="37"/>
      <c r="G172" s="37"/>
      <c r="H172" s="38"/>
    </row>
    <row r="173" spans="1:8" s="16" customFormat="1" ht="126" customHeight="1" thickBot="1" x14ac:dyDescent="0.25">
      <c r="A173" s="160" t="s">
        <v>131</v>
      </c>
      <c r="B173" s="161"/>
      <c r="C173" s="435" t="str">
        <f>C168</f>
        <v>Интернет-площадка 2gis.ru на основе Cправочника организаций "2ГИС.МАГНИТОГОРСК"</v>
      </c>
      <c r="D173" s="36">
        <v>4620</v>
      </c>
      <c r="E173" s="37"/>
      <c r="F173" s="37"/>
      <c r="G173" s="37"/>
      <c r="H173" s="38"/>
    </row>
    <row r="174" spans="1:8" ht="49.5" customHeight="1" thickBot="1" x14ac:dyDescent="0.25">
      <c r="A174" s="24" t="s">
        <v>193</v>
      </c>
      <c r="B174" s="25"/>
      <c r="C174" s="26"/>
      <c r="D174" s="173"/>
      <c r="E174" s="173"/>
      <c r="F174" s="173"/>
      <c r="G174" s="173"/>
      <c r="H174" s="174"/>
    </row>
    <row r="175" spans="1:8" s="23" customFormat="1" ht="30" customHeight="1" thickBot="1" x14ac:dyDescent="0.25">
      <c r="A175" s="589"/>
      <c r="B175" s="429"/>
      <c r="C175" s="430"/>
      <c r="D175" s="429"/>
      <c r="E175" s="429"/>
      <c r="F175" s="429"/>
      <c r="G175" s="429"/>
      <c r="H175" s="431"/>
    </row>
    <row r="176" spans="1:8" s="16" customFormat="1" ht="185.25" customHeight="1" x14ac:dyDescent="0.2">
      <c r="A176" s="160" t="s">
        <v>194</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6" s="31">
        <v>19860</v>
      </c>
      <c r="E176" s="32"/>
      <c r="F176" s="32"/>
      <c r="G176" s="32"/>
      <c r="H176" s="33"/>
    </row>
    <row r="177" spans="1:8" s="16" customFormat="1" ht="83.25" customHeight="1" thickBot="1" x14ac:dyDescent="0.25">
      <c r="A177" s="160" t="s">
        <v>195</v>
      </c>
      <c r="B177" s="161"/>
      <c r="C177" s="209"/>
      <c r="D177" s="36">
        <v>19860</v>
      </c>
      <c r="E177" s="37"/>
      <c r="F177" s="37"/>
      <c r="G177" s="37"/>
      <c r="H177" s="38"/>
    </row>
    <row r="178" spans="1:8" ht="21.75" thickBot="1" x14ac:dyDescent="0.25">
      <c r="A178" s="336"/>
      <c r="B178" s="337"/>
      <c r="C178" s="130"/>
      <c r="D178" s="399"/>
      <c r="E178" s="399"/>
      <c r="F178" s="399"/>
      <c r="G178" s="399"/>
      <c r="H178" s="400"/>
    </row>
    <row r="180" spans="1:8" ht="21" x14ac:dyDescent="0.2">
      <c r="A180" s="220"/>
      <c r="B180" s="221" t="s">
        <v>133</v>
      </c>
      <c r="C180" s="222" t="s">
        <v>545</v>
      </c>
      <c r="D180" s="222"/>
      <c r="E180" s="223"/>
      <c r="F180" s="223"/>
      <c r="G180" s="223"/>
      <c r="H180" s="223"/>
    </row>
    <row r="181" spans="1:8" ht="21" x14ac:dyDescent="0.2">
      <c r="A181" s="220"/>
      <c r="B181" s="223"/>
      <c r="C181" s="224" t="s">
        <v>546</v>
      </c>
      <c r="D181" s="224"/>
      <c r="E181" s="223"/>
      <c r="F181" s="223"/>
      <c r="G181" s="223"/>
      <c r="H181" s="223"/>
    </row>
    <row r="182" spans="1:8" ht="21" x14ac:dyDescent="0.2">
      <c r="A182" s="220"/>
      <c r="B182" s="223"/>
      <c r="C182" s="224" t="s">
        <v>547</v>
      </c>
      <c r="D182" s="224"/>
      <c r="E182" s="223"/>
      <c r="F182" s="223"/>
      <c r="G182" s="223"/>
      <c r="H182" s="223"/>
    </row>
    <row r="183" spans="1:8" ht="21" x14ac:dyDescent="0.2">
      <c r="C183" s="224"/>
      <c r="D183" s="224"/>
      <c r="E183" s="223"/>
      <c r="F183" s="223"/>
      <c r="G183" s="223"/>
      <c r="H183" s="217"/>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16384" ht="21" x14ac:dyDescent="0.2">
      <c r="A193" s="239" t="s">
        <v>145</v>
      </c>
      <c r="B193" s="239"/>
      <c r="C193" s="239"/>
      <c r="D193" s="239"/>
      <c r="E193" s="239"/>
      <c r="F193" s="239"/>
      <c r="G193" s="239"/>
      <c r="H193" s="239"/>
    </row>
    <row r="194" spans="1:16384" ht="26.25" x14ac:dyDescent="0.2">
      <c r="A194" s="233"/>
      <c r="B194" s="233"/>
      <c r="C194" s="234"/>
      <c r="D194" s="235"/>
      <c r="E194" s="235"/>
      <c r="F194" s="236"/>
      <c r="G194" s="237"/>
      <c r="H194" s="237"/>
    </row>
    <row r="195" spans="1:16384" ht="50.1" customHeight="1" thickBot="1" x14ac:dyDescent="0.25">
      <c r="A195" s="240" t="s">
        <v>146</v>
      </c>
      <c r="B195" s="240"/>
      <c r="C195" s="240"/>
      <c r="D195" s="240"/>
      <c r="E195" s="240"/>
      <c r="F195" s="241"/>
      <c r="G195" s="231"/>
      <c r="H195" s="242"/>
    </row>
    <row r="196" spans="1:16384" ht="50.1" customHeight="1" thickBot="1" x14ac:dyDescent="0.25">
      <c r="A196" s="243" t="s">
        <v>147</v>
      </c>
      <c r="B196" s="244"/>
      <c r="C196" s="244"/>
      <c r="D196" s="244"/>
      <c r="E196" s="245"/>
      <c r="F196" s="246"/>
      <c r="H196" s="247"/>
    </row>
    <row r="197" spans="1:16384" ht="84" customHeight="1" thickBot="1" x14ac:dyDescent="0.25">
      <c r="A197" s="375" t="s">
        <v>148</v>
      </c>
      <c r="B197" s="376"/>
      <c r="C197" s="250" t="s">
        <v>149</v>
      </c>
      <c r="D197" s="402" t="s">
        <v>150</v>
      </c>
      <c r="E197" s="403"/>
      <c r="F197" s="252"/>
      <c r="G197" s="252"/>
      <c r="H197" s="252"/>
    </row>
    <row r="198" spans="1:16384" ht="93.75" customHeight="1" x14ac:dyDescent="0.2">
      <c r="A198" s="253" t="s">
        <v>151</v>
      </c>
      <c r="B198" s="254"/>
      <c r="C198" s="255" t="s">
        <v>152</v>
      </c>
      <c r="D198" s="256" t="s">
        <v>153</v>
      </c>
      <c r="E198" s="257"/>
      <c r="F198" s="252"/>
      <c r="G198" s="252"/>
      <c r="H198" s="252"/>
    </row>
    <row r="199" spans="1:16384" ht="94.5" customHeight="1" x14ac:dyDescent="0.2">
      <c r="A199" s="258" t="s">
        <v>154</v>
      </c>
      <c r="B199" s="259"/>
      <c r="C199" s="260" t="s">
        <v>155</v>
      </c>
      <c r="D199" s="261" t="s">
        <v>156</v>
      </c>
      <c r="E199" s="262"/>
      <c r="F199" s="252"/>
      <c r="G199" s="252"/>
      <c r="H199" s="252"/>
    </row>
    <row r="200" spans="1:16384" ht="178.5" customHeight="1" thickBot="1" x14ac:dyDescent="0.25">
      <c r="A200" s="404" t="s">
        <v>157</v>
      </c>
      <c r="B200" s="405"/>
      <c r="C200" s="406" t="s">
        <v>158</v>
      </c>
      <c r="D200" s="407" t="s">
        <v>156</v>
      </c>
      <c r="E200" s="408"/>
      <c r="F200" s="252"/>
      <c r="G200" s="252"/>
      <c r="H200" s="252"/>
    </row>
    <row r="201" spans="1:16384" s="217" customFormat="1" ht="125.25" customHeight="1" x14ac:dyDescent="0.2">
      <c r="A201" s="258" t="s">
        <v>160</v>
      </c>
      <c r="B201" s="259"/>
      <c r="C201" s="409" t="s">
        <v>161</v>
      </c>
      <c r="D201" s="259" t="s">
        <v>156</v>
      </c>
      <c r="E201" s="410"/>
      <c r="F201" s="246"/>
      <c r="G201" s="246"/>
      <c r="H201" s="246"/>
    </row>
    <row r="202" spans="1:16384" s="238" customFormat="1" ht="222.75" customHeight="1" thickBot="1" x14ac:dyDescent="0.25">
      <c r="A202" s="411" t="s">
        <v>162</v>
      </c>
      <c r="B202" s="412"/>
      <c r="C202" s="406" t="s">
        <v>163</v>
      </c>
      <c r="D202" s="413" t="s">
        <v>156</v>
      </c>
      <c r="E202" s="414"/>
      <c r="F202" s="236"/>
      <c r="G202" s="237"/>
      <c r="H202" s="237"/>
    </row>
    <row r="203" spans="1:16384" ht="23.25" x14ac:dyDescent="0.2">
      <c r="A203" s="264" t="s">
        <v>164</v>
      </c>
      <c r="B203" s="264"/>
      <c r="C203" s="264"/>
      <c r="D203" s="264"/>
      <c r="E203" s="264"/>
      <c r="F203" s="264"/>
      <c r="G203" s="264"/>
      <c r="H203" s="264"/>
    </row>
    <row r="204" spans="1:16384" ht="23.25" x14ac:dyDescent="0.2">
      <c r="A204" s="264" t="s">
        <v>165</v>
      </c>
      <c r="B204" s="264"/>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T204" s="264"/>
      <c r="BU204" s="264"/>
      <c r="BV204" s="264"/>
      <c r="BW204" s="264"/>
      <c r="BX204" s="264"/>
      <c r="BY204" s="264"/>
      <c r="BZ204" s="264"/>
      <c r="CA204" s="264"/>
      <c r="CB204" s="264"/>
      <c r="CC204" s="264"/>
      <c r="CD204" s="264"/>
      <c r="CE204" s="264"/>
      <c r="CF204" s="264"/>
      <c r="CG204" s="264"/>
      <c r="CH204" s="264"/>
      <c r="CI204" s="264"/>
      <c r="CJ204" s="264"/>
      <c r="CK204" s="264"/>
      <c r="CL204" s="264"/>
      <c r="CM204" s="264"/>
      <c r="CN204" s="264"/>
      <c r="CO204" s="264"/>
      <c r="CP204" s="264"/>
      <c r="CQ204" s="264"/>
      <c r="CR204" s="264"/>
      <c r="CS204" s="264"/>
      <c r="CT204" s="264"/>
      <c r="CU204" s="264"/>
      <c r="CV204" s="264"/>
      <c r="CW204" s="264"/>
      <c r="CX204" s="264"/>
      <c r="CY204" s="264"/>
      <c r="CZ204" s="264"/>
      <c r="DA204" s="264"/>
      <c r="DB204" s="264"/>
      <c r="DC204" s="264"/>
      <c r="DD204" s="264"/>
      <c r="DE204" s="264"/>
      <c r="DF204" s="264"/>
      <c r="DG204" s="264"/>
      <c r="DH204" s="264"/>
      <c r="DI204" s="264"/>
      <c r="DJ204" s="264"/>
      <c r="DK204" s="264"/>
      <c r="DL204" s="264"/>
      <c r="DM204" s="264"/>
      <c r="DN204" s="264"/>
      <c r="DO204" s="264"/>
      <c r="DP204" s="264"/>
      <c r="DQ204" s="264"/>
      <c r="DR204" s="264"/>
      <c r="DS204" s="264"/>
      <c r="DT204" s="264"/>
      <c r="DU204" s="264"/>
      <c r="DV204" s="264"/>
      <c r="DW204" s="264"/>
      <c r="DX204" s="264"/>
      <c r="DY204" s="264"/>
      <c r="DZ204" s="264"/>
      <c r="EA204" s="264"/>
      <c r="EB204" s="264"/>
      <c r="EC204" s="264"/>
      <c r="ED204" s="264"/>
      <c r="EE204" s="264"/>
      <c r="EF204" s="264"/>
      <c r="EG204" s="264"/>
      <c r="EH204" s="264"/>
      <c r="EI204" s="264"/>
      <c r="EJ204" s="264"/>
      <c r="EK204" s="264"/>
      <c r="EL204" s="264"/>
      <c r="EM204" s="264"/>
      <c r="EN204" s="264"/>
      <c r="EO204" s="264"/>
      <c r="EP204" s="264"/>
      <c r="EQ204" s="264"/>
      <c r="ER204" s="264"/>
      <c r="ES204" s="264"/>
      <c r="ET204" s="264"/>
      <c r="EU204" s="264"/>
      <c r="EV204" s="264"/>
      <c r="EW204" s="264"/>
      <c r="EX204" s="264"/>
      <c r="EY204" s="264"/>
      <c r="EZ204" s="264"/>
      <c r="FA204" s="264"/>
      <c r="FB204" s="264"/>
      <c r="FC204" s="264"/>
      <c r="FD204" s="264"/>
      <c r="FE204" s="264"/>
      <c r="FF204" s="264"/>
      <c r="FG204" s="264"/>
      <c r="FH204" s="264"/>
      <c r="FI204" s="264"/>
      <c r="FJ204" s="264"/>
      <c r="FK204" s="264"/>
      <c r="FL204" s="264"/>
      <c r="FM204" s="264"/>
      <c r="FN204" s="264"/>
      <c r="FO204" s="264"/>
      <c r="FP204" s="264"/>
      <c r="FQ204" s="264"/>
      <c r="FR204" s="264"/>
      <c r="FS204" s="264"/>
      <c r="FT204" s="264"/>
      <c r="FU204" s="264"/>
      <c r="FV204" s="264"/>
      <c r="FW204" s="264"/>
      <c r="FX204" s="264"/>
      <c r="FY204" s="264"/>
      <c r="FZ204" s="264"/>
      <c r="GA204" s="264"/>
      <c r="GB204" s="264"/>
      <c r="GC204" s="264"/>
      <c r="GD204" s="264"/>
      <c r="GE204" s="264"/>
      <c r="GF204" s="264"/>
      <c r="GG204" s="264"/>
      <c r="GH204" s="264"/>
      <c r="GI204" s="264"/>
      <c r="GJ204" s="264"/>
      <c r="GK204" s="264"/>
      <c r="GL204" s="264"/>
      <c r="GM204" s="264"/>
      <c r="GN204" s="264"/>
      <c r="GO204" s="264"/>
      <c r="GP204" s="264"/>
      <c r="GQ204" s="264"/>
      <c r="GR204" s="264"/>
      <c r="GS204" s="264"/>
      <c r="GT204" s="264"/>
      <c r="GU204" s="264"/>
      <c r="GV204" s="264"/>
      <c r="GW204" s="264"/>
      <c r="GX204" s="264"/>
      <c r="GY204" s="264"/>
      <c r="GZ204" s="264"/>
      <c r="HA204" s="264"/>
      <c r="HB204" s="264"/>
      <c r="HC204" s="264"/>
      <c r="HD204" s="264"/>
      <c r="HE204" s="264"/>
      <c r="HF204" s="264"/>
      <c r="HG204" s="264"/>
      <c r="HH204" s="264"/>
      <c r="HI204" s="264"/>
      <c r="HJ204" s="264"/>
      <c r="HK204" s="264"/>
      <c r="HL204" s="264"/>
      <c r="HM204" s="264"/>
      <c r="HN204" s="264"/>
      <c r="HO204" s="264"/>
      <c r="HP204" s="264"/>
      <c r="HQ204" s="264"/>
      <c r="HR204" s="264"/>
      <c r="HS204" s="264"/>
      <c r="HT204" s="264"/>
      <c r="HU204" s="264"/>
      <c r="HV204" s="264"/>
      <c r="HW204" s="264"/>
      <c r="HX204" s="264"/>
      <c r="HY204" s="264"/>
      <c r="HZ204" s="264"/>
      <c r="IA204" s="264"/>
      <c r="IB204" s="264"/>
      <c r="IC204" s="264"/>
      <c r="ID204" s="264"/>
      <c r="IE204" s="264"/>
      <c r="IF204" s="264"/>
      <c r="IG204" s="264"/>
      <c r="IH204" s="264"/>
      <c r="II204" s="264"/>
      <c r="IJ204" s="264"/>
      <c r="IK204" s="264"/>
      <c r="IL204" s="264"/>
      <c r="IM204" s="264"/>
      <c r="IN204" s="264"/>
      <c r="IO204" s="264"/>
      <c r="IP204" s="264"/>
      <c r="IQ204" s="264"/>
      <c r="IR204" s="264"/>
      <c r="IS204" s="264"/>
      <c r="IT204" s="264"/>
      <c r="IU204" s="264"/>
      <c r="IV204" s="264"/>
      <c r="IW204" s="264"/>
      <c r="IX204" s="264"/>
      <c r="IY204" s="264"/>
      <c r="IZ204" s="264"/>
      <c r="JA204" s="264"/>
      <c r="JB204" s="264"/>
      <c r="JC204" s="264"/>
      <c r="JD204" s="264"/>
      <c r="JE204" s="264"/>
      <c r="JF204" s="264"/>
      <c r="JG204" s="264"/>
      <c r="JH204" s="264"/>
      <c r="JI204" s="264"/>
      <c r="JJ204" s="264"/>
      <c r="JK204" s="264"/>
      <c r="JL204" s="264"/>
      <c r="JM204" s="264"/>
      <c r="JN204" s="264"/>
      <c r="JO204" s="264"/>
      <c r="JP204" s="264"/>
      <c r="JQ204" s="264"/>
      <c r="JR204" s="264"/>
      <c r="JS204" s="264"/>
      <c r="JT204" s="264"/>
      <c r="JU204" s="264"/>
      <c r="JV204" s="264"/>
      <c r="JW204" s="264"/>
      <c r="JX204" s="264"/>
      <c r="JY204" s="264"/>
      <c r="JZ204" s="264"/>
      <c r="KA204" s="264"/>
      <c r="KB204" s="264"/>
      <c r="KC204" s="264"/>
      <c r="KD204" s="264"/>
      <c r="KE204" s="264"/>
      <c r="KF204" s="264"/>
      <c r="KG204" s="264"/>
      <c r="KH204" s="264"/>
      <c r="KI204" s="264"/>
      <c r="KJ204" s="264"/>
      <c r="KK204" s="264"/>
      <c r="KL204" s="264"/>
      <c r="KM204" s="264"/>
      <c r="KN204" s="264"/>
      <c r="KO204" s="264"/>
      <c r="KP204" s="264"/>
      <c r="KQ204" s="264"/>
      <c r="KR204" s="264"/>
      <c r="KS204" s="264"/>
      <c r="KT204" s="264"/>
      <c r="KU204" s="264"/>
      <c r="KV204" s="264"/>
      <c r="KW204" s="264"/>
      <c r="KX204" s="264"/>
      <c r="KY204" s="264"/>
      <c r="KZ204" s="264"/>
      <c r="LA204" s="264"/>
      <c r="LB204" s="264"/>
      <c r="LC204" s="264"/>
      <c r="LD204" s="264"/>
      <c r="LE204" s="264"/>
      <c r="LF204" s="264"/>
      <c r="LG204" s="264"/>
      <c r="LH204" s="264"/>
      <c r="LI204" s="264"/>
      <c r="LJ204" s="264"/>
      <c r="LK204" s="264"/>
      <c r="LL204" s="264"/>
      <c r="LM204" s="264"/>
      <c r="LN204" s="264"/>
      <c r="LO204" s="264"/>
      <c r="LP204" s="264"/>
      <c r="LQ204" s="264"/>
      <c r="LR204" s="264"/>
      <c r="LS204" s="264"/>
      <c r="LT204" s="264"/>
      <c r="LU204" s="264"/>
      <c r="LV204" s="264"/>
      <c r="LW204" s="264"/>
      <c r="LX204" s="264"/>
      <c r="LY204" s="264"/>
      <c r="LZ204" s="264"/>
      <c r="MA204" s="264"/>
      <c r="MB204" s="264"/>
      <c r="MC204" s="264"/>
      <c r="MD204" s="264"/>
      <c r="ME204" s="264"/>
      <c r="MF204" s="264"/>
      <c r="MG204" s="264"/>
      <c r="MH204" s="264"/>
      <c r="MI204" s="264"/>
      <c r="MJ204" s="264"/>
      <c r="MK204" s="264"/>
      <c r="ML204" s="264"/>
      <c r="MM204" s="264"/>
      <c r="MN204" s="264"/>
      <c r="MO204" s="264"/>
      <c r="MP204" s="264"/>
      <c r="MQ204" s="264"/>
      <c r="MR204" s="264"/>
      <c r="MS204" s="264"/>
      <c r="MT204" s="264"/>
      <c r="MU204" s="264"/>
      <c r="MV204" s="264"/>
      <c r="MW204" s="264"/>
      <c r="MX204" s="264"/>
      <c r="MY204" s="264"/>
      <c r="MZ204" s="264"/>
      <c r="NA204" s="264"/>
      <c r="NB204" s="264"/>
      <c r="NC204" s="264"/>
      <c r="ND204" s="264"/>
      <c r="NE204" s="264"/>
      <c r="NF204" s="264"/>
      <c r="NG204" s="264"/>
      <c r="NH204" s="264"/>
      <c r="NI204" s="264"/>
      <c r="NJ204" s="264"/>
      <c r="NK204" s="264"/>
      <c r="NL204" s="264"/>
      <c r="NM204" s="264"/>
      <c r="NN204" s="264"/>
      <c r="NO204" s="264"/>
      <c r="NP204" s="264"/>
      <c r="NQ204" s="264"/>
      <c r="NR204" s="264"/>
      <c r="NS204" s="264"/>
      <c r="NT204" s="264"/>
      <c r="NU204" s="264"/>
      <c r="NV204" s="264"/>
      <c r="NW204" s="264"/>
      <c r="NX204" s="264"/>
      <c r="NY204" s="264"/>
      <c r="NZ204" s="264"/>
      <c r="OA204" s="264"/>
      <c r="OB204" s="264"/>
      <c r="OC204" s="264"/>
      <c r="OD204" s="264"/>
      <c r="OE204" s="264"/>
      <c r="OF204" s="264"/>
      <c r="OG204" s="264"/>
      <c r="OH204" s="264"/>
      <c r="OI204" s="264"/>
      <c r="OJ204" s="264"/>
      <c r="OK204" s="264"/>
      <c r="OL204" s="264"/>
      <c r="OM204" s="264"/>
      <c r="ON204" s="264"/>
      <c r="OO204" s="264"/>
      <c r="OP204" s="264"/>
      <c r="OQ204" s="264"/>
      <c r="OR204" s="264"/>
      <c r="OS204" s="264"/>
      <c r="OT204" s="264"/>
      <c r="OU204" s="264"/>
      <c r="OV204" s="264"/>
      <c r="OW204" s="264"/>
      <c r="OX204" s="264"/>
      <c r="OY204" s="264"/>
      <c r="OZ204" s="264"/>
      <c r="PA204" s="264"/>
      <c r="PB204" s="264"/>
      <c r="PC204" s="264"/>
      <c r="PD204" s="264"/>
      <c r="PE204" s="264"/>
      <c r="PF204" s="264"/>
      <c r="PG204" s="264"/>
      <c r="PH204" s="264"/>
      <c r="PI204" s="264"/>
      <c r="PJ204" s="264"/>
      <c r="PK204" s="264"/>
      <c r="PL204" s="264"/>
      <c r="PM204" s="264"/>
      <c r="PN204" s="264"/>
      <c r="PO204" s="264"/>
      <c r="PP204" s="264"/>
      <c r="PQ204" s="264"/>
      <c r="PR204" s="264"/>
      <c r="PS204" s="264"/>
      <c r="PT204" s="264"/>
      <c r="PU204" s="264"/>
      <c r="PV204" s="264"/>
      <c r="PW204" s="264"/>
      <c r="PX204" s="264"/>
      <c r="PY204" s="264"/>
      <c r="PZ204" s="264"/>
      <c r="QA204" s="264"/>
      <c r="QB204" s="264"/>
      <c r="QC204" s="264"/>
      <c r="QD204" s="264"/>
      <c r="QE204" s="264"/>
      <c r="QF204" s="264"/>
      <c r="QG204" s="264"/>
      <c r="QH204" s="264"/>
      <c r="QI204" s="264"/>
      <c r="QJ204" s="264"/>
      <c r="QK204" s="264"/>
      <c r="QL204" s="264"/>
      <c r="QM204" s="264"/>
      <c r="QN204" s="264"/>
      <c r="QO204" s="264"/>
      <c r="QP204" s="264"/>
      <c r="QQ204" s="264"/>
      <c r="QR204" s="264"/>
      <c r="QS204" s="264"/>
      <c r="QT204" s="264"/>
      <c r="QU204" s="264"/>
      <c r="QV204" s="264"/>
      <c r="QW204" s="264"/>
      <c r="QX204" s="264"/>
      <c r="QY204" s="264"/>
      <c r="QZ204" s="264"/>
      <c r="RA204" s="264"/>
      <c r="RB204" s="264"/>
      <c r="RC204" s="264"/>
      <c r="RD204" s="264"/>
      <c r="RE204" s="264"/>
      <c r="RF204" s="264"/>
      <c r="RG204" s="264"/>
      <c r="RH204" s="264"/>
      <c r="RI204" s="264"/>
      <c r="RJ204" s="264"/>
      <c r="RK204" s="264"/>
      <c r="RL204" s="264"/>
      <c r="RM204" s="264"/>
      <c r="RN204" s="264"/>
      <c r="RO204" s="264"/>
      <c r="RP204" s="264"/>
      <c r="RQ204" s="264"/>
      <c r="RR204" s="264"/>
      <c r="RS204" s="264"/>
      <c r="RT204" s="264"/>
      <c r="RU204" s="264"/>
      <c r="RV204" s="264"/>
      <c r="RW204" s="264"/>
      <c r="RX204" s="264"/>
      <c r="RY204" s="264"/>
      <c r="RZ204" s="264"/>
      <c r="SA204" s="264"/>
      <c r="SB204" s="264"/>
      <c r="SC204" s="264"/>
      <c r="SD204" s="264"/>
      <c r="SE204" s="264"/>
      <c r="SF204" s="264"/>
      <c r="SG204" s="264"/>
      <c r="SH204" s="264"/>
      <c r="SI204" s="264"/>
      <c r="SJ204" s="264"/>
      <c r="SK204" s="264"/>
      <c r="SL204" s="264"/>
      <c r="SM204" s="264"/>
      <c r="SN204" s="264"/>
      <c r="SO204" s="264"/>
      <c r="SP204" s="264"/>
      <c r="SQ204" s="264"/>
      <c r="SR204" s="264"/>
      <c r="SS204" s="264"/>
      <c r="ST204" s="264"/>
      <c r="SU204" s="264"/>
      <c r="SV204" s="264"/>
      <c r="SW204" s="264"/>
      <c r="SX204" s="264"/>
      <c r="SY204" s="264"/>
      <c r="SZ204" s="264"/>
      <c r="TA204" s="264"/>
      <c r="TB204" s="264"/>
      <c r="TC204" s="264"/>
      <c r="TD204" s="264"/>
      <c r="TE204" s="264"/>
      <c r="TF204" s="264"/>
      <c r="TG204" s="264"/>
      <c r="TH204" s="264"/>
      <c r="TI204" s="264"/>
      <c r="TJ204" s="264"/>
      <c r="TK204" s="264"/>
      <c r="TL204" s="264"/>
      <c r="TM204" s="264"/>
      <c r="TN204" s="264"/>
      <c r="TO204" s="264"/>
      <c r="TP204" s="264"/>
      <c r="TQ204" s="264"/>
      <c r="TR204" s="264"/>
      <c r="TS204" s="264"/>
      <c r="TT204" s="264"/>
      <c r="TU204" s="264"/>
      <c r="TV204" s="264"/>
      <c r="TW204" s="264"/>
      <c r="TX204" s="264"/>
      <c r="TY204" s="264"/>
      <c r="TZ204" s="264"/>
      <c r="UA204" s="264"/>
      <c r="UB204" s="264"/>
      <c r="UC204" s="264"/>
      <c r="UD204" s="264"/>
      <c r="UE204" s="264"/>
      <c r="UF204" s="264"/>
      <c r="UG204" s="264"/>
      <c r="UH204" s="264"/>
      <c r="UI204" s="264"/>
      <c r="UJ204" s="264"/>
      <c r="UK204" s="264"/>
      <c r="UL204" s="264"/>
      <c r="UM204" s="264"/>
      <c r="UN204" s="264"/>
      <c r="UO204" s="264"/>
      <c r="UP204" s="264"/>
      <c r="UQ204" s="264"/>
      <c r="UR204" s="264"/>
      <c r="US204" s="264"/>
      <c r="UT204" s="264"/>
      <c r="UU204" s="264"/>
      <c r="UV204" s="264"/>
      <c r="UW204" s="264"/>
      <c r="UX204" s="264"/>
      <c r="UY204" s="264"/>
      <c r="UZ204" s="264"/>
      <c r="VA204" s="264"/>
      <c r="VB204" s="264"/>
      <c r="VC204" s="264"/>
      <c r="VD204" s="264"/>
      <c r="VE204" s="264"/>
      <c r="VF204" s="264"/>
      <c r="VG204" s="264"/>
      <c r="VH204" s="264"/>
      <c r="VI204" s="264"/>
      <c r="VJ204" s="264"/>
      <c r="VK204" s="264"/>
      <c r="VL204" s="264"/>
      <c r="VM204" s="264"/>
      <c r="VN204" s="264"/>
      <c r="VO204" s="264"/>
      <c r="VP204" s="264"/>
      <c r="VQ204" s="264"/>
      <c r="VR204" s="264"/>
      <c r="VS204" s="264"/>
      <c r="VT204" s="264"/>
      <c r="VU204" s="264"/>
      <c r="VV204" s="264"/>
      <c r="VW204" s="264"/>
      <c r="VX204" s="264"/>
      <c r="VY204" s="264"/>
      <c r="VZ204" s="264"/>
      <c r="WA204" s="264"/>
      <c r="WB204" s="264"/>
      <c r="WC204" s="264"/>
      <c r="WD204" s="264"/>
      <c r="WE204" s="264"/>
      <c r="WF204" s="264"/>
      <c r="WG204" s="264"/>
      <c r="WH204" s="264"/>
      <c r="WI204" s="264"/>
      <c r="WJ204" s="264"/>
      <c r="WK204" s="264"/>
      <c r="WL204" s="264"/>
      <c r="WM204" s="264"/>
      <c r="WN204" s="264"/>
      <c r="WO204" s="264"/>
      <c r="WP204" s="264"/>
      <c r="WQ204" s="264"/>
      <c r="WR204" s="264"/>
      <c r="WS204" s="264"/>
      <c r="WT204" s="264"/>
      <c r="WU204" s="264"/>
      <c r="WV204" s="264"/>
      <c r="WW204" s="264"/>
      <c r="WX204" s="264"/>
      <c r="WY204" s="264"/>
      <c r="WZ204" s="264"/>
      <c r="XA204" s="264"/>
      <c r="XB204" s="264"/>
      <c r="XC204" s="264"/>
      <c r="XD204" s="264"/>
      <c r="XE204" s="264"/>
      <c r="XF204" s="264"/>
      <c r="XG204" s="264"/>
      <c r="XH204" s="264"/>
      <c r="XI204" s="264"/>
      <c r="XJ204" s="264"/>
      <c r="XK204" s="264"/>
      <c r="XL204" s="264"/>
      <c r="XM204" s="264"/>
      <c r="XN204" s="264"/>
      <c r="XO204" s="264"/>
      <c r="XP204" s="264"/>
      <c r="XQ204" s="264"/>
      <c r="XR204" s="264"/>
      <c r="XS204" s="264"/>
      <c r="XT204" s="264"/>
      <c r="XU204" s="264"/>
      <c r="XV204" s="264"/>
      <c r="XW204" s="264"/>
      <c r="XX204" s="264"/>
      <c r="XY204" s="264"/>
      <c r="XZ204" s="264"/>
      <c r="YA204" s="264"/>
      <c r="YB204" s="264"/>
      <c r="YC204" s="264"/>
      <c r="YD204" s="264"/>
      <c r="YE204" s="264"/>
      <c r="YF204" s="264"/>
      <c r="YG204" s="264"/>
      <c r="YH204" s="264"/>
      <c r="YI204" s="264"/>
      <c r="YJ204" s="264"/>
      <c r="YK204" s="264"/>
      <c r="YL204" s="264"/>
      <c r="YM204" s="264"/>
      <c r="YN204" s="264"/>
      <c r="YO204" s="264"/>
      <c r="YP204" s="264"/>
      <c r="YQ204" s="264"/>
      <c r="YR204" s="264"/>
      <c r="YS204" s="264"/>
      <c r="YT204" s="264"/>
      <c r="YU204" s="264"/>
      <c r="YV204" s="264"/>
      <c r="YW204" s="264"/>
      <c r="YX204" s="264"/>
      <c r="YY204" s="264"/>
      <c r="YZ204" s="264"/>
      <c r="ZA204" s="264"/>
      <c r="ZB204" s="264"/>
      <c r="ZC204" s="264"/>
      <c r="ZD204" s="264"/>
      <c r="ZE204" s="264"/>
      <c r="ZF204" s="264"/>
      <c r="ZG204" s="264"/>
      <c r="ZH204" s="264"/>
      <c r="ZI204" s="264"/>
      <c r="ZJ204" s="264"/>
      <c r="ZK204" s="264"/>
      <c r="ZL204" s="264"/>
      <c r="ZM204" s="264"/>
      <c r="ZN204" s="264"/>
      <c r="ZO204" s="264"/>
      <c r="ZP204" s="264"/>
      <c r="ZQ204" s="264"/>
      <c r="ZR204" s="264"/>
      <c r="ZS204" s="264"/>
      <c r="ZT204" s="264"/>
      <c r="ZU204" s="264"/>
      <c r="ZV204" s="264"/>
      <c r="ZW204" s="264"/>
      <c r="ZX204" s="264"/>
      <c r="ZY204" s="264"/>
      <c r="ZZ204" s="264"/>
      <c r="AAA204" s="264"/>
      <c r="AAB204" s="264"/>
      <c r="AAC204" s="264"/>
      <c r="AAD204" s="264"/>
      <c r="AAE204" s="264"/>
      <c r="AAF204" s="264"/>
      <c r="AAG204" s="264"/>
      <c r="AAH204" s="264"/>
      <c r="AAI204" s="264"/>
      <c r="AAJ204" s="264"/>
      <c r="AAK204" s="264"/>
      <c r="AAL204" s="264"/>
      <c r="AAM204" s="264"/>
      <c r="AAN204" s="264"/>
      <c r="AAO204" s="264"/>
      <c r="AAP204" s="264"/>
      <c r="AAQ204" s="264"/>
      <c r="AAR204" s="264"/>
      <c r="AAS204" s="264"/>
      <c r="AAT204" s="264"/>
      <c r="AAU204" s="264"/>
      <c r="AAV204" s="264"/>
      <c r="AAW204" s="264"/>
      <c r="AAX204" s="264"/>
      <c r="AAY204" s="264"/>
      <c r="AAZ204" s="264"/>
      <c r="ABA204" s="264"/>
      <c r="ABB204" s="264"/>
      <c r="ABC204" s="264"/>
      <c r="ABD204" s="264"/>
      <c r="ABE204" s="264"/>
      <c r="ABF204" s="264"/>
      <c r="ABG204" s="264"/>
      <c r="ABH204" s="264"/>
      <c r="ABI204" s="264"/>
      <c r="ABJ204" s="264"/>
      <c r="ABK204" s="264"/>
      <c r="ABL204" s="264"/>
      <c r="ABM204" s="264"/>
      <c r="ABN204" s="264"/>
      <c r="ABO204" s="264"/>
      <c r="ABP204" s="264"/>
      <c r="ABQ204" s="264"/>
      <c r="ABR204" s="264"/>
      <c r="ABS204" s="264"/>
      <c r="ABT204" s="264"/>
      <c r="ABU204" s="264"/>
      <c r="ABV204" s="264"/>
      <c r="ABW204" s="264"/>
      <c r="ABX204" s="264"/>
      <c r="ABY204" s="264"/>
      <c r="ABZ204" s="264"/>
      <c r="ACA204" s="264"/>
      <c r="ACB204" s="264"/>
      <c r="ACC204" s="264"/>
      <c r="ACD204" s="264"/>
      <c r="ACE204" s="264"/>
      <c r="ACF204" s="264"/>
      <c r="ACG204" s="264"/>
      <c r="ACH204" s="264"/>
      <c r="ACI204" s="264"/>
      <c r="ACJ204" s="264"/>
      <c r="ACK204" s="264"/>
      <c r="ACL204" s="264"/>
      <c r="ACM204" s="264"/>
      <c r="ACN204" s="264"/>
      <c r="ACO204" s="264"/>
      <c r="ACP204" s="264"/>
      <c r="ACQ204" s="264"/>
      <c r="ACR204" s="264"/>
      <c r="ACS204" s="264"/>
      <c r="ACT204" s="264"/>
      <c r="ACU204" s="264"/>
      <c r="ACV204" s="264"/>
      <c r="ACW204" s="264"/>
      <c r="ACX204" s="264"/>
      <c r="ACY204" s="264"/>
      <c r="ACZ204" s="264"/>
      <c r="ADA204" s="264"/>
      <c r="ADB204" s="264"/>
      <c r="ADC204" s="264"/>
      <c r="ADD204" s="264"/>
      <c r="ADE204" s="264"/>
      <c r="ADF204" s="264"/>
      <c r="ADG204" s="264"/>
      <c r="ADH204" s="264"/>
      <c r="ADI204" s="264"/>
      <c r="ADJ204" s="264"/>
      <c r="ADK204" s="264"/>
      <c r="ADL204" s="264"/>
      <c r="ADM204" s="264"/>
      <c r="ADN204" s="264"/>
      <c r="ADO204" s="264"/>
      <c r="ADP204" s="264"/>
      <c r="ADQ204" s="264"/>
      <c r="ADR204" s="264"/>
      <c r="ADS204" s="264"/>
      <c r="ADT204" s="264"/>
      <c r="ADU204" s="264"/>
      <c r="ADV204" s="264"/>
      <c r="ADW204" s="264"/>
      <c r="ADX204" s="264"/>
      <c r="ADY204" s="264"/>
      <c r="ADZ204" s="264"/>
      <c r="AEA204" s="264"/>
      <c r="AEB204" s="264"/>
      <c r="AEC204" s="264"/>
      <c r="AED204" s="264"/>
      <c r="AEE204" s="264"/>
      <c r="AEF204" s="264"/>
      <c r="AEG204" s="264"/>
      <c r="AEH204" s="264"/>
      <c r="AEI204" s="264"/>
      <c r="AEJ204" s="264"/>
      <c r="AEK204" s="264"/>
      <c r="AEL204" s="264"/>
      <c r="AEM204" s="264"/>
      <c r="AEN204" s="264"/>
      <c r="AEO204" s="264"/>
      <c r="AEP204" s="264"/>
      <c r="AEQ204" s="264"/>
      <c r="AER204" s="264"/>
      <c r="AES204" s="264"/>
      <c r="AET204" s="264"/>
      <c r="AEU204" s="264"/>
      <c r="AEV204" s="264"/>
      <c r="AEW204" s="264"/>
      <c r="AEX204" s="264"/>
      <c r="AEY204" s="264"/>
      <c r="AEZ204" s="264"/>
      <c r="AFA204" s="264"/>
      <c r="AFB204" s="264"/>
      <c r="AFC204" s="264"/>
      <c r="AFD204" s="264"/>
      <c r="AFE204" s="264"/>
      <c r="AFF204" s="264"/>
      <c r="AFG204" s="264"/>
      <c r="AFH204" s="264"/>
      <c r="AFI204" s="264"/>
      <c r="AFJ204" s="264"/>
      <c r="AFK204" s="264"/>
      <c r="AFL204" s="264"/>
      <c r="AFM204" s="264"/>
      <c r="AFN204" s="264"/>
      <c r="AFO204" s="264"/>
      <c r="AFP204" s="264"/>
      <c r="AFQ204" s="264"/>
      <c r="AFR204" s="264"/>
      <c r="AFS204" s="264"/>
      <c r="AFT204" s="264"/>
      <c r="AFU204" s="264"/>
      <c r="AFV204" s="264"/>
      <c r="AFW204" s="264"/>
      <c r="AFX204" s="264"/>
      <c r="AFY204" s="264"/>
      <c r="AFZ204" s="264"/>
      <c r="AGA204" s="264"/>
      <c r="AGB204" s="264"/>
      <c r="AGC204" s="264"/>
      <c r="AGD204" s="264"/>
      <c r="AGE204" s="264"/>
      <c r="AGF204" s="264"/>
      <c r="AGG204" s="264"/>
      <c r="AGH204" s="264"/>
      <c r="AGI204" s="264"/>
      <c r="AGJ204" s="264"/>
      <c r="AGK204" s="264"/>
      <c r="AGL204" s="264"/>
      <c r="AGM204" s="264"/>
      <c r="AGN204" s="264"/>
      <c r="AGO204" s="264"/>
      <c r="AGP204" s="264"/>
      <c r="AGQ204" s="264"/>
      <c r="AGR204" s="264"/>
      <c r="AGS204" s="264"/>
      <c r="AGT204" s="264"/>
      <c r="AGU204" s="264"/>
      <c r="AGV204" s="264"/>
      <c r="AGW204" s="264"/>
      <c r="AGX204" s="264"/>
      <c r="AGY204" s="264"/>
      <c r="AGZ204" s="264"/>
      <c r="AHA204" s="264"/>
      <c r="AHB204" s="264"/>
      <c r="AHC204" s="264"/>
      <c r="AHD204" s="264"/>
      <c r="AHE204" s="264"/>
      <c r="AHF204" s="264"/>
      <c r="AHG204" s="264"/>
      <c r="AHH204" s="264"/>
      <c r="AHI204" s="264"/>
      <c r="AHJ204" s="264"/>
      <c r="AHK204" s="264"/>
      <c r="AHL204" s="264"/>
      <c r="AHM204" s="264"/>
      <c r="AHN204" s="264"/>
      <c r="AHO204" s="264"/>
      <c r="AHP204" s="264"/>
      <c r="AHQ204" s="264"/>
      <c r="AHR204" s="264"/>
      <c r="AHS204" s="264"/>
      <c r="AHT204" s="264"/>
      <c r="AHU204" s="264"/>
      <c r="AHV204" s="264"/>
      <c r="AHW204" s="264"/>
      <c r="AHX204" s="264"/>
      <c r="AHY204" s="264"/>
      <c r="AHZ204" s="264"/>
      <c r="AIA204" s="264"/>
      <c r="AIB204" s="264"/>
      <c r="AIC204" s="264"/>
      <c r="AID204" s="264"/>
      <c r="AIE204" s="264"/>
      <c r="AIF204" s="264"/>
      <c r="AIG204" s="264"/>
      <c r="AIH204" s="264"/>
      <c r="AII204" s="264"/>
      <c r="AIJ204" s="264"/>
      <c r="AIK204" s="264"/>
      <c r="AIL204" s="264"/>
      <c r="AIM204" s="264"/>
      <c r="AIN204" s="264"/>
      <c r="AIO204" s="264"/>
      <c r="AIP204" s="264"/>
      <c r="AIQ204" s="264"/>
      <c r="AIR204" s="264"/>
      <c r="AIS204" s="264"/>
      <c r="AIT204" s="264"/>
      <c r="AIU204" s="264"/>
      <c r="AIV204" s="264"/>
      <c r="AIW204" s="264"/>
      <c r="AIX204" s="264"/>
      <c r="AIY204" s="264"/>
      <c r="AIZ204" s="264"/>
      <c r="AJA204" s="264"/>
      <c r="AJB204" s="264"/>
      <c r="AJC204" s="264"/>
      <c r="AJD204" s="264"/>
      <c r="AJE204" s="264"/>
      <c r="AJF204" s="264"/>
      <c r="AJG204" s="264"/>
      <c r="AJH204" s="264"/>
      <c r="AJI204" s="264"/>
      <c r="AJJ204" s="264"/>
      <c r="AJK204" s="264"/>
      <c r="AJL204" s="264"/>
      <c r="AJM204" s="264"/>
      <c r="AJN204" s="264"/>
      <c r="AJO204" s="264"/>
      <c r="AJP204" s="264"/>
      <c r="AJQ204" s="264"/>
      <c r="AJR204" s="264"/>
      <c r="AJS204" s="264"/>
      <c r="AJT204" s="264"/>
      <c r="AJU204" s="264"/>
      <c r="AJV204" s="264"/>
      <c r="AJW204" s="264"/>
      <c r="AJX204" s="264"/>
      <c r="AJY204" s="264"/>
      <c r="AJZ204" s="264"/>
      <c r="AKA204" s="264"/>
      <c r="AKB204" s="264"/>
      <c r="AKC204" s="264"/>
      <c r="AKD204" s="264"/>
      <c r="AKE204" s="264"/>
      <c r="AKF204" s="264"/>
      <c r="AKG204" s="264"/>
      <c r="AKH204" s="264"/>
      <c r="AKI204" s="264"/>
      <c r="AKJ204" s="264"/>
      <c r="AKK204" s="264"/>
      <c r="AKL204" s="264"/>
      <c r="AKM204" s="264"/>
      <c r="AKN204" s="264"/>
      <c r="AKO204" s="264"/>
      <c r="AKP204" s="264"/>
      <c r="AKQ204" s="264"/>
      <c r="AKR204" s="264"/>
      <c r="AKS204" s="264"/>
      <c r="AKT204" s="264"/>
      <c r="AKU204" s="264"/>
      <c r="AKV204" s="264"/>
      <c r="AKW204" s="264"/>
      <c r="AKX204" s="264"/>
      <c r="AKY204" s="264"/>
      <c r="AKZ204" s="264"/>
      <c r="ALA204" s="264"/>
      <c r="ALB204" s="264"/>
      <c r="ALC204" s="264"/>
      <c r="ALD204" s="264"/>
      <c r="ALE204" s="264"/>
      <c r="ALF204" s="264"/>
      <c r="ALG204" s="264"/>
      <c r="ALH204" s="264"/>
      <c r="ALI204" s="264"/>
      <c r="ALJ204" s="264"/>
      <c r="ALK204" s="264"/>
      <c r="ALL204" s="264"/>
      <c r="ALM204" s="264"/>
      <c r="ALN204" s="264"/>
      <c r="ALO204" s="264"/>
      <c r="ALP204" s="264"/>
      <c r="ALQ204" s="264"/>
      <c r="ALR204" s="264"/>
      <c r="ALS204" s="264"/>
      <c r="ALT204" s="264"/>
      <c r="ALU204" s="264"/>
      <c r="ALV204" s="264"/>
      <c r="ALW204" s="264"/>
      <c r="ALX204" s="264"/>
      <c r="ALY204" s="264"/>
      <c r="ALZ204" s="264"/>
      <c r="AMA204" s="264"/>
      <c r="AMB204" s="264"/>
      <c r="AMC204" s="264"/>
      <c r="AMD204" s="264"/>
      <c r="AME204" s="264"/>
      <c r="AMF204" s="264"/>
      <c r="AMG204" s="264"/>
      <c r="AMH204" s="264"/>
      <c r="AMI204" s="264"/>
      <c r="AMJ204" s="264"/>
      <c r="AMK204" s="264"/>
      <c r="AML204" s="264"/>
      <c r="AMM204" s="264"/>
      <c r="AMN204" s="264"/>
      <c r="AMO204" s="264"/>
      <c r="AMP204" s="264"/>
      <c r="AMQ204" s="264"/>
      <c r="AMR204" s="264"/>
      <c r="AMS204" s="264"/>
      <c r="AMT204" s="264"/>
      <c r="AMU204" s="264"/>
      <c r="AMV204" s="264"/>
      <c r="AMW204" s="264"/>
      <c r="AMX204" s="264"/>
      <c r="AMY204" s="264"/>
      <c r="AMZ204" s="264"/>
      <c r="ANA204" s="264"/>
      <c r="ANB204" s="264"/>
      <c r="ANC204" s="264"/>
      <c r="AND204" s="264"/>
      <c r="ANE204" s="264"/>
      <c r="ANF204" s="264"/>
      <c r="ANG204" s="264"/>
      <c r="ANH204" s="264"/>
      <c r="ANI204" s="264"/>
      <c r="ANJ204" s="264"/>
      <c r="ANK204" s="264"/>
      <c r="ANL204" s="264"/>
      <c r="ANM204" s="264"/>
      <c r="ANN204" s="264"/>
      <c r="ANO204" s="264"/>
      <c r="ANP204" s="264"/>
      <c r="ANQ204" s="264"/>
      <c r="ANR204" s="264"/>
      <c r="ANS204" s="264"/>
      <c r="ANT204" s="264"/>
      <c r="ANU204" s="264"/>
      <c r="ANV204" s="264"/>
      <c r="ANW204" s="264"/>
      <c r="ANX204" s="264"/>
      <c r="ANY204" s="264"/>
      <c r="ANZ204" s="264"/>
      <c r="AOA204" s="264"/>
      <c r="AOB204" s="264"/>
      <c r="AOC204" s="264"/>
      <c r="AOD204" s="264"/>
      <c r="AOE204" s="264"/>
      <c r="AOF204" s="264"/>
      <c r="AOG204" s="264"/>
      <c r="AOH204" s="264"/>
      <c r="AOI204" s="264"/>
      <c r="AOJ204" s="264"/>
      <c r="AOK204" s="264"/>
      <c r="AOL204" s="264"/>
      <c r="AOM204" s="264"/>
      <c r="AON204" s="264"/>
      <c r="AOO204" s="264"/>
      <c r="AOP204" s="264"/>
      <c r="AOQ204" s="264"/>
      <c r="AOR204" s="264"/>
      <c r="AOS204" s="264"/>
      <c r="AOT204" s="264"/>
      <c r="AOU204" s="264"/>
      <c r="AOV204" s="264"/>
      <c r="AOW204" s="264"/>
      <c r="AOX204" s="264"/>
      <c r="AOY204" s="264"/>
      <c r="AOZ204" s="264"/>
      <c r="APA204" s="264"/>
      <c r="APB204" s="264"/>
      <c r="APC204" s="264"/>
      <c r="APD204" s="264"/>
      <c r="APE204" s="264"/>
      <c r="APF204" s="264"/>
      <c r="APG204" s="264"/>
      <c r="APH204" s="264"/>
      <c r="API204" s="264"/>
      <c r="APJ204" s="264"/>
      <c r="APK204" s="264"/>
      <c r="APL204" s="264"/>
      <c r="APM204" s="264"/>
      <c r="APN204" s="264"/>
      <c r="APO204" s="264"/>
      <c r="APP204" s="264"/>
      <c r="APQ204" s="264"/>
      <c r="APR204" s="264"/>
      <c r="APS204" s="264"/>
      <c r="APT204" s="264"/>
      <c r="APU204" s="264"/>
      <c r="APV204" s="264"/>
      <c r="APW204" s="264"/>
      <c r="APX204" s="264"/>
      <c r="APY204" s="264"/>
      <c r="APZ204" s="264"/>
      <c r="AQA204" s="264"/>
      <c r="AQB204" s="264"/>
      <c r="AQC204" s="264"/>
      <c r="AQD204" s="264"/>
      <c r="AQE204" s="264"/>
      <c r="AQF204" s="264"/>
      <c r="AQG204" s="264"/>
      <c r="AQH204" s="264"/>
      <c r="AQI204" s="264"/>
      <c r="AQJ204" s="264"/>
      <c r="AQK204" s="264"/>
      <c r="AQL204" s="264"/>
      <c r="AQM204" s="264"/>
      <c r="AQN204" s="264"/>
      <c r="AQO204" s="264"/>
      <c r="AQP204" s="264"/>
      <c r="AQQ204" s="264"/>
      <c r="AQR204" s="264"/>
      <c r="AQS204" s="264"/>
      <c r="AQT204" s="264"/>
      <c r="AQU204" s="264"/>
      <c r="AQV204" s="264"/>
      <c r="AQW204" s="264"/>
      <c r="AQX204" s="264"/>
      <c r="AQY204" s="264"/>
      <c r="AQZ204" s="264"/>
      <c r="ARA204" s="264"/>
      <c r="ARB204" s="264"/>
      <c r="ARC204" s="264"/>
      <c r="ARD204" s="264"/>
      <c r="ARE204" s="264"/>
      <c r="ARF204" s="264"/>
      <c r="ARG204" s="264"/>
      <c r="ARH204" s="264"/>
      <c r="ARI204" s="264"/>
      <c r="ARJ204" s="264"/>
      <c r="ARK204" s="264"/>
      <c r="ARL204" s="264"/>
      <c r="ARM204" s="264"/>
      <c r="ARN204" s="264"/>
      <c r="ARO204" s="264"/>
      <c r="ARP204" s="264"/>
      <c r="ARQ204" s="264"/>
      <c r="ARR204" s="264"/>
      <c r="ARS204" s="264"/>
      <c r="ART204" s="264"/>
      <c r="ARU204" s="264"/>
      <c r="ARV204" s="264"/>
      <c r="ARW204" s="264"/>
      <c r="ARX204" s="264"/>
      <c r="ARY204" s="264"/>
      <c r="ARZ204" s="264"/>
      <c r="ASA204" s="264"/>
      <c r="ASB204" s="264"/>
      <c r="ASC204" s="264"/>
      <c r="ASD204" s="264"/>
      <c r="ASE204" s="264"/>
      <c r="ASF204" s="264"/>
      <c r="ASG204" s="264"/>
      <c r="ASH204" s="264"/>
      <c r="ASI204" s="264"/>
      <c r="ASJ204" s="264"/>
      <c r="ASK204" s="264"/>
      <c r="ASL204" s="264"/>
      <c r="ASM204" s="264"/>
      <c r="ASN204" s="264"/>
      <c r="ASO204" s="264"/>
      <c r="ASP204" s="264"/>
      <c r="ASQ204" s="264"/>
      <c r="ASR204" s="264"/>
      <c r="ASS204" s="264"/>
      <c r="AST204" s="264"/>
      <c r="ASU204" s="264"/>
      <c r="ASV204" s="264"/>
      <c r="ASW204" s="264"/>
      <c r="ASX204" s="264"/>
      <c r="ASY204" s="264"/>
      <c r="ASZ204" s="264"/>
      <c r="ATA204" s="264"/>
      <c r="ATB204" s="264"/>
      <c r="ATC204" s="264"/>
      <c r="ATD204" s="264"/>
      <c r="ATE204" s="264"/>
      <c r="ATF204" s="264"/>
      <c r="ATG204" s="264"/>
      <c r="ATH204" s="264"/>
      <c r="ATI204" s="264"/>
      <c r="ATJ204" s="264"/>
      <c r="ATK204" s="264"/>
      <c r="ATL204" s="264"/>
      <c r="ATM204" s="264"/>
      <c r="ATN204" s="264"/>
      <c r="ATO204" s="264"/>
      <c r="ATP204" s="264"/>
      <c r="ATQ204" s="264"/>
      <c r="ATR204" s="264"/>
      <c r="ATS204" s="264"/>
      <c r="ATT204" s="264"/>
      <c r="ATU204" s="264"/>
      <c r="ATV204" s="264"/>
      <c r="ATW204" s="264"/>
      <c r="ATX204" s="264"/>
      <c r="ATY204" s="264"/>
      <c r="ATZ204" s="264"/>
      <c r="AUA204" s="264"/>
      <c r="AUB204" s="264"/>
      <c r="AUC204" s="264"/>
      <c r="AUD204" s="264"/>
      <c r="AUE204" s="264"/>
      <c r="AUF204" s="264"/>
      <c r="AUG204" s="264"/>
      <c r="AUH204" s="264"/>
      <c r="AUI204" s="264"/>
      <c r="AUJ204" s="264"/>
      <c r="AUK204" s="264"/>
      <c r="AUL204" s="264"/>
      <c r="AUM204" s="264"/>
      <c r="AUN204" s="264"/>
      <c r="AUO204" s="264"/>
      <c r="AUP204" s="264"/>
      <c r="AUQ204" s="264"/>
      <c r="AUR204" s="264"/>
      <c r="AUS204" s="264"/>
      <c r="AUT204" s="264"/>
      <c r="AUU204" s="264"/>
      <c r="AUV204" s="264"/>
      <c r="AUW204" s="264"/>
      <c r="AUX204" s="264"/>
      <c r="AUY204" s="264"/>
      <c r="AUZ204" s="264"/>
      <c r="AVA204" s="264"/>
      <c r="AVB204" s="264"/>
      <c r="AVC204" s="264"/>
      <c r="AVD204" s="264"/>
      <c r="AVE204" s="264"/>
      <c r="AVF204" s="264"/>
      <c r="AVG204" s="264"/>
      <c r="AVH204" s="264"/>
      <c r="AVI204" s="264"/>
      <c r="AVJ204" s="264"/>
      <c r="AVK204" s="264"/>
      <c r="AVL204" s="264"/>
      <c r="AVM204" s="264"/>
      <c r="AVN204" s="264"/>
      <c r="AVO204" s="264"/>
      <c r="AVP204" s="264"/>
      <c r="AVQ204" s="264"/>
      <c r="AVR204" s="264"/>
      <c r="AVS204" s="264"/>
      <c r="AVT204" s="264"/>
      <c r="AVU204" s="264"/>
      <c r="AVV204" s="264"/>
      <c r="AVW204" s="264"/>
      <c r="AVX204" s="264"/>
      <c r="AVY204" s="264"/>
      <c r="AVZ204" s="264"/>
      <c r="AWA204" s="264"/>
      <c r="AWB204" s="264"/>
      <c r="AWC204" s="264"/>
      <c r="AWD204" s="264"/>
      <c r="AWE204" s="264"/>
      <c r="AWF204" s="264"/>
      <c r="AWG204" s="264"/>
      <c r="AWH204" s="264"/>
      <c r="AWI204" s="264"/>
      <c r="AWJ204" s="264"/>
      <c r="AWK204" s="264"/>
      <c r="AWL204" s="264"/>
      <c r="AWM204" s="264"/>
      <c r="AWN204" s="264"/>
      <c r="AWO204" s="264"/>
      <c r="AWP204" s="264"/>
      <c r="AWQ204" s="264"/>
      <c r="AWR204" s="264"/>
      <c r="AWS204" s="264"/>
      <c r="AWT204" s="264"/>
      <c r="AWU204" s="264"/>
      <c r="AWV204" s="264"/>
      <c r="AWW204" s="264"/>
      <c r="AWX204" s="264"/>
      <c r="AWY204" s="264"/>
      <c r="AWZ204" s="264"/>
      <c r="AXA204" s="264"/>
      <c r="AXB204" s="264"/>
      <c r="AXC204" s="264"/>
      <c r="AXD204" s="264"/>
      <c r="AXE204" s="264"/>
      <c r="AXF204" s="264"/>
      <c r="AXG204" s="264"/>
      <c r="AXH204" s="264"/>
      <c r="AXI204" s="264"/>
      <c r="AXJ204" s="264"/>
      <c r="AXK204" s="264"/>
      <c r="AXL204" s="264"/>
      <c r="AXM204" s="264"/>
      <c r="AXN204" s="264"/>
      <c r="AXO204" s="264"/>
      <c r="AXP204" s="264"/>
      <c r="AXQ204" s="264"/>
      <c r="AXR204" s="264"/>
      <c r="AXS204" s="264"/>
      <c r="AXT204" s="264"/>
      <c r="AXU204" s="264"/>
      <c r="AXV204" s="264"/>
      <c r="AXW204" s="264"/>
      <c r="AXX204" s="264"/>
      <c r="AXY204" s="264"/>
      <c r="AXZ204" s="264"/>
      <c r="AYA204" s="264"/>
      <c r="AYB204" s="264"/>
      <c r="AYC204" s="264"/>
      <c r="AYD204" s="264"/>
      <c r="AYE204" s="264"/>
      <c r="AYF204" s="264"/>
      <c r="AYG204" s="264"/>
      <c r="AYH204" s="264"/>
      <c r="AYI204" s="264"/>
      <c r="AYJ204" s="264"/>
      <c r="AYK204" s="264"/>
      <c r="AYL204" s="264"/>
      <c r="AYM204" s="264"/>
      <c r="AYN204" s="264"/>
      <c r="AYO204" s="264"/>
      <c r="AYP204" s="264"/>
      <c r="AYQ204" s="264"/>
      <c r="AYR204" s="264"/>
      <c r="AYS204" s="264"/>
      <c r="AYT204" s="264"/>
      <c r="AYU204" s="264"/>
      <c r="AYV204" s="264"/>
      <c r="AYW204" s="264"/>
      <c r="AYX204" s="264"/>
      <c r="AYY204" s="264"/>
      <c r="AYZ204" s="264"/>
      <c r="AZA204" s="264"/>
      <c r="AZB204" s="264"/>
      <c r="AZC204" s="264"/>
      <c r="AZD204" s="264"/>
      <c r="AZE204" s="264"/>
      <c r="AZF204" s="264"/>
      <c r="AZG204" s="264"/>
      <c r="AZH204" s="264"/>
      <c r="AZI204" s="264"/>
      <c r="AZJ204" s="264"/>
      <c r="AZK204" s="264"/>
      <c r="AZL204" s="264"/>
      <c r="AZM204" s="264"/>
      <c r="AZN204" s="264"/>
      <c r="AZO204" s="264"/>
      <c r="AZP204" s="264"/>
      <c r="AZQ204" s="264"/>
      <c r="AZR204" s="264"/>
      <c r="AZS204" s="264"/>
      <c r="AZT204" s="264"/>
      <c r="AZU204" s="264"/>
      <c r="AZV204" s="264"/>
      <c r="AZW204" s="264"/>
      <c r="AZX204" s="264"/>
      <c r="AZY204" s="264"/>
      <c r="AZZ204" s="264"/>
      <c r="BAA204" s="264"/>
      <c r="BAB204" s="264"/>
      <c r="BAC204" s="264"/>
      <c r="BAD204" s="264"/>
      <c r="BAE204" s="264"/>
      <c r="BAF204" s="264"/>
      <c r="BAG204" s="264"/>
      <c r="BAH204" s="264"/>
      <c r="BAI204" s="264"/>
      <c r="BAJ204" s="264"/>
      <c r="BAK204" s="264"/>
      <c r="BAL204" s="264"/>
      <c r="BAM204" s="264"/>
      <c r="BAN204" s="264"/>
      <c r="BAO204" s="264"/>
      <c r="BAP204" s="264"/>
      <c r="BAQ204" s="264"/>
      <c r="BAR204" s="264"/>
      <c r="BAS204" s="264"/>
      <c r="BAT204" s="264"/>
      <c r="BAU204" s="264"/>
      <c r="BAV204" s="264"/>
      <c r="BAW204" s="264"/>
      <c r="BAX204" s="264"/>
      <c r="BAY204" s="264"/>
      <c r="BAZ204" s="264"/>
      <c r="BBA204" s="264"/>
      <c r="BBB204" s="264"/>
      <c r="BBC204" s="264"/>
      <c r="BBD204" s="264"/>
      <c r="BBE204" s="264"/>
      <c r="BBF204" s="264"/>
      <c r="BBG204" s="264"/>
      <c r="BBH204" s="264"/>
      <c r="BBI204" s="264"/>
      <c r="BBJ204" s="264"/>
      <c r="BBK204" s="264"/>
      <c r="BBL204" s="264"/>
      <c r="BBM204" s="264"/>
      <c r="BBN204" s="264"/>
      <c r="BBO204" s="264"/>
      <c r="BBP204" s="264"/>
      <c r="BBQ204" s="264"/>
      <c r="BBR204" s="264"/>
      <c r="BBS204" s="264"/>
      <c r="BBT204" s="264"/>
      <c r="BBU204" s="264"/>
      <c r="BBV204" s="264"/>
      <c r="BBW204" s="264"/>
      <c r="BBX204" s="264"/>
      <c r="BBY204" s="264"/>
      <c r="BBZ204" s="264"/>
      <c r="BCA204" s="264"/>
      <c r="BCB204" s="264"/>
      <c r="BCC204" s="264"/>
      <c r="BCD204" s="264"/>
      <c r="BCE204" s="264"/>
      <c r="BCF204" s="264"/>
      <c r="BCG204" s="264"/>
      <c r="BCH204" s="264"/>
      <c r="BCI204" s="264"/>
      <c r="BCJ204" s="264"/>
      <c r="BCK204" s="264"/>
      <c r="BCL204" s="264"/>
      <c r="BCM204" s="264"/>
      <c r="BCN204" s="264"/>
      <c r="BCO204" s="264"/>
      <c r="BCP204" s="264"/>
      <c r="BCQ204" s="264"/>
      <c r="BCR204" s="264"/>
      <c r="BCS204" s="264"/>
      <c r="BCT204" s="264"/>
      <c r="BCU204" s="264"/>
      <c r="BCV204" s="264"/>
      <c r="BCW204" s="264"/>
      <c r="BCX204" s="264"/>
      <c r="BCY204" s="264"/>
      <c r="BCZ204" s="264"/>
      <c r="BDA204" s="264"/>
      <c r="BDB204" s="264"/>
      <c r="BDC204" s="264"/>
      <c r="BDD204" s="264"/>
      <c r="BDE204" s="264"/>
      <c r="BDF204" s="264"/>
      <c r="BDG204" s="264"/>
      <c r="BDH204" s="264"/>
      <c r="BDI204" s="264"/>
      <c r="BDJ204" s="264"/>
      <c r="BDK204" s="264"/>
      <c r="BDL204" s="264"/>
      <c r="BDM204" s="264"/>
      <c r="BDN204" s="264"/>
      <c r="BDO204" s="264"/>
      <c r="BDP204" s="264"/>
      <c r="BDQ204" s="264"/>
      <c r="BDR204" s="264"/>
      <c r="BDS204" s="264"/>
      <c r="BDT204" s="264"/>
      <c r="BDU204" s="264"/>
      <c r="BDV204" s="264"/>
      <c r="BDW204" s="264"/>
      <c r="BDX204" s="264"/>
      <c r="BDY204" s="264"/>
      <c r="BDZ204" s="264"/>
      <c r="BEA204" s="264"/>
      <c r="BEB204" s="264"/>
      <c r="BEC204" s="264"/>
      <c r="BED204" s="264"/>
      <c r="BEE204" s="264"/>
      <c r="BEF204" s="264"/>
      <c r="BEG204" s="264"/>
      <c r="BEH204" s="264"/>
      <c r="BEI204" s="264"/>
      <c r="BEJ204" s="264"/>
      <c r="BEK204" s="264"/>
      <c r="BEL204" s="264"/>
      <c r="BEM204" s="264"/>
      <c r="BEN204" s="264"/>
      <c r="BEO204" s="264"/>
      <c r="BEP204" s="264"/>
      <c r="BEQ204" s="264"/>
      <c r="BER204" s="264"/>
      <c r="BES204" s="264"/>
      <c r="BET204" s="264"/>
      <c r="BEU204" s="264"/>
      <c r="BEV204" s="264"/>
      <c r="BEW204" s="264"/>
      <c r="BEX204" s="264"/>
      <c r="BEY204" s="264"/>
      <c r="BEZ204" s="264"/>
      <c r="BFA204" s="264"/>
      <c r="BFB204" s="264"/>
      <c r="BFC204" s="264"/>
      <c r="BFD204" s="264"/>
      <c r="BFE204" s="264"/>
      <c r="BFF204" s="264"/>
      <c r="BFG204" s="264"/>
      <c r="BFH204" s="264"/>
      <c r="BFI204" s="264"/>
      <c r="BFJ204" s="264"/>
      <c r="BFK204" s="264"/>
      <c r="BFL204" s="264"/>
      <c r="BFM204" s="264"/>
      <c r="BFN204" s="264"/>
      <c r="BFO204" s="264"/>
      <c r="BFP204" s="264"/>
      <c r="BFQ204" s="264"/>
      <c r="BFR204" s="264"/>
      <c r="BFS204" s="264"/>
      <c r="BFT204" s="264"/>
      <c r="BFU204" s="264"/>
      <c r="BFV204" s="264"/>
      <c r="BFW204" s="264"/>
      <c r="BFX204" s="264"/>
      <c r="BFY204" s="264"/>
      <c r="BFZ204" s="264"/>
      <c r="BGA204" s="264"/>
      <c r="BGB204" s="264"/>
      <c r="BGC204" s="264"/>
      <c r="BGD204" s="264"/>
      <c r="BGE204" s="264"/>
      <c r="BGF204" s="264"/>
      <c r="BGG204" s="264"/>
      <c r="BGH204" s="264"/>
      <c r="BGI204" s="264"/>
      <c r="BGJ204" s="264"/>
      <c r="BGK204" s="264"/>
      <c r="BGL204" s="264"/>
      <c r="BGM204" s="264"/>
      <c r="BGN204" s="264"/>
      <c r="BGO204" s="264"/>
      <c r="BGP204" s="264"/>
      <c r="BGQ204" s="264"/>
      <c r="BGR204" s="264"/>
      <c r="BGS204" s="264"/>
      <c r="BGT204" s="264"/>
      <c r="BGU204" s="264"/>
      <c r="BGV204" s="264"/>
      <c r="BGW204" s="264"/>
      <c r="BGX204" s="264"/>
      <c r="BGY204" s="264"/>
      <c r="BGZ204" s="264"/>
      <c r="BHA204" s="264"/>
      <c r="BHB204" s="264"/>
      <c r="BHC204" s="264"/>
      <c r="BHD204" s="264"/>
      <c r="BHE204" s="264"/>
      <c r="BHF204" s="264"/>
      <c r="BHG204" s="264"/>
      <c r="BHH204" s="264"/>
      <c r="BHI204" s="264"/>
      <c r="BHJ204" s="264"/>
      <c r="BHK204" s="264"/>
      <c r="BHL204" s="264"/>
      <c r="BHM204" s="264"/>
      <c r="BHN204" s="264"/>
      <c r="BHO204" s="264"/>
      <c r="BHP204" s="264"/>
      <c r="BHQ204" s="264"/>
      <c r="BHR204" s="264"/>
      <c r="BHS204" s="264"/>
      <c r="BHT204" s="264"/>
      <c r="BHU204" s="264"/>
      <c r="BHV204" s="264"/>
      <c r="BHW204" s="264"/>
      <c r="BHX204" s="264"/>
      <c r="BHY204" s="264"/>
      <c r="BHZ204" s="264"/>
      <c r="BIA204" s="264"/>
      <c r="BIB204" s="264"/>
      <c r="BIC204" s="264"/>
      <c r="BID204" s="264"/>
      <c r="BIE204" s="264"/>
      <c r="BIF204" s="264"/>
      <c r="BIG204" s="264"/>
      <c r="BIH204" s="264"/>
      <c r="BII204" s="264"/>
      <c r="BIJ204" s="264"/>
      <c r="BIK204" s="264"/>
      <c r="BIL204" s="264"/>
      <c r="BIM204" s="264"/>
      <c r="BIN204" s="264"/>
      <c r="BIO204" s="264"/>
      <c r="BIP204" s="264"/>
      <c r="BIQ204" s="264"/>
      <c r="BIR204" s="264"/>
      <c r="BIS204" s="264"/>
      <c r="BIT204" s="264"/>
      <c r="BIU204" s="264"/>
      <c r="BIV204" s="264"/>
      <c r="BIW204" s="264"/>
      <c r="BIX204" s="264"/>
      <c r="BIY204" s="264"/>
      <c r="BIZ204" s="264"/>
      <c r="BJA204" s="264"/>
      <c r="BJB204" s="264"/>
      <c r="BJC204" s="264"/>
      <c r="BJD204" s="264"/>
      <c r="BJE204" s="264"/>
      <c r="BJF204" s="264"/>
      <c r="BJG204" s="264"/>
      <c r="BJH204" s="264"/>
      <c r="BJI204" s="264"/>
      <c r="BJJ204" s="264"/>
      <c r="BJK204" s="264"/>
      <c r="BJL204" s="264"/>
      <c r="BJM204" s="264"/>
      <c r="BJN204" s="264"/>
      <c r="BJO204" s="264"/>
      <c r="BJP204" s="264"/>
      <c r="BJQ204" s="264"/>
      <c r="BJR204" s="264"/>
      <c r="BJS204" s="264"/>
      <c r="BJT204" s="264"/>
      <c r="BJU204" s="264"/>
      <c r="BJV204" s="264"/>
      <c r="BJW204" s="264"/>
      <c r="BJX204" s="264"/>
      <c r="BJY204" s="264"/>
      <c r="BJZ204" s="264"/>
      <c r="BKA204" s="264"/>
      <c r="BKB204" s="264"/>
      <c r="BKC204" s="264"/>
      <c r="BKD204" s="264"/>
      <c r="BKE204" s="264"/>
      <c r="BKF204" s="264"/>
      <c r="BKG204" s="264"/>
      <c r="BKH204" s="264"/>
      <c r="BKI204" s="264"/>
      <c r="BKJ204" s="264"/>
      <c r="BKK204" s="264"/>
      <c r="BKL204" s="264"/>
      <c r="BKM204" s="264"/>
      <c r="BKN204" s="264"/>
      <c r="BKO204" s="264"/>
      <c r="BKP204" s="264"/>
      <c r="BKQ204" s="264"/>
      <c r="BKR204" s="264"/>
      <c r="BKS204" s="264"/>
      <c r="BKT204" s="264"/>
      <c r="BKU204" s="264"/>
      <c r="BKV204" s="264"/>
      <c r="BKW204" s="264"/>
      <c r="BKX204" s="264"/>
      <c r="BKY204" s="264"/>
      <c r="BKZ204" s="264"/>
      <c r="BLA204" s="264"/>
      <c r="BLB204" s="264"/>
      <c r="BLC204" s="264"/>
      <c r="BLD204" s="264"/>
      <c r="BLE204" s="264"/>
      <c r="BLF204" s="264"/>
      <c r="BLG204" s="264"/>
      <c r="BLH204" s="264"/>
      <c r="BLI204" s="264"/>
      <c r="BLJ204" s="264"/>
      <c r="BLK204" s="264"/>
      <c r="BLL204" s="264"/>
      <c r="BLM204" s="264"/>
      <c r="BLN204" s="264"/>
      <c r="BLO204" s="264"/>
      <c r="BLP204" s="264"/>
      <c r="BLQ204" s="264"/>
      <c r="BLR204" s="264"/>
      <c r="BLS204" s="264"/>
      <c r="BLT204" s="264"/>
      <c r="BLU204" s="264"/>
      <c r="BLV204" s="264"/>
      <c r="BLW204" s="264"/>
      <c r="BLX204" s="264"/>
      <c r="BLY204" s="264"/>
      <c r="BLZ204" s="264"/>
      <c r="BMA204" s="264"/>
      <c r="BMB204" s="264"/>
      <c r="BMC204" s="264"/>
      <c r="BMD204" s="264"/>
      <c r="BME204" s="264"/>
      <c r="BMF204" s="264"/>
      <c r="BMG204" s="264"/>
      <c r="BMH204" s="264"/>
      <c r="BMI204" s="264"/>
      <c r="BMJ204" s="264"/>
      <c r="BMK204" s="264"/>
      <c r="BML204" s="264"/>
      <c r="BMM204" s="264"/>
      <c r="BMN204" s="264"/>
      <c r="BMO204" s="264"/>
      <c r="BMP204" s="264"/>
      <c r="BMQ204" s="264"/>
      <c r="BMR204" s="264"/>
      <c r="BMS204" s="264"/>
      <c r="BMT204" s="264"/>
      <c r="BMU204" s="264"/>
      <c r="BMV204" s="264"/>
      <c r="BMW204" s="264"/>
      <c r="BMX204" s="264"/>
      <c r="BMY204" s="264"/>
      <c r="BMZ204" s="264"/>
      <c r="BNA204" s="264"/>
      <c r="BNB204" s="264"/>
      <c r="BNC204" s="264"/>
      <c r="BND204" s="264"/>
      <c r="BNE204" s="264"/>
      <c r="BNF204" s="264"/>
      <c r="BNG204" s="264"/>
      <c r="BNH204" s="264"/>
      <c r="BNI204" s="264"/>
      <c r="BNJ204" s="264"/>
      <c r="BNK204" s="264"/>
      <c r="BNL204" s="264"/>
      <c r="BNM204" s="264"/>
      <c r="BNN204" s="264"/>
      <c r="BNO204" s="264"/>
      <c r="BNP204" s="264"/>
      <c r="BNQ204" s="264"/>
      <c r="BNR204" s="264"/>
      <c r="BNS204" s="264"/>
      <c r="BNT204" s="264"/>
      <c r="BNU204" s="264"/>
      <c r="BNV204" s="264"/>
      <c r="BNW204" s="264"/>
      <c r="BNX204" s="264"/>
      <c r="BNY204" s="264"/>
      <c r="BNZ204" s="264"/>
      <c r="BOA204" s="264"/>
      <c r="BOB204" s="264"/>
      <c r="BOC204" s="264"/>
      <c r="BOD204" s="264"/>
      <c r="BOE204" s="264"/>
      <c r="BOF204" s="264"/>
      <c r="BOG204" s="264"/>
      <c r="BOH204" s="264"/>
      <c r="BOI204" s="264"/>
      <c r="BOJ204" s="264"/>
      <c r="BOK204" s="264"/>
      <c r="BOL204" s="264"/>
      <c r="BOM204" s="264"/>
      <c r="BON204" s="264"/>
      <c r="BOO204" s="264"/>
      <c r="BOP204" s="264"/>
      <c r="BOQ204" s="264"/>
      <c r="BOR204" s="264"/>
      <c r="BOS204" s="264"/>
      <c r="BOT204" s="264"/>
      <c r="BOU204" s="264"/>
      <c r="BOV204" s="264"/>
      <c r="BOW204" s="264"/>
      <c r="BOX204" s="264"/>
      <c r="BOY204" s="264"/>
      <c r="BOZ204" s="264"/>
      <c r="BPA204" s="264"/>
      <c r="BPB204" s="264"/>
      <c r="BPC204" s="264"/>
      <c r="BPD204" s="264"/>
      <c r="BPE204" s="264"/>
      <c r="BPF204" s="264"/>
      <c r="BPG204" s="264"/>
      <c r="BPH204" s="264"/>
      <c r="BPI204" s="264"/>
      <c r="BPJ204" s="264"/>
      <c r="BPK204" s="264"/>
      <c r="BPL204" s="264"/>
      <c r="BPM204" s="264"/>
      <c r="BPN204" s="264"/>
      <c r="BPO204" s="264"/>
      <c r="BPP204" s="264"/>
      <c r="BPQ204" s="264"/>
      <c r="BPR204" s="264"/>
      <c r="BPS204" s="264"/>
      <c r="BPT204" s="264"/>
      <c r="BPU204" s="264"/>
      <c r="BPV204" s="264"/>
      <c r="BPW204" s="264"/>
      <c r="BPX204" s="264"/>
      <c r="BPY204" s="264"/>
      <c r="BPZ204" s="264"/>
      <c r="BQA204" s="264"/>
      <c r="BQB204" s="264"/>
      <c r="BQC204" s="264"/>
      <c r="BQD204" s="264"/>
      <c r="BQE204" s="264"/>
      <c r="BQF204" s="264"/>
      <c r="BQG204" s="264"/>
      <c r="BQH204" s="264"/>
      <c r="BQI204" s="264"/>
      <c r="BQJ204" s="264"/>
      <c r="BQK204" s="264"/>
      <c r="BQL204" s="264"/>
      <c r="BQM204" s="264"/>
      <c r="BQN204" s="264"/>
      <c r="BQO204" s="264"/>
      <c r="BQP204" s="264"/>
      <c r="BQQ204" s="264"/>
      <c r="BQR204" s="264"/>
      <c r="BQS204" s="264"/>
      <c r="BQT204" s="264"/>
      <c r="BQU204" s="264"/>
      <c r="BQV204" s="264"/>
      <c r="BQW204" s="264"/>
      <c r="BQX204" s="264"/>
      <c r="BQY204" s="264"/>
      <c r="BQZ204" s="264"/>
      <c r="BRA204" s="264"/>
      <c r="BRB204" s="264"/>
      <c r="BRC204" s="264"/>
      <c r="BRD204" s="264"/>
      <c r="BRE204" s="264"/>
      <c r="BRF204" s="264"/>
      <c r="BRG204" s="264"/>
      <c r="BRH204" s="264"/>
      <c r="BRI204" s="264"/>
      <c r="BRJ204" s="264"/>
      <c r="BRK204" s="264"/>
      <c r="BRL204" s="264"/>
      <c r="BRM204" s="264"/>
      <c r="BRN204" s="264"/>
      <c r="BRO204" s="264"/>
      <c r="BRP204" s="264"/>
      <c r="BRQ204" s="264"/>
      <c r="BRR204" s="264"/>
      <c r="BRS204" s="264"/>
      <c r="BRT204" s="264"/>
      <c r="BRU204" s="264"/>
      <c r="BRV204" s="264"/>
      <c r="BRW204" s="264"/>
      <c r="BRX204" s="264"/>
      <c r="BRY204" s="264"/>
      <c r="BRZ204" s="264"/>
      <c r="BSA204" s="264"/>
      <c r="BSB204" s="264"/>
      <c r="BSC204" s="264"/>
      <c r="BSD204" s="264"/>
      <c r="BSE204" s="264"/>
      <c r="BSF204" s="264"/>
      <c r="BSG204" s="264"/>
      <c r="BSH204" s="264"/>
      <c r="BSI204" s="264"/>
      <c r="BSJ204" s="264"/>
      <c r="BSK204" s="264"/>
      <c r="BSL204" s="264"/>
      <c r="BSM204" s="264"/>
      <c r="BSN204" s="264"/>
      <c r="BSO204" s="264"/>
      <c r="BSP204" s="264"/>
      <c r="BSQ204" s="264"/>
      <c r="BSR204" s="264"/>
      <c r="BSS204" s="264"/>
      <c r="BST204" s="264"/>
      <c r="BSU204" s="264"/>
      <c r="BSV204" s="264"/>
      <c r="BSW204" s="264"/>
      <c r="BSX204" s="264"/>
      <c r="BSY204" s="264"/>
      <c r="BSZ204" s="264"/>
      <c r="BTA204" s="264"/>
      <c r="BTB204" s="264"/>
      <c r="BTC204" s="264"/>
      <c r="BTD204" s="264"/>
      <c r="BTE204" s="264"/>
      <c r="BTF204" s="264"/>
      <c r="BTG204" s="264"/>
      <c r="BTH204" s="264"/>
      <c r="BTI204" s="264"/>
      <c r="BTJ204" s="264"/>
      <c r="BTK204" s="264"/>
      <c r="BTL204" s="264"/>
      <c r="BTM204" s="264"/>
      <c r="BTN204" s="264"/>
      <c r="BTO204" s="264"/>
      <c r="BTP204" s="264"/>
      <c r="BTQ204" s="264"/>
      <c r="BTR204" s="264"/>
      <c r="BTS204" s="264"/>
      <c r="BTT204" s="264"/>
      <c r="BTU204" s="264"/>
      <c r="BTV204" s="264"/>
      <c r="BTW204" s="264"/>
      <c r="BTX204" s="264"/>
      <c r="BTY204" s="264"/>
      <c r="BTZ204" s="264"/>
      <c r="BUA204" s="264"/>
      <c r="BUB204" s="264"/>
      <c r="BUC204" s="264"/>
      <c r="BUD204" s="264"/>
      <c r="BUE204" s="264"/>
      <c r="BUF204" s="264"/>
      <c r="BUG204" s="264"/>
      <c r="BUH204" s="264"/>
      <c r="BUI204" s="264"/>
      <c r="BUJ204" s="264"/>
      <c r="BUK204" s="264"/>
      <c r="BUL204" s="264"/>
      <c r="BUM204" s="264"/>
      <c r="BUN204" s="264"/>
      <c r="BUO204" s="264"/>
      <c r="BUP204" s="264"/>
      <c r="BUQ204" s="264"/>
      <c r="BUR204" s="264"/>
      <c r="BUS204" s="264"/>
      <c r="BUT204" s="264"/>
      <c r="BUU204" s="264"/>
      <c r="BUV204" s="264"/>
      <c r="BUW204" s="264"/>
      <c r="BUX204" s="264"/>
      <c r="BUY204" s="264"/>
      <c r="BUZ204" s="264"/>
      <c r="BVA204" s="264"/>
      <c r="BVB204" s="264"/>
      <c r="BVC204" s="264"/>
      <c r="BVD204" s="264"/>
      <c r="BVE204" s="264"/>
      <c r="BVF204" s="264"/>
      <c r="BVG204" s="264"/>
      <c r="BVH204" s="264"/>
      <c r="BVI204" s="264"/>
      <c r="BVJ204" s="264"/>
      <c r="BVK204" s="264"/>
      <c r="BVL204" s="264"/>
      <c r="BVM204" s="264"/>
      <c r="BVN204" s="264"/>
      <c r="BVO204" s="264"/>
      <c r="BVP204" s="264"/>
      <c r="BVQ204" s="264"/>
      <c r="BVR204" s="264"/>
      <c r="BVS204" s="264"/>
      <c r="BVT204" s="264"/>
      <c r="BVU204" s="264"/>
      <c r="BVV204" s="264"/>
      <c r="BVW204" s="264"/>
      <c r="BVX204" s="264"/>
      <c r="BVY204" s="264"/>
      <c r="BVZ204" s="264"/>
      <c r="BWA204" s="264"/>
      <c r="BWB204" s="264"/>
      <c r="BWC204" s="264"/>
      <c r="BWD204" s="264"/>
      <c r="BWE204" s="264"/>
      <c r="BWF204" s="264"/>
      <c r="BWG204" s="264"/>
      <c r="BWH204" s="264"/>
      <c r="BWI204" s="264"/>
      <c r="BWJ204" s="264"/>
      <c r="BWK204" s="264"/>
      <c r="BWL204" s="264"/>
      <c r="BWM204" s="264"/>
      <c r="BWN204" s="264"/>
      <c r="BWO204" s="264"/>
      <c r="BWP204" s="264"/>
      <c r="BWQ204" s="264"/>
      <c r="BWR204" s="264"/>
      <c r="BWS204" s="264"/>
      <c r="BWT204" s="264"/>
      <c r="BWU204" s="264"/>
      <c r="BWV204" s="264"/>
      <c r="BWW204" s="264"/>
      <c r="BWX204" s="264"/>
      <c r="BWY204" s="264"/>
      <c r="BWZ204" s="264"/>
      <c r="BXA204" s="264"/>
      <c r="BXB204" s="264"/>
      <c r="BXC204" s="264"/>
      <c r="BXD204" s="264"/>
      <c r="BXE204" s="264"/>
      <c r="BXF204" s="264"/>
      <c r="BXG204" s="264"/>
      <c r="BXH204" s="264"/>
      <c r="BXI204" s="264"/>
      <c r="BXJ204" s="264"/>
      <c r="BXK204" s="264"/>
      <c r="BXL204" s="264"/>
      <c r="BXM204" s="264"/>
      <c r="BXN204" s="264"/>
      <c r="BXO204" s="264"/>
      <c r="BXP204" s="264"/>
      <c r="BXQ204" s="264"/>
      <c r="BXR204" s="264"/>
      <c r="BXS204" s="264"/>
      <c r="BXT204" s="264"/>
      <c r="BXU204" s="264"/>
      <c r="BXV204" s="264"/>
      <c r="BXW204" s="264"/>
      <c r="BXX204" s="264"/>
      <c r="BXY204" s="264"/>
      <c r="BXZ204" s="264"/>
      <c r="BYA204" s="264"/>
      <c r="BYB204" s="264"/>
      <c r="BYC204" s="264"/>
      <c r="BYD204" s="264"/>
      <c r="BYE204" s="264"/>
      <c r="BYF204" s="264"/>
      <c r="BYG204" s="264"/>
      <c r="BYH204" s="264"/>
      <c r="BYI204" s="264"/>
      <c r="BYJ204" s="264"/>
      <c r="BYK204" s="264"/>
      <c r="BYL204" s="264"/>
      <c r="BYM204" s="264"/>
      <c r="BYN204" s="264"/>
      <c r="BYO204" s="264"/>
      <c r="BYP204" s="264"/>
      <c r="BYQ204" s="264"/>
      <c r="BYR204" s="264"/>
      <c r="BYS204" s="264"/>
      <c r="BYT204" s="264"/>
      <c r="BYU204" s="264"/>
      <c r="BYV204" s="264"/>
      <c r="BYW204" s="264"/>
      <c r="BYX204" s="264"/>
      <c r="BYY204" s="264"/>
      <c r="BYZ204" s="264"/>
      <c r="BZA204" s="264"/>
      <c r="BZB204" s="264"/>
      <c r="BZC204" s="264"/>
      <c r="BZD204" s="264"/>
      <c r="BZE204" s="264"/>
      <c r="BZF204" s="264"/>
      <c r="BZG204" s="264"/>
      <c r="BZH204" s="264"/>
      <c r="BZI204" s="264"/>
      <c r="BZJ204" s="264"/>
      <c r="BZK204" s="264"/>
      <c r="BZL204" s="264"/>
      <c r="BZM204" s="264"/>
      <c r="BZN204" s="264"/>
      <c r="BZO204" s="264"/>
      <c r="BZP204" s="264"/>
      <c r="BZQ204" s="264"/>
      <c r="BZR204" s="264"/>
      <c r="BZS204" s="264"/>
      <c r="BZT204" s="264"/>
      <c r="BZU204" s="264"/>
      <c r="BZV204" s="264"/>
      <c r="BZW204" s="264"/>
      <c r="BZX204" s="264"/>
      <c r="BZY204" s="264"/>
      <c r="BZZ204" s="264"/>
      <c r="CAA204" s="264"/>
      <c r="CAB204" s="264"/>
      <c r="CAC204" s="264"/>
      <c r="CAD204" s="264"/>
      <c r="CAE204" s="264"/>
      <c r="CAF204" s="264"/>
      <c r="CAG204" s="264"/>
      <c r="CAH204" s="264"/>
      <c r="CAI204" s="264"/>
      <c r="CAJ204" s="264"/>
      <c r="CAK204" s="264"/>
      <c r="CAL204" s="264"/>
      <c r="CAM204" s="264"/>
      <c r="CAN204" s="264"/>
      <c r="CAO204" s="264"/>
      <c r="CAP204" s="264"/>
      <c r="CAQ204" s="264"/>
      <c r="CAR204" s="264"/>
      <c r="CAS204" s="264"/>
      <c r="CAT204" s="264"/>
      <c r="CAU204" s="264"/>
      <c r="CAV204" s="264"/>
      <c r="CAW204" s="264"/>
      <c r="CAX204" s="264"/>
      <c r="CAY204" s="264"/>
      <c r="CAZ204" s="264"/>
      <c r="CBA204" s="264"/>
      <c r="CBB204" s="264"/>
      <c r="CBC204" s="264"/>
      <c r="CBD204" s="264"/>
      <c r="CBE204" s="264"/>
      <c r="CBF204" s="264"/>
      <c r="CBG204" s="264"/>
      <c r="CBH204" s="264"/>
      <c r="CBI204" s="264"/>
      <c r="CBJ204" s="264"/>
      <c r="CBK204" s="264"/>
      <c r="CBL204" s="264"/>
      <c r="CBM204" s="264"/>
      <c r="CBN204" s="264"/>
      <c r="CBO204" s="264"/>
      <c r="CBP204" s="264"/>
      <c r="CBQ204" s="264"/>
      <c r="CBR204" s="264"/>
      <c r="CBS204" s="264"/>
      <c r="CBT204" s="264"/>
      <c r="CBU204" s="264"/>
      <c r="CBV204" s="264"/>
      <c r="CBW204" s="264"/>
      <c r="CBX204" s="264"/>
      <c r="CBY204" s="264"/>
      <c r="CBZ204" s="264"/>
      <c r="CCA204" s="264"/>
      <c r="CCB204" s="264"/>
      <c r="CCC204" s="264"/>
      <c r="CCD204" s="264"/>
      <c r="CCE204" s="264"/>
      <c r="CCF204" s="264"/>
      <c r="CCG204" s="264"/>
      <c r="CCH204" s="264"/>
      <c r="CCI204" s="264"/>
      <c r="CCJ204" s="264"/>
      <c r="CCK204" s="264"/>
      <c r="CCL204" s="264"/>
      <c r="CCM204" s="264"/>
      <c r="CCN204" s="264"/>
      <c r="CCO204" s="264"/>
      <c r="CCP204" s="264"/>
      <c r="CCQ204" s="264"/>
      <c r="CCR204" s="264"/>
      <c r="CCS204" s="264"/>
      <c r="CCT204" s="264"/>
      <c r="CCU204" s="264"/>
      <c r="CCV204" s="264"/>
      <c r="CCW204" s="264"/>
      <c r="CCX204" s="264"/>
      <c r="CCY204" s="264"/>
      <c r="CCZ204" s="264"/>
      <c r="CDA204" s="264"/>
      <c r="CDB204" s="264"/>
      <c r="CDC204" s="264"/>
      <c r="CDD204" s="264"/>
      <c r="CDE204" s="264"/>
      <c r="CDF204" s="264"/>
      <c r="CDG204" s="264"/>
      <c r="CDH204" s="264"/>
      <c r="CDI204" s="264"/>
      <c r="CDJ204" s="264"/>
      <c r="CDK204" s="264"/>
      <c r="CDL204" s="264"/>
      <c r="CDM204" s="264"/>
      <c r="CDN204" s="264"/>
      <c r="CDO204" s="264"/>
      <c r="CDP204" s="264"/>
      <c r="CDQ204" s="264"/>
      <c r="CDR204" s="264"/>
      <c r="CDS204" s="264"/>
      <c r="CDT204" s="264"/>
      <c r="CDU204" s="264"/>
      <c r="CDV204" s="264"/>
      <c r="CDW204" s="264"/>
      <c r="CDX204" s="264"/>
      <c r="CDY204" s="264"/>
      <c r="CDZ204" s="264"/>
      <c r="CEA204" s="264"/>
      <c r="CEB204" s="264"/>
      <c r="CEC204" s="264"/>
      <c r="CED204" s="264"/>
      <c r="CEE204" s="264"/>
      <c r="CEF204" s="264"/>
      <c r="CEG204" s="264"/>
      <c r="CEH204" s="264"/>
      <c r="CEI204" s="264"/>
      <c r="CEJ204" s="264"/>
      <c r="CEK204" s="264"/>
      <c r="CEL204" s="264"/>
      <c r="CEM204" s="264"/>
      <c r="CEN204" s="264"/>
      <c r="CEO204" s="264"/>
      <c r="CEP204" s="264"/>
      <c r="CEQ204" s="264"/>
      <c r="CER204" s="264"/>
      <c r="CES204" s="264"/>
      <c r="CET204" s="264"/>
      <c r="CEU204" s="264"/>
      <c r="CEV204" s="264"/>
      <c r="CEW204" s="264"/>
      <c r="CEX204" s="264"/>
      <c r="CEY204" s="264"/>
      <c r="CEZ204" s="264"/>
      <c r="CFA204" s="264"/>
      <c r="CFB204" s="264"/>
      <c r="CFC204" s="264"/>
      <c r="CFD204" s="264"/>
      <c r="CFE204" s="264"/>
      <c r="CFF204" s="264"/>
      <c r="CFG204" s="264"/>
      <c r="CFH204" s="264"/>
      <c r="CFI204" s="264"/>
      <c r="CFJ204" s="264"/>
      <c r="CFK204" s="264"/>
      <c r="CFL204" s="264"/>
      <c r="CFM204" s="264"/>
      <c r="CFN204" s="264"/>
      <c r="CFO204" s="264"/>
      <c r="CFP204" s="264"/>
      <c r="CFQ204" s="264"/>
      <c r="CFR204" s="264"/>
      <c r="CFS204" s="264"/>
      <c r="CFT204" s="264"/>
      <c r="CFU204" s="264"/>
      <c r="CFV204" s="264"/>
      <c r="CFW204" s="264"/>
      <c r="CFX204" s="264"/>
      <c r="CFY204" s="264"/>
      <c r="CFZ204" s="264"/>
      <c r="CGA204" s="264"/>
      <c r="CGB204" s="264"/>
      <c r="CGC204" s="264"/>
      <c r="CGD204" s="264"/>
      <c r="CGE204" s="264"/>
      <c r="CGF204" s="264"/>
      <c r="CGG204" s="264"/>
      <c r="CGH204" s="264"/>
      <c r="CGI204" s="264"/>
      <c r="CGJ204" s="264"/>
      <c r="CGK204" s="264"/>
      <c r="CGL204" s="264"/>
      <c r="CGM204" s="264"/>
      <c r="CGN204" s="264"/>
      <c r="CGO204" s="264"/>
      <c r="CGP204" s="264"/>
      <c r="CGQ204" s="264"/>
      <c r="CGR204" s="264"/>
      <c r="CGS204" s="264"/>
      <c r="CGT204" s="264"/>
      <c r="CGU204" s="264"/>
      <c r="CGV204" s="264"/>
      <c r="CGW204" s="264"/>
      <c r="CGX204" s="264"/>
      <c r="CGY204" s="264"/>
      <c r="CGZ204" s="264"/>
      <c r="CHA204" s="264"/>
      <c r="CHB204" s="264"/>
      <c r="CHC204" s="264"/>
      <c r="CHD204" s="264"/>
      <c r="CHE204" s="264"/>
      <c r="CHF204" s="264"/>
      <c r="CHG204" s="264"/>
      <c r="CHH204" s="264"/>
      <c r="CHI204" s="264"/>
      <c r="CHJ204" s="264"/>
      <c r="CHK204" s="264"/>
      <c r="CHL204" s="264"/>
      <c r="CHM204" s="264"/>
      <c r="CHN204" s="264"/>
      <c r="CHO204" s="264"/>
      <c r="CHP204" s="264"/>
      <c r="CHQ204" s="264"/>
      <c r="CHR204" s="264"/>
      <c r="CHS204" s="264"/>
      <c r="CHT204" s="264"/>
      <c r="CHU204" s="264"/>
      <c r="CHV204" s="264"/>
      <c r="CHW204" s="264"/>
      <c r="CHX204" s="264"/>
      <c r="CHY204" s="264"/>
      <c r="CHZ204" s="264"/>
      <c r="CIA204" s="264"/>
      <c r="CIB204" s="264"/>
      <c r="CIC204" s="264"/>
      <c r="CID204" s="264"/>
      <c r="CIE204" s="264"/>
      <c r="CIF204" s="264"/>
      <c r="CIG204" s="264"/>
      <c r="CIH204" s="264"/>
      <c r="CII204" s="264"/>
      <c r="CIJ204" s="264"/>
      <c r="CIK204" s="264"/>
      <c r="CIL204" s="264"/>
      <c r="CIM204" s="264"/>
      <c r="CIN204" s="264"/>
      <c r="CIO204" s="264"/>
      <c r="CIP204" s="264"/>
      <c r="CIQ204" s="264"/>
      <c r="CIR204" s="264"/>
      <c r="CIS204" s="264"/>
      <c r="CIT204" s="264"/>
      <c r="CIU204" s="264"/>
      <c r="CIV204" s="264"/>
      <c r="CIW204" s="264"/>
      <c r="CIX204" s="264"/>
      <c r="CIY204" s="264"/>
      <c r="CIZ204" s="264"/>
      <c r="CJA204" s="264"/>
      <c r="CJB204" s="264"/>
      <c r="CJC204" s="264"/>
      <c r="CJD204" s="264"/>
      <c r="CJE204" s="264"/>
      <c r="CJF204" s="264"/>
      <c r="CJG204" s="264"/>
      <c r="CJH204" s="264"/>
      <c r="CJI204" s="264"/>
      <c r="CJJ204" s="264"/>
      <c r="CJK204" s="264"/>
      <c r="CJL204" s="264"/>
      <c r="CJM204" s="264"/>
      <c r="CJN204" s="264"/>
      <c r="CJO204" s="264"/>
      <c r="CJP204" s="264"/>
      <c r="CJQ204" s="264"/>
      <c r="CJR204" s="264"/>
      <c r="CJS204" s="264"/>
      <c r="CJT204" s="264"/>
      <c r="CJU204" s="264"/>
      <c r="CJV204" s="264"/>
      <c r="CJW204" s="264"/>
      <c r="CJX204" s="264"/>
      <c r="CJY204" s="264"/>
      <c r="CJZ204" s="264"/>
      <c r="CKA204" s="264"/>
      <c r="CKB204" s="264"/>
      <c r="CKC204" s="264"/>
      <c r="CKD204" s="264"/>
      <c r="CKE204" s="264"/>
      <c r="CKF204" s="264"/>
      <c r="CKG204" s="264"/>
      <c r="CKH204" s="264"/>
      <c r="CKI204" s="264"/>
      <c r="CKJ204" s="264"/>
      <c r="CKK204" s="264"/>
      <c r="CKL204" s="264"/>
      <c r="CKM204" s="264"/>
      <c r="CKN204" s="264"/>
      <c r="CKO204" s="264"/>
      <c r="CKP204" s="264"/>
      <c r="CKQ204" s="264"/>
      <c r="CKR204" s="264"/>
      <c r="CKS204" s="264"/>
      <c r="CKT204" s="264"/>
      <c r="CKU204" s="264"/>
      <c r="CKV204" s="264"/>
      <c r="CKW204" s="264"/>
      <c r="CKX204" s="264"/>
      <c r="CKY204" s="264"/>
      <c r="CKZ204" s="264"/>
      <c r="CLA204" s="264"/>
      <c r="CLB204" s="264"/>
      <c r="CLC204" s="264"/>
      <c r="CLD204" s="264"/>
      <c r="CLE204" s="264"/>
      <c r="CLF204" s="264"/>
      <c r="CLG204" s="264"/>
      <c r="CLH204" s="264"/>
      <c r="CLI204" s="264"/>
      <c r="CLJ204" s="264"/>
      <c r="CLK204" s="264"/>
      <c r="CLL204" s="264"/>
      <c r="CLM204" s="264"/>
      <c r="CLN204" s="264"/>
      <c r="CLO204" s="264"/>
      <c r="CLP204" s="264"/>
      <c r="CLQ204" s="264"/>
      <c r="CLR204" s="264"/>
      <c r="CLS204" s="264"/>
      <c r="CLT204" s="264"/>
      <c r="CLU204" s="264"/>
      <c r="CLV204" s="264"/>
      <c r="CLW204" s="264"/>
      <c r="CLX204" s="264"/>
      <c r="CLY204" s="264"/>
      <c r="CLZ204" s="264"/>
      <c r="CMA204" s="264"/>
      <c r="CMB204" s="264"/>
      <c r="CMC204" s="264"/>
      <c r="CMD204" s="264"/>
      <c r="CME204" s="264"/>
      <c r="CMF204" s="264"/>
      <c r="CMG204" s="264"/>
      <c r="CMH204" s="264"/>
      <c r="CMI204" s="264"/>
      <c r="CMJ204" s="264"/>
      <c r="CMK204" s="264"/>
      <c r="CML204" s="264"/>
      <c r="CMM204" s="264"/>
      <c r="CMN204" s="264"/>
      <c r="CMO204" s="264"/>
      <c r="CMP204" s="264"/>
      <c r="CMQ204" s="264"/>
      <c r="CMR204" s="264"/>
      <c r="CMS204" s="264"/>
      <c r="CMT204" s="264"/>
      <c r="CMU204" s="264"/>
      <c r="CMV204" s="264"/>
      <c r="CMW204" s="264"/>
      <c r="CMX204" s="264"/>
      <c r="CMY204" s="264"/>
      <c r="CMZ204" s="264"/>
      <c r="CNA204" s="264"/>
      <c r="CNB204" s="264"/>
      <c r="CNC204" s="264"/>
      <c r="CND204" s="264"/>
      <c r="CNE204" s="264"/>
      <c r="CNF204" s="264"/>
      <c r="CNG204" s="264"/>
      <c r="CNH204" s="264"/>
      <c r="CNI204" s="264"/>
      <c r="CNJ204" s="264"/>
      <c r="CNK204" s="264"/>
      <c r="CNL204" s="264"/>
      <c r="CNM204" s="264"/>
      <c r="CNN204" s="264"/>
      <c r="CNO204" s="264"/>
      <c r="CNP204" s="264"/>
      <c r="CNQ204" s="264"/>
      <c r="CNR204" s="264"/>
      <c r="CNS204" s="264"/>
      <c r="CNT204" s="264"/>
      <c r="CNU204" s="264"/>
      <c r="CNV204" s="264"/>
      <c r="CNW204" s="264"/>
      <c r="CNX204" s="264"/>
      <c r="CNY204" s="264"/>
      <c r="CNZ204" s="264"/>
      <c r="COA204" s="264"/>
      <c r="COB204" s="264"/>
      <c r="COC204" s="264"/>
      <c r="COD204" s="264"/>
      <c r="COE204" s="264"/>
      <c r="COF204" s="264"/>
      <c r="COG204" s="264"/>
      <c r="COH204" s="264"/>
      <c r="COI204" s="264"/>
      <c r="COJ204" s="264"/>
      <c r="COK204" s="264"/>
      <c r="COL204" s="264"/>
      <c r="COM204" s="264"/>
      <c r="CON204" s="264"/>
      <c r="COO204" s="264"/>
      <c r="COP204" s="264"/>
      <c r="COQ204" s="264"/>
      <c r="COR204" s="264"/>
      <c r="COS204" s="264"/>
      <c r="COT204" s="264"/>
      <c r="COU204" s="264"/>
      <c r="COV204" s="264"/>
      <c r="COW204" s="264"/>
      <c r="COX204" s="264"/>
      <c r="COY204" s="264"/>
      <c r="COZ204" s="264"/>
      <c r="CPA204" s="264"/>
      <c r="CPB204" s="264"/>
      <c r="CPC204" s="264"/>
      <c r="CPD204" s="264"/>
      <c r="CPE204" s="264"/>
      <c r="CPF204" s="264"/>
      <c r="CPG204" s="264"/>
      <c r="CPH204" s="264"/>
      <c r="CPI204" s="264"/>
      <c r="CPJ204" s="264"/>
      <c r="CPK204" s="264"/>
      <c r="CPL204" s="264"/>
      <c r="CPM204" s="264"/>
      <c r="CPN204" s="264"/>
      <c r="CPO204" s="264"/>
      <c r="CPP204" s="264"/>
      <c r="CPQ204" s="264"/>
      <c r="CPR204" s="264"/>
      <c r="CPS204" s="264"/>
      <c r="CPT204" s="264"/>
      <c r="CPU204" s="264"/>
      <c r="CPV204" s="264"/>
      <c r="CPW204" s="264"/>
      <c r="CPX204" s="264"/>
      <c r="CPY204" s="264"/>
      <c r="CPZ204" s="264"/>
      <c r="CQA204" s="264"/>
      <c r="CQB204" s="264"/>
      <c r="CQC204" s="264"/>
      <c r="CQD204" s="264"/>
      <c r="CQE204" s="264"/>
      <c r="CQF204" s="264"/>
      <c r="CQG204" s="264"/>
      <c r="CQH204" s="264"/>
      <c r="CQI204" s="264"/>
      <c r="CQJ204" s="264"/>
      <c r="CQK204" s="264"/>
      <c r="CQL204" s="264"/>
      <c r="CQM204" s="264"/>
      <c r="CQN204" s="264"/>
      <c r="CQO204" s="264"/>
      <c r="CQP204" s="264"/>
      <c r="CQQ204" s="264"/>
      <c r="CQR204" s="264"/>
      <c r="CQS204" s="264"/>
      <c r="CQT204" s="264"/>
      <c r="CQU204" s="264"/>
      <c r="CQV204" s="264"/>
      <c r="CQW204" s="264"/>
      <c r="CQX204" s="264"/>
      <c r="CQY204" s="264"/>
      <c r="CQZ204" s="264"/>
      <c r="CRA204" s="264"/>
      <c r="CRB204" s="264"/>
      <c r="CRC204" s="264"/>
      <c r="CRD204" s="264"/>
      <c r="CRE204" s="264"/>
      <c r="CRF204" s="264"/>
      <c r="CRG204" s="264"/>
      <c r="CRH204" s="264"/>
      <c r="CRI204" s="264"/>
      <c r="CRJ204" s="264"/>
      <c r="CRK204" s="264"/>
      <c r="CRL204" s="264"/>
      <c r="CRM204" s="264"/>
      <c r="CRN204" s="264"/>
      <c r="CRO204" s="264"/>
      <c r="CRP204" s="264"/>
      <c r="CRQ204" s="264"/>
      <c r="CRR204" s="264"/>
      <c r="CRS204" s="264"/>
      <c r="CRT204" s="264"/>
      <c r="CRU204" s="264"/>
      <c r="CRV204" s="264"/>
      <c r="CRW204" s="264"/>
      <c r="CRX204" s="264"/>
      <c r="CRY204" s="264"/>
      <c r="CRZ204" s="264"/>
      <c r="CSA204" s="264"/>
      <c r="CSB204" s="264"/>
      <c r="CSC204" s="264"/>
      <c r="CSD204" s="264"/>
      <c r="CSE204" s="264"/>
      <c r="CSF204" s="264"/>
      <c r="CSG204" s="264"/>
      <c r="CSH204" s="264"/>
      <c r="CSI204" s="264"/>
      <c r="CSJ204" s="264"/>
      <c r="CSK204" s="264"/>
      <c r="CSL204" s="264"/>
      <c r="CSM204" s="264"/>
      <c r="CSN204" s="264"/>
      <c r="CSO204" s="264"/>
      <c r="CSP204" s="264"/>
      <c r="CSQ204" s="264"/>
      <c r="CSR204" s="264"/>
      <c r="CSS204" s="264"/>
      <c r="CST204" s="264"/>
      <c r="CSU204" s="264"/>
      <c r="CSV204" s="264"/>
      <c r="CSW204" s="264"/>
      <c r="CSX204" s="264"/>
      <c r="CSY204" s="264"/>
      <c r="CSZ204" s="264"/>
      <c r="CTA204" s="264"/>
      <c r="CTB204" s="264"/>
      <c r="CTC204" s="264"/>
      <c r="CTD204" s="264"/>
      <c r="CTE204" s="264"/>
      <c r="CTF204" s="264"/>
      <c r="CTG204" s="264"/>
      <c r="CTH204" s="264"/>
      <c r="CTI204" s="264"/>
      <c r="CTJ204" s="264"/>
      <c r="CTK204" s="264"/>
      <c r="CTL204" s="264"/>
      <c r="CTM204" s="264"/>
      <c r="CTN204" s="264"/>
      <c r="CTO204" s="264"/>
      <c r="CTP204" s="264"/>
      <c r="CTQ204" s="264"/>
      <c r="CTR204" s="264"/>
      <c r="CTS204" s="264"/>
      <c r="CTT204" s="264"/>
      <c r="CTU204" s="264"/>
      <c r="CTV204" s="264"/>
      <c r="CTW204" s="264"/>
      <c r="CTX204" s="264"/>
      <c r="CTY204" s="264"/>
      <c r="CTZ204" s="264"/>
      <c r="CUA204" s="264"/>
      <c r="CUB204" s="264"/>
      <c r="CUC204" s="264"/>
      <c r="CUD204" s="264"/>
      <c r="CUE204" s="264"/>
      <c r="CUF204" s="264"/>
      <c r="CUG204" s="264"/>
      <c r="CUH204" s="264"/>
      <c r="CUI204" s="264"/>
      <c r="CUJ204" s="264"/>
      <c r="CUK204" s="264"/>
      <c r="CUL204" s="264"/>
      <c r="CUM204" s="264"/>
      <c r="CUN204" s="264"/>
      <c r="CUO204" s="264"/>
      <c r="CUP204" s="264"/>
      <c r="CUQ204" s="264"/>
      <c r="CUR204" s="264"/>
      <c r="CUS204" s="264"/>
      <c r="CUT204" s="264"/>
      <c r="CUU204" s="264"/>
      <c r="CUV204" s="264"/>
      <c r="CUW204" s="264"/>
      <c r="CUX204" s="264"/>
      <c r="CUY204" s="264"/>
      <c r="CUZ204" s="264"/>
      <c r="CVA204" s="264"/>
      <c r="CVB204" s="264"/>
      <c r="CVC204" s="264"/>
      <c r="CVD204" s="264"/>
      <c r="CVE204" s="264"/>
      <c r="CVF204" s="264"/>
      <c r="CVG204" s="264"/>
      <c r="CVH204" s="264"/>
      <c r="CVI204" s="264"/>
      <c r="CVJ204" s="264"/>
      <c r="CVK204" s="264"/>
      <c r="CVL204" s="264"/>
      <c r="CVM204" s="264"/>
      <c r="CVN204" s="264"/>
      <c r="CVO204" s="264"/>
      <c r="CVP204" s="264"/>
      <c r="CVQ204" s="264"/>
      <c r="CVR204" s="264"/>
      <c r="CVS204" s="264"/>
      <c r="CVT204" s="264"/>
      <c r="CVU204" s="264"/>
      <c r="CVV204" s="264"/>
      <c r="CVW204" s="264"/>
      <c r="CVX204" s="264"/>
      <c r="CVY204" s="264"/>
      <c r="CVZ204" s="264"/>
      <c r="CWA204" s="264"/>
      <c r="CWB204" s="264"/>
      <c r="CWC204" s="264"/>
      <c r="CWD204" s="264"/>
      <c r="CWE204" s="264"/>
      <c r="CWF204" s="264"/>
      <c r="CWG204" s="264"/>
      <c r="CWH204" s="264"/>
      <c r="CWI204" s="264"/>
      <c r="CWJ204" s="264"/>
      <c r="CWK204" s="264"/>
      <c r="CWL204" s="264"/>
      <c r="CWM204" s="264"/>
      <c r="CWN204" s="264"/>
      <c r="CWO204" s="264"/>
      <c r="CWP204" s="264"/>
      <c r="CWQ204" s="264"/>
      <c r="CWR204" s="264"/>
      <c r="CWS204" s="264"/>
      <c r="CWT204" s="264"/>
      <c r="CWU204" s="264"/>
      <c r="CWV204" s="264"/>
      <c r="CWW204" s="264"/>
      <c r="CWX204" s="264"/>
      <c r="CWY204" s="264"/>
      <c r="CWZ204" s="264"/>
      <c r="CXA204" s="264"/>
      <c r="CXB204" s="264"/>
      <c r="CXC204" s="264"/>
      <c r="CXD204" s="264"/>
      <c r="CXE204" s="264"/>
      <c r="CXF204" s="264"/>
      <c r="CXG204" s="264"/>
      <c r="CXH204" s="264"/>
      <c r="CXI204" s="264"/>
      <c r="CXJ204" s="264"/>
      <c r="CXK204" s="264"/>
      <c r="CXL204" s="264"/>
      <c r="CXM204" s="264"/>
      <c r="CXN204" s="264"/>
      <c r="CXO204" s="264"/>
      <c r="CXP204" s="264"/>
      <c r="CXQ204" s="264"/>
      <c r="CXR204" s="264"/>
      <c r="CXS204" s="264"/>
      <c r="CXT204" s="264"/>
      <c r="CXU204" s="264"/>
      <c r="CXV204" s="264"/>
      <c r="CXW204" s="264"/>
      <c r="CXX204" s="264"/>
      <c r="CXY204" s="264"/>
      <c r="CXZ204" s="264"/>
      <c r="CYA204" s="264"/>
      <c r="CYB204" s="264"/>
      <c r="CYC204" s="264"/>
      <c r="CYD204" s="264"/>
      <c r="CYE204" s="264"/>
      <c r="CYF204" s="264"/>
      <c r="CYG204" s="264"/>
      <c r="CYH204" s="264"/>
      <c r="CYI204" s="264"/>
      <c r="CYJ204" s="264"/>
      <c r="CYK204" s="264"/>
      <c r="CYL204" s="264"/>
      <c r="CYM204" s="264"/>
      <c r="CYN204" s="264"/>
      <c r="CYO204" s="264"/>
      <c r="CYP204" s="264"/>
      <c r="CYQ204" s="264"/>
      <c r="CYR204" s="264"/>
      <c r="CYS204" s="264"/>
      <c r="CYT204" s="264"/>
      <c r="CYU204" s="264"/>
      <c r="CYV204" s="264"/>
      <c r="CYW204" s="264"/>
      <c r="CYX204" s="264"/>
      <c r="CYY204" s="264"/>
      <c r="CYZ204" s="264"/>
      <c r="CZA204" s="264"/>
      <c r="CZB204" s="264"/>
      <c r="CZC204" s="264"/>
      <c r="CZD204" s="264"/>
      <c r="CZE204" s="264"/>
      <c r="CZF204" s="264"/>
      <c r="CZG204" s="264"/>
      <c r="CZH204" s="264"/>
      <c r="CZI204" s="264"/>
      <c r="CZJ204" s="264"/>
      <c r="CZK204" s="264"/>
      <c r="CZL204" s="264"/>
      <c r="CZM204" s="264"/>
      <c r="CZN204" s="264"/>
      <c r="CZO204" s="264"/>
      <c r="CZP204" s="264"/>
      <c r="CZQ204" s="264"/>
      <c r="CZR204" s="264"/>
      <c r="CZS204" s="264"/>
      <c r="CZT204" s="264"/>
      <c r="CZU204" s="264"/>
      <c r="CZV204" s="264"/>
      <c r="CZW204" s="264"/>
      <c r="CZX204" s="264"/>
      <c r="CZY204" s="264"/>
      <c r="CZZ204" s="264"/>
      <c r="DAA204" s="264"/>
      <c r="DAB204" s="264"/>
      <c r="DAC204" s="264"/>
      <c r="DAD204" s="264"/>
      <c r="DAE204" s="264"/>
      <c r="DAF204" s="264"/>
      <c r="DAG204" s="264"/>
      <c r="DAH204" s="264"/>
      <c r="DAI204" s="264"/>
      <c r="DAJ204" s="264"/>
      <c r="DAK204" s="264"/>
      <c r="DAL204" s="264"/>
      <c r="DAM204" s="264"/>
      <c r="DAN204" s="264"/>
      <c r="DAO204" s="264"/>
      <c r="DAP204" s="264"/>
      <c r="DAQ204" s="264"/>
      <c r="DAR204" s="264"/>
      <c r="DAS204" s="264"/>
      <c r="DAT204" s="264"/>
      <c r="DAU204" s="264"/>
      <c r="DAV204" s="264"/>
      <c r="DAW204" s="264"/>
      <c r="DAX204" s="264"/>
      <c r="DAY204" s="264"/>
      <c r="DAZ204" s="264"/>
      <c r="DBA204" s="264"/>
      <c r="DBB204" s="264"/>
      <c r="DBC204" s="264"/>
      <c r="DBD204" s="264"/>
      <c r="DBE204" s="264"/>
      <c r="DBF204" s="264"/>
      <c r="DBG204" s="264"/>
      <c r="DBH204" s="264"/>
      <c r="DBI204" s="264"/>
      <c r="DBJ204" s="264"/>
      <c r="DBK204" s="264"/>
      <c r="DBL204" s="264"/>
      <c r="DBM204" s="264"/>
      <c r="DBN204" s="264"/>
      <c r="DBO204" s="264"/>
      <c r="DBP204" s="264"/>
      <c r="DBQ204" s="264"/>
      <c r="DBR204" s="264"/>
      <c r="DBS204" s="264"/>
      <c r="DBT204" s="264"/>
      <c r="DBU204" s="264"/>
      <c r="DBV204" s="264"/>
      <c r="DBW204" s="264"/>
      <c r="DBX204" s="264"/>
      <c r="DBY204" s="264"/>
      <c r="DBZ204" s="264"/>
      <c r="DCA204" s="264"/>
      <c r="DCB204" s="264"/>
      <c r="DCC204" s="264"/>
      <c r="DCD204" s="264"/>
      <c r="DCE204" s="264"/>
      <c r="DCF204" s="264"/>
      <c r="DCG204" s="264"/>
      <c r="DCH204" s="264"/>
      <c r="DCI204" s="264"/>
      <c r="DCJ204" s="264"/>
      <c r="DCK204" s="264"/>
      <c r="DCL204" s="264"/>
      <c r="DCM204" s="264"/>
      <c r="DCN204" s="264"/>
      <c r="DCO204" s="264"/>
      <c r="DCP204" s="264"/>
      <c r="DCQ204" s="264"/>
      <c r="DCR204" s="264"/>
      <c r="DCS204" s="264"/>
      <c r="DCT204" s="264"/>
      <c r="DCU204" s="264"/>
      <c r="DCV204" s="264"/>
      <c r="DCW204" s="264"/>
      <c r="DCX204" s="264"/>
      <c r="DCY204" s="264"/>
      <c r="DCZ204" s="264"/>
      <c r="DDA204" s="264"/>
      <c r="DDB204" s="264"/>
      <c r="DDC204" s="264"/>
      <c r="DDD204" s="264"/>
      <c r="DDE204" s="264"/>
      <c r="DDF204" s="264"/>
      <c r="DDG204" s="264"/>
      <c r="DDH204" s="264"/>
      <c r="DDI204" s="264"/>
      <c r="DDJ204" s="264"/>
      <c r="DDK204" s="264"/>
      <c r="DDL204" s="264"/>
      <c r="DDM204" s="264"/>
      <c r="DDN204" s="264"/>
      <c r="DDO204" s="264"/>
      <c r="DDP204" s="264"/>
      <c r="DDQ204" s="264"/>
      <c r="DDR204" s="264"/>
      <c r="DDS204" s="264"/>
      <c r="DDT204" s="264"/>
      <c r="DDU204" s="264"/>
      <c r="DDV204" s="264"/>
      <c r="DDW204" s="264"/>
      <c r="DDX204" s="264"/>
      <c r="DDY204" s="264"/>
      <c r="DDZ204" s="264"/>
      <c r="DEA204" s="264"/>
      <c r="DEB204" s="264"/>
      <c r="DEC204" s="264"/>
      <c r="DED204" s="264"/>
      <c r="DEE204" s="264"/>
      <c r="DEF204" s="264"/>
      <c r="DEG204" s="264"/>
      <c r="DEH204" s="264"/>
      <c r="DEI204" s="264"/>
      <c r="DEJ204" s="264"/>
      <c r="DEK204" s="264"/>
      <c r="DEL204" s="264"/>
      <c r="DEM204" s="264"/>
      <c r="DEN204" s="264"/>
      <c r="DEO204" s="264"/>
      <c r="DEP204" s="264"/>
      <c r="DEQ204" s="264"/>
      <c r="DER204" s="264"/>
      <c r="DES204" s="264"/>
      <c r="DET204" s="264"/>
      <c r="DEU204" s="264"/>
      <c r="DEV204" s="264"/>
      <c r="DEW204" s="264"/>
      <c r="DEX204" s="264"/>
      <c r="DEY204" s="264"/>
      <c r="DEZ204" s="264"/>
      <c r="DFA204" s="264"/>
      <c r="DFB204" s="264"/>
      <c r="DFC204" s="264"/>
      <c r="DFD204" s="264"/>
      <c r="DFE204" s="264"/>
      <c r="DFF204" s="264"/>
      <c r="DFG204" s="264"/>
      <c r="DFH204" s="264"/>
      <c r="DFI204" s="264"/>
      <c r="DFJ204" s="264"/>
      <c r="DFK204" s="264"/>
      <c r="DFL204" s="264"/>
      <c r="DFM204" s="264"/>
      <c r="DFN204" s="264"/>
      <c r="DFO204" s="264"/>
      <c r="DFP204" s="264"/>
      <c r="DFQ204" s="264"/>
      <c r="DFR204" s="264"/>
      <c r="DFS204" s="264"/>
      <c r="DFT204" s="264"/>
      <c r="DFU204" s="264"/>
      <c r="DFV204" s="264"/>
      <c r="DFW204" s="264"/>
      <c r="DFX204" s="264"/>
      <c r="DFY204" s="264"/>
      <c r="DFZ204" s="264"/>
      <c r="DGA204" s="264"/>
      <c r="DGB204" s="264"/>
      <c r="DGC204" s="264"/>
      <c r="DGD204" s="264"/>
      <c r="DGE204" s="264"/>
      <c r="DGF204" s="264"/>
      <c r="DGG204" s="264"/>
      <c r="DGH204" s="264"/>
      <c r="DGI204" s="264"/>
      <c r="DGJ204" s="264"/>
      <c r="DGK204" s="264"/>
      <c r="DGL204" s="264"/>
      <c r="DGM204" s="264"/>
      <c r="DGN204" s="264"/>
      <c r="DGO204" s="264"/>
      <c r="DGP204" s="264"/>
      <c r="DGQ204" s="264"/>
      <c r="DGR204" s="264"/>
      <c r="DGS204" s="264"/>
      <c r="DGT204" s="264"/>
      <c r="DGU204" s="264"/>
      <c r="DGV204" s="264"/>
      <c r="DGW204" s="264"/>
      <c r="DGX204" s="264"/>
      <c r="DGY204" s="264"/>
      <c r="DGZ204" s="264"/>
      <c r="DHA204" s="264"/>
      <c r="DHB204" s="264"/>
      <c r="DHC204" s="264"/>
      <c r="DHD204" s="264"/>
      <c r="DHE204" s="264"/>
      <c r="DHF204" s="264"/>
      <c r="DHG204" s="264"/>
      <c r="DHH204" s="264"/>
      <c r="DHI204" s="264"/>
      <c r="DHJ204" s="264"/>
      <c r="DHK204" s="264"/>
      <c r="DHL204" s="264"/>
      <c r="DHM204" s="264"/>
      <c r="DHN204" s="264"/>
      <c r="DHO204" s="264"/>
      <c r="DHP204" s="264"/>
      <c r="DHQ204" s="264"/>
      <c r="DHR204" s="264"/>
      <c r="DHS204" s="264"/>
      <c r="DHT204" s="264"/>
      <c r="DHU204" s="264"/>
      <c r="DHV204" s="264"/>
      <c r="DHW204" s="264"/>
      <c r="DHX204" s="264"/>
      <c r="DHY204" s="264"/>
      <c r="DHZ204" s="264"/>
      <c r="DIA204" s="264"/>
      <c r="DIB204" s="264"/>
      <c r="DIC204" s="264"/>
      <c r="DID204" s="264"/>
      <c r="DIE204" s="264"/>
      <c r="DIF204" s="264"/>
      <c r="DIG204" s="264"/>
      <c r="DIH204" s="264"/>
      <c r="DII204" s="264"/>
      <c r="DIJ204" s="264"/>
      <c r="DIK204" s="264"/>
      <c r="DIL204" s="264"/>
      <c r="DIM204" s="264"/>
      <c r="DIN204" s="264"/>
      <c r="DIO204" s="264"/>
      <c r="DIP204" s="264"/>
      <c r="DIQ204" s="264"/>
      <c r="DIR204" s="264"/>
      <c r="DIS204" s="264"/>
      <c r="DIT204" s="264"/>
      <c r="DIU204" s="264"/>
      <c r="DIV204" s="264"/>
      <c r="DIW204" s="264"/>
      <c r="DIX204" s="264"/>
      <c r="DIY204" s="264"/>
      <c r="DIZ204" s="264"/>
      <c r="DJA204" s="264"/>
      <c r="DJB204" s="264"/>
      <c r="DJC204" s="264"/>
      <c r="DJD204" s="264"/>
      <c r="DJE204" s="264"/>
      <c r="DJF204" s="264"/>
      <c r="DJG204" s="264"/>
      <c r="DJH204" s="264"/>
      <c r="DJI204" s="264"/>
      <c r="DJJ204" s="264"/>
      <c r="DJK204" s="264"/>
      <c r="DJL204" s="264"/>
      <c r="DJM204" s="264"/>
      <c r="DJN204" s="264"/>
      <c r="DJO204" s="264"/>
      <c r="DJP204" s="264"/>
      <c r="DJQ204" s="264"/>
      <c r="DJR204" s="264"/>
      <c r="DJS204" s="264"/>
      <c r="DJT204" s="264"/>
      <c r="DJU204" s="264"/>
      <c r="DJV204" s="264"/>
      <c r="DJW204" s="264"/>
      <c r="DJX204" s="264"/>
      <c r="DJY204" s="264"/>
      <c r="DJZ204" s="264"/>
      <c r="DKA204" s="264"/>
      <c r="DKB204" s="264"/>
      <c r="DKC204" s="264"/>
      <c r="DKD204" s="264"/>
      <c r="DKE204" s="264"/>
      <c r="DKF204" s="264"/>
      <c r="DKG204" s="264"/>
      <c r="DKH204" s="264"/>
      <c r="DKI204" s="264"/>
      <c r="DKJ204" s="264"/>
      <c r="DKK204" s="264"/>
      <c r="DKL204" s="264"/>
      <c r="DKM204" s="264"/>
      <c r="DKN204" s="264"/>
      <c r="DKO204" s="264"/>
      <c r="DKP204" s="264"/>
      <c r="DKQ204" s="264"/>
      <c r="DKR204" s="264"/>
      <c r="DKS204" s="264"/>
      <c r="DKT204" s="264"/>
      <c r="DKU204" s="264"/>
      <c r="DKV204" s="264"/>
      <c r="DKW204" s="264"/>
      <c r="DKX204" s="264"/>
      <c r="DKY204" s="264"/>
      <c r="DKZ204" s="264"/>
      <c r="DLA204" s="264"/>
      <c r="DLB204" s="264"/>
      <c r="DLC204" s="264"/>
      <c r="DLD204" s="264"/>
      <c r="DLE204" s="264"/>
      <c r="DLF204" s="264"/>
      <c r="DLG204" s="264"/>
      <c r="DLH204" s="264"/>
      <c r="DLI204" s="264"/>
      <c r="DLJ204" s="264"/>
      <c r="DLK204" s="264"/>
      <c r="DLL204" s="264"/>
      <c r="DLM204" s="264"/>
      <c r="DLN204" s="264"/>
      <c r="DLO204" s="264"/>
      <c r="DLP204" s="264"/>
      <c r="DLQ204" s="264"/>
      <c r="DLR204" s="264"/>
      <c r="DLS204" s="264"/>
      <c r="DLT204" s="264"/>
      <c r="DLU204" s="264"/>
      <c r="DLV204" s="264"/>
      <c r="DLW204" s="264"/>
      <c r="DLX204" s="264"/>
      <c r="DLY204" s="264"/>
      <c r="DLZ204" s="264"/>
      <c r="DMA204" s="264"/>
      <c r="DMB204" s="264"/>
      <c r="DMC204" s="264"/>
      <c r="DMD204" s="264"/>
      <c r="DME204" s="264"/>
      <c r="DMF204" s="264"/>
      <c r="DMG204" s="264"/>
      <c r="DMH204" s="264"/>
      <c r="DMI204" s="264"/>
      <c r="DMJ204" s="264"/>
      <c r="DMK204" s="264"/>
      <c r="DML204" s="264"/>
      <c r="DMM204" s="264"/>
      <c r="DMN204" s="264"/>
      <c r="DMO204" s="264"/>
      <c r="DMP204" s="264"/>
      <c r="DMQ204" s="264"/>
      <c r="DMR204" s="264"/>
      <c r="DMS204" s="264"/>
      <c r="DMT204" s="264"/>
      <c r="DMU204" s="264"/>
      <c r="DMV204" s="264"/>
      <c r="DMW204" s="264"/>
      <c r="DMX204" s="264"/>
      <c r="DMY204" s="264"/>
      <c r="DMZ204" s="264"/>
      <c r="DNA204" s="264"/>
      <c r="DNB204" s="264"/>
      <c r="DNC204" s="264"/>
      <c r="DND204" s="264"/>
      <c r="DNE204" s="264"/>
      <c r="DNF204" s="264"/>
      <c r="DNG204" s="264"/>
      <c r="DNH204" s="264"/>
      <c r="DNI204" s="264"/>
      <c r="DNJ204" s="264"/>
      <c r="DNK204" s="264"/>
      <c r="DNL204" s="264"/>
      <c r="DNM204" s="264"/>
      <c r="DNN204" s="264"/>
      <c r="DNO204" s="264"/>
      <c r="DNP204" s="264"/>
      <c r="DNQ204" s="264"/>
      <c r="DNR204" s="264"/>
      <c r="DNS204" s="264"/>
      <c r="DNT204" s="264"/>
      <c r="DNU204" s="264"/>
      <c r="DNV204" s="264"/>
      <c r="DNW204" s="264"/>
      <c r="DNX204" s="264"/>
      <c r="DNY204" s="264"/>
      <c r="DNZ204" s="264"/>
      <c r="DOA204" s="264"/>
      <c r="DOB204" s="264"/>
      <c r="DOC204" s="264"/>
      <c r="DOD204" s="264"/>
      <c r="DOE204" s="264"/>
      <c r="DOF204" s="264"/>
      <c r="DOG204" s="264"/>
      <c r="DOH204" s="264"/>
      <c r="DOI204" s="264"/>
      <c r="DOJ204" s="264"/>
      <c r="DOK204" s="264"/>
      <c r="DOL204" s="264"/>
      <c r="DOM204" s="264"/>
      <c r="DON204" s="264"/>
      <c r="DOO204" s="264"/>
      <c r="DOP204" s="264"/>
      <c r="DOQ204" s="264"/>
      <c r="DOR204" s="264"/>
      <c r="DOS204" s="264"/>
      <c r="DOT204" s="264"/>
      <c r="DOU204" s="264"/>
      <c r="DOV204" s="264"/>
      <c r="DOW204" s="264"/>
      <c r="DOX204" s="264"/>
      <c r="DOY204" s="264"/>
      <c r="DOZ204" s="264"/>
      <c r="DPA204" s="264"/>
      <c r="DPB204" s="264"/>
      <c r="DPC204" s="264"/>
      <c r="DPD204" s="264"/>
      <c r="DPE204" s="264"/>
      <c r="DPF204" s="264"/>
      <c r="DPG204" s="264"/>
      <c r="DPH204" s="264"/>
      <c r="DPI204" s="264"/>
      <c r="DPJ204" s="264"/>
      <c r="DPK204" s="264"/>
      <c r="DPL204" s="264"/>
      <c r="DPM204" s="264"/>
      <c r="DPN204" s="264"/>
      <c r="DPO204" s="264"/>
      <c r="DPP204" s="264"/>
      <c r="DPQ204" s="264"/>
      <c r="DPR204" s="264"/>
      <c r="DPS204" s="264"/>
      <c r="DPT204" s="264"/>
      <c r="DPU204" s="264"/>
      <c r="DPV204" s="264"/>
      <c r="DPW204" s="264"/>
      <c r="DPX204" s="264"/>
      <c r="DPY204" s="264"/>
      <c r="DPZ204" s="264"/>
      <c r="DQA204" s="264"/>
      <c r="DQB204" s="264"/>
      <c r="DQC204" s="264"/>
      <c r="DQD204" s="264"/>
      <c r="DQE204" s="264"/>
      <c r="DQF204" s="264"/>
      <c r="DQG204" s="264"/>
      <c r="DQH204" s="264"/>
      <c r="DQI204" s="264"/>
      <c r="DQJ204" s="264"/>
      <c r="DQK204" s="264"/>
      <c r="DQL204" s="264"/>
      <c r="DQM204" s="264"/>
      <c r="DQN204" s="264"/>
      <c r="DQO204" s="264"/>
      <c r="DQP204" s="264"/>
      <c r="DQQ204" s="264"/>
      <c r="DQR204" s="264"/>
      <c r="DQS204" s="264"/>
      <c r="DQT204" s="264"/>
      <c r="DQU204" s="264"/>
      <c r="DQV204" s="264"/>
      <c r="DQW204" s="264"/>
      <c r="DQX204" s="264"/>
      <c r="DQY204" s="264"/>
      <c r="DQZ204" s="264"/>
      <c r="DRA204" s="264"/>
      <c r="DRB204" s="264"/>
      <c r="DRC204" s="264"/>
      <c r="DRD204" s="264"/>
      <c r="DRE204" s="264"/>
      <c r="DRF204" s="264"/>
      <c r="DRG204" s="264"/>
      <c r="DRH204" s="264"/>
      <c r="DRI204" s="264"/>
      <c r="DRJ204" s="264"/>
      <c r="DRK204" s="264"/>
      <c r="DRL204" s="264"/>
      <c r="DRM204" s="264"/>
      <c r="DRN204" s="264"/>
      <c r="DRO204" s="264"/>
      <c r="DRP204" s="264"/>
      <c r="DRQ204" s="264"/>
      <c r="DRR204" s="264"/>
      <c r="DRS204" s="264"/>
      <c r="DRT204" s="264"/>
      <c r="DRU204" s="264"/>
      <c r="DRV204" s="264"/>
      <c r="DRW204" s="264"/>
      <c r="DRX204" s="264"/>
      <c r="DRY204" s="264"/>
      <c r="DRZ204" s="264"/>
      <c r="DSA204" s="264"/>
      <c r="DSB204" s="264"/>
      <c r="DSC204" s="264"/>
      <c r="DSD204" s="264"/>
      <c r="DSE204" s="264"/>
      <c r="DSF204" s="264"/>
      <c r="DSG204" s="264"/>
      <c r="DSH204" s="264"/>
      <c r="DSI204" s="264"/>
      <c r="DSJ204" s="264"/>
      <c r="DSK204" s="264"/>
      <c r="DSL204" s="264"/>
      <c r="DSM204" s="264"/>
      <c r="DSN204" s="264"/>
      <c r="DSO204" s="264"/>
      <c r="DSP204" s="264"/>
      <c r="DSQ204" s="264"/>
      <c r="DSR204" s="264"/>
      <c r="DSS204" s="264"/>
      <c r="DST204" s="264"/>
      <c r="DSU204" s="264"/>
      <c r="DSV204" s="264"/>
      <c r="DSW204" s="264"/>
      <c r="DSX204" s="264"/>
      <c r="DSY204" s="264"/>
      <c r="DSZ204" s="264"/>
      <c r="DTA204" s="264"/>
      <c r="DTB204" s="264"/>
      <c r="DTC204" s="264"/>
      <c r="DTD204" s="264"/>
      <c r="DTE204" s="264"/>
      <c r="DTF204" s="264"/>
      <c r="DTG204" s="264"/>
      <c r="DTH204" s="264"/>
      <c r="DTI204" s="264"/>
      <c r="DTJ204" s="264"/>
      <c r="DTK204" s="264"/>
      <c r="DTL204" s="264"/>
      <c r="DTM204" s="264"/>
      <c r="DTN204" s="264"/>
      <c r="DTO204" s="264"/>
      <c r="DTP204" s="264"/>
      <c r="DTQ204" s="264"/>
      <c r="DTR204" s="264"/>
      <c r="DTS204" s="264"/>
      <c r="DTT204" s="264"/>
      <c r="DTU204" s="264"/>
      <c r="DTV204" s="264"/>
      <c r="DTW204" s="264"/>
      <c r="DTX204" s="264"/>
      <c r="DTY204" s="264"/>
      <c r="DTZ204" s="264"/>
      <c r="DUA204" s="264"/>
      <c r="DUB204" s="264"/>
      <c r="DUC204" s="264"/>
      <c r="DUD204" s="264"/>
      <c r="DUE204" s="264"/>
      <c r="DUF204" s="264"/>
      <c r="DUG204" s="264"/>
      <c r="DUH204" s="264"/>
      <c r="DUI204" s="264"/>
      <c r="DUJ204" s="264"/>
      <c r="DUK204" s="264"/>
      <c r="DUL204" s="264"/>
      <c r="DUM204" s="264"/>
      <c r="DUN204" s="264"/>
      <c r="DUO204" s="264"/>
      <c r="DUP204" s="264"/>
      <c r="DUQ204" s="264"/>
      <c r="DUR204" s="264"/>
      <c r="DUS204" s="264"/>
      <c r="DUT204" s="264"/>
      <c r="DUU204" s="264"/>
      <c r="DUV204" s="264"/>
      <c r="DUW204" s="264"/>
      <c r="DUX204" s="264"/>
      <c r="DUY204" s="264"/>
      <c r="DUZ204" s="264"/>
      <c r="DVA204" s="264"/>
      <c r="DVB204" s="264"/>
      <c r="DVC204" s="264"/>
      <c r="DVD204" s="264"/>
      <c r="DVE204" s="264"/>
      <c r="DVF204" s="264"/>
      <c r="DVG204" s="264"/>
      <c r="DVH204" s="264"/>
      <c r="DVI204" s="264"/>
      <c r="DVJ204" s="264"/>
      <c r="DVK204" s="264"/>
      <c r="DVL204" s="264"/>
      <c r="DVM204" s="264"/>
      <c r="DVN204" s="264"/>
      <c r="DVO204" s="264"/>
      <c r="DVP204" s="264"/>
      <c r="DVQ204" s="264"/>
      <c r="DVR204" s="264"/>
      <c r="DVS204" s="264"/>
      <c r="DVT204" s="264"/>
      <c r="DVU204" s="264"/>
      <c r="DVV204" s="264"/>
      <c r="DVW204" s="264"/>
      <c r="DVX204" s="264"/>
      <c r="DVY204" s="264"/>
      <c r="DVZ204" s="264"/>
      <c r="DWA204" s="264"/>
      <c r="DWB204" s="264"/>
      <c r="DWC204" s="264"/>
      <c r="DWD204" s="264"/>
      <c r="DWE204" s="264"/>
      <c r="DWF204" s="264"/>
      <c r="DWG204" s="264"/>
      <c r="DWH204" s="264"/>
      <c r="DWI204" s="264"/>
      <c r="DWJ204" s="264"/>
      <c r="DWK204" s="264"/>
      <c r="DWL204" s="264"/>
      <c r="DWM204" s="264"/>
      <c r="DWN204" s="264"/>
      <c r="DWO204" s="264"/>
      <c r="DWP204" s="264"/>
      <c r="DWQ204" s="264"/>
      <c r="DWR204" s="264"/>
      <c r="DWS204" s="264"/>
      <c r="DWT204" s="264"/>
      <c r="DWU204" s="264"/>
      <c r="DWV204" s="264"/>
      <c r="DWW204" s="264"/>
      <c r="DWX204" s="264"/>
      <c r="DWY204" s="264"/>
      <c r="DWZ204" s="264"/>
      <c r="DXA204" s="264"/>
      <c r="DXB204" s="264"/>
      <c r="DXC204" s="264"/>
      <c r="DXD204" s="264"/>
      <c r="DXE204" s="264"/>
      <c r="DXF204" s="264"/>
      <c r="DXG204" s="264"/>
      <c r="DXH204" s="264"/>
      <c r="DXI204" s="264"/>
      <c r="DXJ204" s="264"/>
      <c r="DXK204" s="264"/>
      <c r="DXL204" s="264"/>
      <c r="DXM204" s="264"/>
      <c r="DXN204" s="264"/>
      <c r="DXO204" s="264"/>
      <c r="DXP204" s="264"/>
      <c r="DXQ204" s="264"/>
      <c r="DXR204" s="264"/>
      <c r="DXS204" s="264"/>
      <c r="DXT204" s="264"/>
      <c r="DXU204" s="264"/>
      <c r="DXV204" s="264"/>
      <c r="DXW204" s="264"/>
      <c r="DXX204" s="264"/>
      <c r="DXY204" s="264"/>
      <c r="DXZ204" s="264"/>
      <c r="DYA204" s="264"/>
      <c r="DYB204" s="264"/>
      <c r="DYC204" s="264"/>
      <c r="DYD204" s="264"/>
      <c r="DYE204" s="264"/>
      <c r="DYF204" s="264"/>
      <c r="DYG204" s="264"/>
      <c r="DYH204" s="264"/>
      <c r="DYI204" s="264"/>
      <c r="DYJ204" s="264"/>
      <c r="DYK204" s="264"/>
      <c r="DYL204" s="264"/>
      <c r="DYM204" s="264"/>
      <c r="DYN204" s="264"/>
      <c r="DYO204" s="264"/>
      <c r="DYP204" s="264"/>
      <c r="DYQ204" s="264"/>
      <c r="DYR204" s="264"/>
      <c r="DYS204" s="264"/>
      <c r="DYT204" s="264"/>
      <c r="DYU204" s="264"/>
      <c r="DYV204" s="264"/>
      <c r="DYW204" s="264"/>
      <c r="DYX204" s="264"/>
      <c r="DYY204" s="264"/>
      <c r="DYZ204" s="264"/>
      <c r="DZA204" s="264"/>
      <c r="DZB204" s="264"/>
      <c r="DZC204" s="264"/>
      <c r="DZD204" s="264"/>
      <c r="DZE204" s="264"/>
      <c r="DZF204" s="264"/>
      <c r="DZG204" s="264"/>
      <c r="DZH204" s="264"/>
      <c r="DZI204" s="264"/>
      <c r="DZJ204" s="264"/>
      <c r="DZK204" s="264"/>
      <c r="DZL204" s="264"/>
      <c r="DZM204" s="264"/>
      <c r="DZN204" s="264"/>
      <c r="DZO204" s="264"/>
      <c r="DZP204" s="264"/>
      <c r="DZQ204" s="264"/>
      <c r="DZR204" s="264"/>
      <c r="DZS204" s="264"/>
      <c r="DZT204" s="264"/>
      <c r="DZU204" s="264"/>
      <c r="DZV204" s="264"/>
      <c r="DZW204" s="264"/>
      <c r="DZX204" s="264"/>
      <c r="DZY204" s="264"/>
      <c r="DZZ204" s="264"/>
      <c r="EAA204" s="264"/>
      <c r="EAB204" s="264"/>
      <c r="EAC204" s="264"/>
      <c r="EAD204" s="264"/>
      <c r="EAE204" s="264"/>
      <c r="EAF204" s="264"/>
      <c r="EAG204" s="264"/>
      <c r="EAH204" s="264"/>
      <c r="EAI204" s="264"/>
      <c r="EAJ204" s="264"/>
      <c r="EAK204" s="264"/>
      <c r="EAL204" s="264"/>
      <c r="EAM204" s="264"/>
      <c r="EAN204" s="264"/>
      <c r="EAO204" s="264"/>
      <c r="EAP204" s="264"/>
      <c r="EAQ204" s="264"/>
      <c r="EAR204" s="264"/>
      <c r="EAS204" s="264"/>
      <c r="EAT204" s="264"/>
      <c r="EAU204" s="264"/>
      <c r="EAV204" s="264"/>
      <c r="EAW204" s="264"/>
      <c r="EAX204" s="264"/>
      <c r="EAY204" s="264"/>
      <c r="EAZ204" s="264"/>
      <c r="EBA204" s="264"/>
      <c r="EBB204" s="264"/>
      <c r="EBC204" s="264"/>
      <c r="EBD204" s="264"/>
      <c r="EBE204" s="264"/>
      <c r="EBF204" s="264"/>
      <c r="EBG204" s="264"/>
      <c r="EBH204" s="264"/>
      <c r="EBI204" s="264"/>
      <c r="EBJ204" s="264"/>
      <c r="EBK204" s="264"/>
      <c r="EBL204" s="264"/>
      <c r="EBM204" s="264"/>
      <c r="EBN204" s="264"/>
      <c r="EBO204" s="264"/>
      <c r="EBP204" s="264"/>
      <c r="EBQ204" s="264"/>
      <c r="EBR204" s="264"/>
      <c r="EBS204" s="264"/>
      <c r="EBT204" s="264"/>
      <c r="EBU204" s="264"/>
      <c r="EBV204" s="264"/>
      <c r="EBW204" s="264"/>
      <c r="EBX204" s="264"/>
      <c r="EBY204" s="264"/>
      <c r="EBZ204" s="264"/>
      <c r="ECA204" s="264"/>
      <c r="ECB204" s="264"/>
      <c r="ECC204" s="264"/>
      <c r="ECD204" s="264"/>
      <c r="ECE204" s="264"/>
      <c r="ECF204" s="264"/>
      <c r="ECG204" s="264"/>
      <c r="ECH204" s="264"/>
      <c r="ECI204" s="264"/>
      <c r="ECJ204" s="264"/>
      <c r="ECK204" s="264"/>
      <c r="ECL204" s="264"/>
      <c r="ECM204" s="264"/>
      <c r="ECN204" s="264"/>
      <c r="ECO204" s="264"/>
      <c r="ECP204" s="264"/>
      <c r="ECQ204" s="264"/>
      <c r="ECR204" s="264"/>
      <c r="ECS204" s="264"/>
      <c r="ECT204" s="264"/>
      <c r="ECU204" s="264"/>
      <c r="ECV204" s="264"/>
      <c r="ECW204" s="264"/>
      <c r="ECX204" s="264"/>
      <c r="ECY204" s="264"/>
      <c r="ECZ204" s="264"/>
      <c r="EDA204" s="264"/>
      <c r="EDB204" s="264"/>
      <c r="EDC204" s="264"/>
      <c r="EDD204" s="264"/>
      <c r="EDE204" s="264"/>
      <c r="EDF204" s="264"/>
      <c r="EDG204" s="264"/>
      <c r="EDH204" s="264"/>
      <c r="EDI204" s="264"/>
      <c r="EDJ204" s="264"/>
      <c r="EDK204" s="264"/>
      <c r="EDL204" s="264"/>
      <c r="EDM204" s="264"/>
      <c r="EDN204" s="264"/>
      <c r="EDO204" s="264"/>
      <c r="EDP204" s="264"/>
      <c r="EDQ204" s="264"/>
      <c r="EDR204" s="264"/>
      <c r="EDS204" s="264"/>
      <c r="EDT204" s="264"/>
      <c r="EDU204" s="264"/>
      <c r="EDV204" s="264"/>
      <c r="EDW204" s="264"/>
      <c r="EDX204" s="264"/>
      <c r="EDY204" s="264"/>
      <c r="EDZ204" s="264"/>
      <c r="EEA204" s="264"/>
      <c r="EEB204" s="264"/>
      <c r="EEC204" s="264"/>
      <c r="EED204" s="264"/>
      <c r="EEE204" s="264"/>
      <c r="EEF204" s="264"/>
      <c r="EEG204" s="264"/>
      <c r="EEH204" s="264"/>
      <c r="EEI204" s="264"/>
      <c r="EEJ204" s="264"/>
      <c r="EEK204" s="264"/>
      <c r="EEL204" s="264"/>
      <c r="EEM204" s="264"/>
      <c r="EEN204" s="264"/>
      <c r="EEO204" s="264"/>
      <c r="EEP204" s="264"/>
      <c r="EEQ204" s="264"/>
      <c r="EER204" s="264"/>
      <c r="EES204" s="264"/>
      <c r="EET204" s="264"/>
      <c r="EEU204" s="264"/>
      <c r="EEV204" s="264"/>
      <c r="EEW204" s="264"/>
      <c r="EEX204" s="264"/>
      <c r="EEY204" s="264"/>
      <c r="EEZ204" s="264"/>
      <c r="EFA204" s="264"/>
      <c r="EFB204" s="264"/>
      <c r="EFC204" s="264"/>
      <c r="EFD204" s="264"/>
      <c r="EFE204" s="264"/>
      <c r="EFF204" s="264"/>
      <c r="EFG204" s="264"/>
      <c r="EFH204" s="264"/>
      <c r="EFI204" s="264"/>
      <c r="EFJ204" s="264"/>
      <c r="EFK204" s="264"/>
      <c r="EFL204" s="264"/>
      <c r="EFM204" s="264"/>
      <c r="EFN204" s="264"/>
      <c r="EFO204" s="264"/>
      <c r="EFP204" s="264"/>
      <c r="EFQ204" s="264"/>
      <c r="EFR204" s="264"/>
      <c r="EFS204" s="264"/>
      <c r="EFT204" s="264"/>
      <c r="EFU204" s="264"/>
      <c r="EFV204" s="264"/>
      <c r="EFW204" s="264"/>
      <c r="EFX204" s="264"/>
      <c r="EFY204" s="264"/>
      <c r="EFZ204" s="264"/>
      <c r="EGA204" s="264"/>
      <c r="EGB204" s="264"/>
      <c r="EGC204" s="264"/>
      <c r="EGD204" s="264"/>
      <c r="EGE204" s="264"/>
      <c r="EGF204" s="264"/>
      <c r="EGG204" s="264"/>
      <c r="EGH204" s="264"/>
      <c r="EGI204" s="264"/>
      <c r="EGJ204" s="264"/>
      <c r="EGK204" s="264"/>
      <c r="EGL204" s="264"/>
      <c r="EGM204" s="264"/>
      <c r="EGN204" s="264"/>
      <c r="EGO204" s="264"/>
      <c r="EGP204" s="264"/>
      <c r="EGQ204" s="264"/>
      <c r="EGR204" s="264"/>
      <c r="EGS204" s="264"/>
      <c r="EGT204" s="264"/>
      <c r="EGU204" s="264"/>
      <c r="EGV204" s="264"/>
      <c r="EGW204" s="264"/>
      <c r="EGX204" s="264"/>
      <c r="EGY204" s="264"/>
      <c r="EGZ204" s="264"/>
      <c r="EHA204" s="264"/>
      <c r="EHB204" s="264"/>
      <c r="EHC204" s="264"/>
      <c r="EHD204" s="264"/>
      <c r="EHE204" s="264"/>
      <c r="EHF204" s="264"/>
      <c r="EHG204" s="264"/>
      <c r="EHH204" s="264"/>
      <c r="EHI204" s="264"/>
      <c r="EHJ204" s="264"/>
      <c r="EHK204" s="264"/>
      <c r="EHL204" s="264"/>
      <c r="EHM204" s="264"/>
      <c r="EHN204" s="264"/>
      <c r="EHO204" s="264"/>
      <c r="EHP204" s="264"/>
      <c r="EHQ204" s="264"/>
      <c r="EHR204" s="264"/>
      <c r="EHS204" s="264"/>
      <c r="EHT204" s="264"/>
      <c r="EHU204" s="264"/>
      <c r="EHV204" s="264"/>
      <c r="EHW204" s="264"/>
      <c r="EHX204" s="264"/>
      <c r="EHY204" s="264"/>
      <c r="EHZ204" s="264"/>
      <c r="EIA204" s="264"/>
      <c r="EIB204" s="264"/>
      <c r="EIC204" s="264"/>
      <c r="EID204" s="264"/>
      <c r="EIE204" s="264"/>
      <c r="EIF204" s="264"/>
      <c r="EIG204" s="264"/>
      <c r="EIH204" s="264"/>
      <c r="EII204" s="264"/>
      <c r="EIJ204" s="264"/>
      <c r="EIK204" s="264"/>
      <c r="EIL204" s="264"/>
      <c r="EIM204" s="264"/>
      <c r="EIN204" s="264"/>
      <c r="EIO204" s="264"/>
      <c r="EIP204" s="264"/>
      <c r="EIQ204" s="264"/>
      <c r="EIR204" s="264"/>
      <c r="EIS204" s="264"/>
      <c r="EIT204" s="264"/>
      <c r="EIU204" s="264"/>
      <c r="EIV204" s="264"/>
      <c r="EIW204" s="264"/>
      <c r="EIX204" s="264"/>
      <c r="EIY204" s="264"/>
      <c r="EIZ204" s="264"/>
      <c r="EJA204" s="264"/>
      <c r="EJB204" s="264"/>
      <c r="EJC204" s="264"/>
      <c r="EJD204" s="264"/>
      <c r="EJE204" s="264"/>
      <c r="EJF204" s="264"/>
      <c r="EJG204" s="264"/>
      <c r="EJH204" s="264"/>
      <c r="EJI204" s="264"/>
      <c r="EJJ204" s="264"/>
      <c r="EJK204" s="264"/>
      <c r="EJL204" s="264"/>
      <c r="EJM204" s="264"/>
      <c r="EJN204" s="264"/>
      <c r="EJO204" s="264"/>
      <c r="EJP204" s="264"/>
      <c r="EJQ204" s="264"/>
      <c r="EJR204" s="264"/>
      <c r="EJS204" s="264"/>
      <c r="EJT204" s="264"/>
      <c r="EJU204" s="264"/>
      <c r="EJV204" s="264"/>
      <c r="EJW204" s="264"/>
      <c r="EJX204" s="264"/>
      <c r="EJY204" s="264"/>
      <c r="EJZ204" s="264"/>
      <c r="EKA204" s="264"/>
      <c r="EKB204" s="264"/>
      <c r="EKC204" s="264"/>
      <c r="EKD204" s="264"/>
      <c r="EKE204" s="264"/>
      <c r="EKF204" s="264"/>
      <c r="EKG204" s="264"/>
      <c r="EKH204" s="264"/>
      <c r="EKI204" s="264"/>
      <c r="EKJ204" s="264"/>
      <c r="EKK204" s="264"/>
      <c r="EKL204" s="264"/>
      <c r="EKM204" s="264"/>
      <c r="EKN204" s="264"/>
      <c r="EKO204" s="264"/>
      <c r="EKP204" s="264"/>
      <c r="EKQ204" s="264"/>
      <c r="EKR204" s="264"/>
      <c r="EKS204" s="264"/>
      <c r="EKT204" s="264"/>
      <c r="EKU204" s="264"/>
      <c r="EKV204" s="264"/>
      <c r="EKW204" s="264"/>
      <c r="EKX204" s="264"/>
      <c r="EKY204" s="264"/>
      <c r="EKZ204" s="264"/>
      <c r="ELA204" s="264"/>
      <c r="ELB204" s="264"/>
      <c r="ELC204" s="264"/>
      <c r="ELD204" s="264"/>
      <c r="ELE204" s="264"/>
      <c r="ELF204" s="264"/>
      <c r="ELG204" s="264"/>
      <c r="ELH204" s="264"/>
      <c r="ELI204" s="264"/>
      <c r="ELJ204" s="264"/>
      <c r="ELK204" s="264"/>
      <c r="ELL204" s="264"/>
      <c r="ELM204" s="264"/>
      <c r="ELN204" s="264"/>
      <c r="ELO204" s="264"/>
      <c r="ELP204" s="264"/>
      <c r="ELQ204" s="264"/>
      <c r="ELR204" s="264"/>
      <c r="ELS204" s="264"/>
      <c r="ELT204" s="264"/>
      <c r="ELU204" s="264"/>
      <c r="ELV204" s="264"/>
      <c r="ELW204" s="264"/>
      <c r="ELX204" s="264"/>
      <c r="ELY204" s="264"/>
      <c r="ELZ204" s="264"/>
      <c r="EMA204" s="264"/>
      <c r="EMB204" s="264"/>
      <c r="EMC204" s="264"/>
      <c r="EMD204" s="264"/>
      <c r="EME204" s="264"/>
      <c r="EMF204" s="264"/>
      <c r="EMG204" s="264"/>
      <c r="EMH204" s="264"/>
      <c r="EMI204" s="264"/>
      <c r="EMJ204" s="264"/>
      <c r="EMK204" s="264"/>
      <c r="EML204" s="264"/>
      <c r="EMM204" s="264"/>
      <c r="EMN204" s="264"/>
      <c r="EMO204" s="264"/>
      <c r="EMP204" s="264"/>
      <c r="EMQ204" s="264"/>
      <c r="EMR204" s="264"/>
      <c r="EMS204" s="264"/>
      <c r="EMT204" s="264"/>
      <c r="EMU204" s="264"/>
      <c r="EMV204" s="264"/>
      <c r="EMW204" s="264"/>
      <c r="EMX204" s="264"/>
      <c r="EMY204" s="264"/>
      <c r="EMZ204" s="264"/>
      <c r="ENA204" s="264"/>
      <c r="ENB204" s="264"/>
      <c r="ENC204" s="264"/>
      <c r="END204" s="264"/>
      <c r="ENE204" s="264"/>
      <c r="ENF204" s="264"/>
      <c r="ENG204" s="264"/>
      <c r="ENH204" s="264"/>
      <c r="ENI204" s="264"/>
      <c r="ENJ204" s="264"/>
      <c r="ENK204" s="264"/>
      <c r="ENL204" s="264"/>
      <c r="ENM204" s="264"/>
      <c r="ENN204" s="264"/>
      <c r="ENO204" s="264"/>
      <c r="ENP204" s="264"/>
      <c r="ENQ204" s="264"/>
      <c r="ENR204" s="264"/>
      <c r="ENS204" s="264"/>
      <c r="ENT204" s="264"/>
      <c r="ENU204" s="264"/>
      <c r="ENV204" s="264"/>
      <c r="ENW204" s="264"/>
      <c r="ENX204" s="264"/>
      <c r="ENY204" s="264"/>
      <c r="ENZ204" s="264"/>
      <c r="EOA204" s="264"/>
      <c r="EOB204" s="264"/>
      <c r="EOC204" s="264"/>
      <c r="EOD204" s="264"/>
      <c r="EOE204" s="264"/>
      <c r="EOF204" s="264"/>
      <c r="EOG204" s="264"/>
      <c r="EOH204" s="264"/>
      <c r="EOI204" s="264"/>
      <c r="EOJ204" s="264"/>
      <c r="EOK204" s="264"/>
      <c r="EOL204" s="264"/>
      <c r="EOM204" s="264"/>
      <c r="EON204" s="264"/>
      <c r="EOO204" s="264"/>
      <c r="EOP204" s="264"/>
      <c r="EOQ204" s="264"/>
      <c r="EOR204" s="264"/>
      <c r="EOS204" s="264"/>
      <c r="EOT204" s="264"/>
      <c r="EOU204" s="264"/>
      <c r="EOV204" s="264"/>
      <c r="EOW204" s="264"/>
      <c r="EOX204" s="264"/>
      <c r="EOY204" s="264"/>
      <c r="EOZ204" s="264"/>
      <c r="EPA204" s="264"/>
      <c r="EPB204" s="264"/>
      <c r="EPC204" s="264"/>
      <c r="EPD204" s="264"/>
      <c r="EPE204" s="264"/>
      <c r="EPF204" s="264"/>
      <c r="EPG204" s="264"/>
      <c r="EPH204" s="264"/>
      <c r="EPI204" s="264"/>
      <c r="EPJ204" s="264"/>
      <c r="EPK204" s="264"/>
      <c r="EPL204" s="264"/>
      <c r="EPM204" s="264"/>
      <c r="EPN204" s="264"/>
      <c r="EPO204" s="264"/>
      <c r="EPP204" s="264"/>
      <c r="EPQ204" s="264"/>
      <c r="EPR204" s="264"/>
      <c r="EPS204" s="264"/>
      <c r="EPT204" s="264"/>
      <c r="EPU204" s="264"/>
      <c r="EPV204" s="264"/>
      <c r="EPW204" s="264"/>
      <c r="EPX204" s="264"/>
      <c r="EPY204" s="264"/>
      <c r="EPZ204" s="264"/>
      <c r="EQA204" s="264"/>
      <c r="EQB204" s="264"/>
      <c r="EQC204" s="264"/>
      <c r="EQD204" s="264"/>
      <c r="EQE204" s="264"/>
      <c r="EQF204" s="264"/>
      <c r="EQG204" s="264"/>
      <c r="EQH204" s="264"/>
      <c r="EQI204" s="264"/>
      <c r="EQJ204" s="264"/>
      <c r="EQK204" s="264"/>
      <c r="EQL204" s="264"/>
      <c r="EQM204" s="264"/>
      <c r="EQN204" s="264"/>
      <c r="EQO204" s="264"/>
      <c r="EQP204" s="264"/>
      <c r="EQQ204" s="264"/>
      <c r="EQR204" s="264"/>
      <c r="EQS204" s="264"/>
      <c r="EQT204" s="264"/>
      <c r="EQU204" s="264"/>
      <c r="EQV204" s="264"/>
      <c r="EQW204" s="264"/>
      <c r="EQX204" s="264"/>
      <c r="EQY204" s="264"/>
      <c r="EQZ204" s="264"/>
      <c r="ERA204" s="264"/>
      <c r="ERB204" s="264"/>
      <c r="ERC204" s="264"/>
      <c r="ERD204" s="264"/>
      <c r="ERE204" s="264"/>
      <c r="ERF204" s="264"/>
      <c r="ERG204" s="264"/>
      <c r="ERH204" s="264"/>
      <c r="ERI204" s="264"/>
      <c r="ERJ204" s="264"/>
      <c r="ERK204" s="264"/>
      <c r="ERL204" s="264"/>
      <c r="ERM204" s="264"/>
      <c r="ERN204" s="264"/>
      <c r="ERO204" s="264"/>
      <c r="ERP204" s="264"/>
      <c r="ERQ204" s="264"/>
      <c r="ERR204" s="264"/>
      <c r="ERS204" s="264"/>
      <c r="ERT204" s="264"/>
      <c r="ERU204" s="264"/>
      <c r="ERV204" s="264"/>
      <c r="ERW204" s="264"/>
      <c r="ERX204" s="264"/>
      <c r="ERY204" s="264"/>
      <c r="ERZ204" s="264"/>
      <c r="ESA204" s="264"/>
      <c r="ESB204" s="264"/>
      <c r="ESC204" s="264"/>
      <c r="ESD204" s="264"/>
      <c r="ESE204" s="264"/>
      <c r="ESF204" s="264"/>
      <c r="ESG204" s="264"/>
      <c r="ESH204" s="264"/>
      <c r="ESI204" s="264"/>
      <c r="ESJ204" s="264"/>
      <c r="ESK204" s="264"/>
      <c r="ESL204" s="264"/>
      <c r="ESM204" s="264"/>
      <c r="ESN204" s="264"/>
      <c r="ESO204" s="264"/>
      <c r="ESP204" s="264"/>
      <c r="ESQ204" s="264"/>
      <c r="ESR204" s="264"/>
      <c r="ESS204" s="264"/>
      <c r="EST204" s="264"/>
      <c r="ESU204" s="264"/>
      <c r="ESV204" s="264"/>
      <c r="ESW204" s="264"/>
      <c r="ESX204" s="264"/>
      <c r="ESY204" s="264"/>
      <c r="ESZ204" s="264"/>
      <c r="ETA204" s="264"/>
      <c r="ETB204" s="264"/>
      <c r="ETC204" s="264"/>
      <c r="ETD204" s="264"/>
      <c r="ETE204" s="264"/>
      <c r="ETF204" s="264"/>
      <c r="ETG204" s="264"/>
      <c r="ETH204" s="264"/>
      <c r="ETI204" s="264"/>
      <c r="ETJ204" s="264"/>
      <c r="ETK204" s="264"/>
      <c r="ETL204" s="264"/>
      <c r="ETM204" s="264"/>
      <c r="ETN204" s="264"/>
      <c r="ETO204" s="264"/>
      <c r="ETP204" s="264"/>
      <c r="ETQ204" s="264"/>
      <c r="ETR204" s="264"/>
      <c r="ETS204" s="264"/>
      <c r="ETT204" s="264"/>
      <c r="ETU204" s="264"/>
      <c r="ETV204" s="264"/>
      <c r="ETW204" s="264"/>
      <c r="ETX204" s="264"/>
      <c r="ETY204" s="264"/>
      <c r="ETZ204" s="264"/>
      <c r="EUA204" s="264"/>
      <c r="EUB204" s="264"/>
      <c r="EUC204" s="264"/>
      <c r="EUD204" s="264"/>
      <c r="EUE204" s="264"/>
      <c r="EUF204" s="264"/>
      <c r="EUG204" s="264"/>
      <c r="EUH204" s="264"/>
      <c r="EUI204" s="264"/>
      <c r="EUJ204" s="264"/>
      <c r="EUK204" s="264"/>
      <c r="EUL204" s="264"/>
      <c r="EUM204" s="264"/>
      <c r="EUN204" s="264"/>
      <c r="EUO204" s="264"/>
      <c r="EUP204" s="264"/>
      <c r="EUQ204" s="264"/>
      <c r="EUR204" s="264"/>
      <c r="EUS204" s="264"/>
      <c r="EUT204" s="264"/>
      <c r="EUU204" s="264"/>
      <c r="EUV204" s="264"/>
      <c r="EUW204" s="264"/>
      <c r="EUX204" s="264"/>
      <c r="EUY204" s="264"/>
      <c r="EUZ204" s="264"/>
      <c r="EVA204" s="264"/>
      <c r="EVB204" s="264"/>
      <c r="EVC204" s="264"/>
      <c r="EVD204" s="264"/>
      <c r="EVE204" s="264"/>
      <c r="EVF204" s="264"/>
      <c r="EVG204" s="264"/>
      <c r="EVH204" s="264"/>
      <c r="EVI204" s="264"/>
      <c r="EVJ204" s="264"/>
      <c r="EVK204" s="264"/>
      <c r="EVL204" s="264"/>
      <c r="EVM204" s="264"/>
      <c r="EVN204" s="264"/>
      <c r="EVO204" s="264"/>
      <c r="EVP204" s="264"/>
      <c r="EVQ204" s="264"/>
      <c r="EVR204" s="264"/>
      <c r="EVS204" s="264"/>
      <c r="EVT204" s="264"/>
      <c r="EVU204" s="264"/>
      <c r="EVV204" s="264"/>
      <c r="EVW204" s="264"/>
      <c r="EVX204" s="264"/>
      <c r="EVY204" s="264"/>
      <c r="EVZ204" s="264"/>
      <c r="EWA204" s="264"/>
      <c r="EWB204" s="264"/>
      <c r="EWC204" s="264"/>
      <c r="EWD204" s="264"/>
      <c r="EWE204" s="264"/>
      <c r="EWF204" s="264"/>
      <c r="EWG204" s="264"/>
      <c r="EWH204" s="264"/>
      <c r="EWI204" s="264"/>
      <c r="EWJ204" s="264"/>
      <c r="EWK204" s="264"/>
      <c r="EWL204" s="264"/>
      <c r="EWM204" s="264"/>
      <c r="EWN204" s="264"/>
      <c r="EWO204" s="264"/>
      <c r="EWP204" s="264"/>
      <c r="EWQ204" s="264"/>
      <c r="EWR204" s="264"/>
      <c r="EWS204" s="264"/>
      <c r="EWT204" s="264"/>
      <c r="EWU204" s="264"/>
      <c r="EWV204" s="264"/>
      <c r="EWW204" s="264"/>
      <c r="EWX204" s="264"/>
      <c r="EWY204" s="264"/>
      <c r="EWZ204" s="264"/>
      <c r="EXA204" s="264"/>
      <c r="EXB204" s="264"/>
      <c r="EXC204" s="264"/>
      <c r="EXD204" s="264"/>
      <c r="EXE204" s="264"/>
      <c r="EXF204" s="264"/>
      <c r="EXG204" s="264"/>
      <c r="EXH204" s="264"/>
      <c r="EXI204" s="264"/>
      <c r="EXJ204" s="264"/>
      <c r="EXK204" s="264"/>
      <c r="EXL204" s="264"/>
      <c r="EXM204" s="264"/>
      <c r="EXN204" s="264"/>
      <c r="EXO204" s="264"/>
      <c r="EXP204" s="264"/>
      <c r="EXQ204" s="264"/>
      <c r="EXR204" s="264"/>
      <c r="EXS204" s="264"/>
      <c r="EXT204" s="264"/>
      <c r="EXU204" s="264"/>
      <c r="EXV204" s="264"/>
      <c r="EXW204" s="264"/>
      <c r="EXX204" s="264"/>
      <c r="EXY204" s="264"/>
      <c r="EXZ204" s="264"/>
      <c r="EYA204" s="264"/>
      <c r="EYB204" s="264"/>
      <c r="EYC204" s="264"/>
      <c r="EYD204" s="264"/>
      <c r="EYE204" s="264"/>
      <c r="EYF204" s="264"/>
      <c r="EYG204" s="264"/>
      <c r="EYH204" s="264"/>
      <c r="EYI204" s="264"/>
      <c r="EYJ204" s="264"/>
      <c r="EYK204" s="264"/>
      <c r="EYL204" s="264"/>
      <c r="EYM204" s="264"/>
      <c r="EYN204" s="264"/>
      <c r="EYO204" s="264"/>
      <c r="EYP204" s="264"/>
      <c r="EYQ204" s="264"/>
      <c r="EYR204" s="264"/>
      <c r="EYS204" s="264"/>
      <c r="EYT204" s="264"/>
      <c r="EYU204" s="264"/>
      <c r="EYV204" s="264"/>
      <c r="EYW204" s="264"/>
      <c r="EYX204" s="264"/>
      <c r="EYY204" s="264"/>
      <c r="EYZ204" s="264"/>
      <c r="EZA204" s="264"/>
      <c r="EZB204" s="264"/>
      <c r="EZC204" s="264"/>
      <c r="EZD204" s="264"/>
      <c r="EZE204" s="264"/>
      <c r="EZF204" s="264"/>
      <c r="EZG204" s="264"/>
      <c r="EZH204" s="264"/>
      <c r="EZI204" s="264"/>
      <c r="EZJ204" s="264"/>
      <c r="EZK204" s="264"/>
      <c r="EZL204" s="264"/>
      <c r="EZM204" s="264"/>
      <c r="EZN204" s="264"/>
      <c r="EZO204" s="264"/>
      <c r="EZP204" s="264"/>
      <c r="EZQ204" s="264"/>
      <c r="EZR204" s="264"/>
      <c r="EZS204" s="264"/>
      <c r="EZT204" s="264"/>
      <c r="EZU204" s="264"/>
      <c r="EZV204" s="264"/>
      <c r="EZW204" s="264"/>
      <c r="EZX204" s="264"/>
      <c r="EZY204" s="264"/>
      <c r="EZZ204" s="264"/>
      <c r="FAA204" s="264"/>
      <c r="FAB204" s="264"/>
      <c r="FAC204" s="264"/>
      <c r="FAD204" s="264"/>
      <c r="FAE204" s="264"/>
      <c r="FAF204" s="264"/>
      <c r="FAG204" s="264"/>
      <c r="FAH204" s="264"/>
      <c r="FAI204" s="264"/>
      <c r="FAJ204" s="264"/>
      <c r="FAK204" s="264"/>
      <c r="FAL204" s="264"/>
      <c r="FAM204" s="264"/>
      <c r="FAN204" s="264"/>
      <c r="FAO204" s="264"/>
      <c r="FAP204" s="264"/>
      <c r="FAQ204" s="264"/>
      <c r="FAR204" s="264"/>
      <c r="FAS204" s="264"/>
      <c r="FAT204" s="264"/>
      <c r="FAU204" s="264"/>
      <c r="FAV204" s="264"/>
      <c r="FAW204" s="264"/>
      <c r="FAX204" s="264"/>
      <c r="FAY204" s="264"/>
      <c r="FAZ204" s="264"/>
      <c r="FBA204" s="264"/>
      <c r="FBB204" s="264"/>
      <c r="FBC204" s="264"/>
      <c r="FBD204" s="264"/>
      <c r="FBE204" s="264"/>
      <c r="FBF204" s="264"/>
      <c r="FBG204" s="264"/>
      <c r="FBH204" s="264"/>
      <c r="FBI204" s="264"/>
      <c r="FBJ204" s="264"/>
      <c r="FBK204" s="264"/>
      <c r="FBL204" s="264"/>
      <c r="FBM204" s="264"/>
      <c r="FBN204" s="264"/>
      <c r="FBO204" s="264"/>
      <c r="FBP204" s="264"/>
      <c r="FBQ204" s="264"/>
      <c r="FBR204" s="264"/>
      <c r="FBS204" s="264"/>
      <c r="FBT204" s="264"/>
      <c r="FBU204" s="264"/>
      <c r="FBV204" s="264"/>
      <c r="FBW204" s="264"/>
      <c r="FBX204" s="264"/>
      <c r="FBY204" s="264"/>
      <c r="FBZ204" s="264"/>
      <c r="FCA204" s="264"/>
      <c r="FCB204" s="264"/>
      <c r="FCC204" s="264"/>
      <c r="FCD204" s="264"/>
      <c r="FCE204" s="264"/>
      <c r="FCF204" s="264"/>
      <c r="FCG204" s="264"/>
      <c r="FCH204" s="264"/>
      <c r="FCI204" s="264"/>
      <c r="FCJ204" s="264"/>
      <c r="FCK204" s="264"/>
      <c r="FCL204" s="264"/>
      <c r="FCM204" s="264"/>
      <c r="FCN204" s="264"/>
      <c r="FCO204" s="264"/>
      <c r="FCP204" s="264"/>
      <c r="FCQ204" s="264"/>
      <c r="FCR204" s="264"/>
      <c r="FCS204" s="264"/>
      <c r="FCT204" s="264"/>
      <c r="FCU204" s="264"/>
      <c r="FCV204" s="264"/>
      <c r="FCW204" s="264"/>
      <c r="FCX204" s="264"/>
      <c r="FCY204" s="264"/>
      <c r="FCZ204" s="264"/>
      <c r="FDA204" s="264"/>
      <c r="FDB204" s="264"/>
      <c r="FDC204" s="264"/>
      <c r="FDD204" s="264"/>
      <c r="FDE204" s="264"/>
      <c r="FDF204" s="264"/>
      <c r="FDG204" s="264"/>
      <c r="FDH204" s="264"/>
      <c r="FDI204" s="264"/>
      <c r="FDJ204" s="264"/>
      <c r="FDK204" s="264"/>
      <c r="FDL204" s="264"/>
      <c r="FDM204" s="264"/>
      <c r="FDN204" s="264"/>
      <c r="FDO204" s="264"/>
      <c r="FDP204" s="264"/>
      <c r="FDQ204" s="264"/>
      <c r="FDR204" s="264"/>
      <c r="FDS204" s="264"/>
      <c r="FDT204" s="264"/>
      <c r="FDU204" s="264"/>
      <c r="FDV204" s="264"/>
      <c r="FDW204" s="264"/>
      <c r="FDX204" s="264"/>
      <c r="FDY204" s="264"/>
      <c r="FDZ204" s="264"/>
      <c r="FEA204" s="264"/>
      <c r="FEB204" s="264"/>
      <c r="FEC204" s="264"/>
      <c r="FED204" s="264"/>
      <c r="FEE204" s="264"/>
      <c r="FEF204" s="264"/>
      <c r="FEG204" s="264"/>
      <c r="FEH204" s="264"/>
      <c r="FEI204" s="264"/>
      <c r="FEJ204" s="264"/>
      <c r="FEK204" s="264"/>
      <c r="FEL204" s="264"/>
      <c r="FEM204" s="264"/>
      <c r="FEN204" s="264"/>
      <c r="FEO204" s="264"/>
      <c r="FEP204" s="264"/>
      <c r="FEQ204" s="264"/>
      <c r="FER204" s="264"/>
      <c r="FES204" s="264"/>
      <c r="FET204" s="264"/>
      <c r="FEU204" s="264"/>
      <c r="FEV204" s="264"/>
      <c r="FEW204" s="264"/>
      <c r="FEX204" s="264"/>
      <c r="FEY204" s="264"/>
      <c r="FEZ204" s="264"/>
      <c r="FFA204" s="264"/>
      <c r="FFB204" s="264"/>
      <c r="FFC204" s="264"/>
      <c r="FFD204" s="264"/>
      <c r="FFE204" s="264"/>
      <c r="FFF204" s="264"/>
      <c r="FFG204" s="264"/>
      <c r="FFH204" s="264"/>
      <c r="FFI204" s="264"/>
      <c r="FFJ204" s="264"/>
      <c r="FFK204" s="264"/>
      <c r="FFL204" s="264"/>
      <c r="FFM204" s="264"/>
      <c r="FFN204" s="264"/>
      <c r="FFO204" s="264"/>
      <c r="FFP204" s="264"/>
      <c r="FFQ204" s="264"/>
      <c r="FFR204" s="264"/>
      <c r="FFS204" s="264"/>
      <c r="FFT204" s="264"/>
      <c r="FFU204" s="264"/>
      <c r="FFV204" s="264"/>
      <c r="FFW204" s="264"/>
      <c r="FFX204" s="264"/>
      <c r="FFY204" s="264"/>
      <c r="FFZ204" s="264"/>
      <c r="FGA204" s="264"/>
      <c r="FGB204" s="264"/>
      <c r="FGC204" s="264"/>
      <c r="FGD204" s="264"/>
      <c r="FGE204" s="264"/>
      <c r="FGF204" s="264"/>
      <c r="FGG204" s="264"/>
      <c r="FGH204" s="264"/>
      <c r="FGI204" s="264"/>
      <c r="FGJ204" s="264"/>
      <c r="FGK204" s="264"/>
      <c r="FGL204" s="264"/>
      <c r="FGM204" s="264"/>
      <c r="FGN204" s="264"/>
      <c r="FGO204" s="264"/>
      <c r="FGP204" s="264"/>
      <c r="FGQ204" s="264"/>
      <c r="FGR204" s="264"/>
      <c r="FGS204" s="264"/>
      <c r="FGT204" s="264"/>
      <c r="FGU204" s="264"/>
      <c r="FGV204" s="264"/>
      <c r="FGW204" s="264"/>
      <c r="FGX204" s="264"/>
      <c r="FGY204" s="264"/>
      <c r="FGZ204" s="264"/>
      <c r="FHA204" s="264"/>
      <c r="FHB204" s="264"/>
      <c r="FHC204" s="264"/>
      <c r="FHD204" s="264"/>
      <c r="FHE204" s="264"/>
      <c r="FHF204" s="264"/>
      <c r="FHG204" s="264"/>
      <c r="FHH204" s="264"/>
      <c r="FHI204" s="264"/>
      <c r="FHJ204" s="264"/>
      <c r="FHK204" s="264"/>
      <c r="FHL204" s="264"/>
      <c r="FHM204" s="264"/>
      <c r="FHN204" s="264"/>
      <c r="FHO204" s="264"/>
      <c r="FHP204" s="264"/>
      <c r="FHQ204" s="264"/>
      <c r="FHR204" s="264"/>
      <c r="FHS204" s="264"/>
      <c r="FHT204" s="264"/>
      <c r="FHU204" s="264"/>
      <c r="FHV204" s="264"/>
      <c r="FHW204" s="264"/>
      <c r="FHX204" s="264"/>
      <c r="FHY204" s="264"/>
      <c r="FHZ204" s="264"/>
      <c r="FIA204" s="264"/>
      <c r="FIB204" s="264"/>
      <c r="FIC204" s="264"/>
      <c r="FID204" s="264"/>
      <c r="FIE204" s="264"/>
      <c r="FIF204" s="264"/>
      <c r="FIG204" s="264"/>
      <c r="FIH204" s="264"/>
      <c r="FII204" s="264"/>
      <c r="FIJ204" s="264"/>
      <c r="FIK204" s="264"/>
      <c r="FIL204" s="264"/>
      <c r="FIM204" s="264"/>
      <c r="FIN204" s="264"/>
      <c r="FIO204" s="264"/>
      <c r="FIP204" s="264"/>
      <c r="FIQ204" s="264"/>
      <c r="FIR204" s="264"/>
      <c r="FIS204" s="264"/>
      <c r="FIT204" s="264"/>
      <c r="FIU204" s="264"/>
      <c r="FIV204" s="264"/>
      <c r="FIW204" s="264"/>
      <c r="FIX204" s="264"/>
      <c r="FIY204" s="264"/>
      <c r="FIZ204" s="264"/>
      <c r="FJA204" s="264"/>
      <c r="FJB204" s="264"/>
      <c r="FJC204" s="264"/>
      <c r="FJD204" s="264"/>
      <c r="FJE204" s="264"/>
      <c r="FJF204" s="264"/>
      <c r="FJG204" s="264"/>
      <c r="FJH204" s="264"/>
      <c r="FJI204" s="264"/>
      <c r="FJJ204" s="264"/>
      <c r="FJK204" s="264"/>
      <c r="FJL204" s="264"/>
      <c r="FJM204" s="264"/>
      <c r="FJN204" s="264"/>
      <c r="FJO204" s="264"/>
      <c r="FJP204" s="264"/>
      <c r="FJQ204" s="264"/>
      <c r="FJR204" s="264"/>
      <c r="FJS204" s="264"/>
      <c r="FJT204" s="264"/>
      <c r="FJU204" s="264"/>
      <c r="FJV204" s="264"/>
      <c r="FJW204" s="264"/>
      <c r="FJX204" s="264"/>
      <c r="FJY204" s="264"/>
      <c r="FJZ204" s="264"/>
      <c r="FKA204" s="264"/>
      <c r="FKB204" s="264"/>
      <c r="FKC204" s="264"/>
      <c r="FKD204" s="264"/>
      <c r="FKE204" s="264"/>
      <c r="FKF204" s="264"/>
      <c r="FKG204" s="264"/>
      <c r="FKH204" s="264"/>
      <c r="FKI204" s="264"/>
      <c r="FKJ204" s="264"/>
      <c r="FKK204" s="264"/>
      <c r="FKL204" s="264"/>
      <c r="FKM204" s="264"/>
      <c r="FKN204" s="264"/>
      <c r="FKO204" s="264"/>
      <c r="FKP204" s="264"/>
      <c r="FKQ204" s="264"/>
      <c r="FKR204" s="264"/>
      <c r="FKS204" s="264"/>
      <c r="FKT204" s="264"/>
      <c r="FKU204" s="264"/>
      <c r="FKV204" s="264"/>
      <c r="FKW204" s="264"/>
      <c r="FKX204" s="264"/>
      <c r="FKY204" s="264"/>
      <c r="FKZ204" s="264"/>
      <c r="FLA204" s="264"/>
      <c r="FLB204" s="264"/>
      <c r="FLC204" s="264"/>
      <c r="FLD204" s="264"/>
      <c r="FLE204" s="264"/>
      <c r="FLF204" s="264"/>
      <c r="FLG204" s="264"/>
      <c r="FLH204" s="264"/>
      <c r="FLI204" s="264"/>
      <c r="FLJ204" s="264"/>
      <c r="FLK204" s="264"/>
      <c r="FLL204" s="264"/>
      <c r="FLM204" s="264"/>
      <c r="FLN204" s="264"/>
      <c r="FLO204" s="264"/>
      <c r="FLP204" s="264"/>
      <c r="FLQ204" s="264"/>
      <c r="FLR204" s="264"/>
      <c r="FLS204" s="264"/>
      <c r="FLT204" s="264"/>
      <c r="FLU204" s="264"/>
      <c r="FLV204" s="264"/>
      <c r="FLW204" s="264"/>
      <c r="FLX204" s="264"/>
      <c r="FLY204" s="264"/>
      <c r="FLZ204" s="264"/>
      <c r="FMA204" s="264"/>
      <c r="FMB204" s="264"/>
      <c r="FMC204" s="264"/>
      <c r="FMD204" s="264"/>
      <c r="FME204" s="264"/>
      <c r="FMF204" s="264"/>
      <c r="FMG204" s="264"/>
      <c r="FMH204" s="264"/>
      <c r="FMI204" s="264"/>
      <c r="FMJ204" s="264"/>
      <c r="FMK204" s="264"/>
      <c r="FML204" s="264"/>
      <c r="FMM204" s="264"/>
      <c r="FMN204" s="264"/>
      <c r="FMO204" s="264"/>
      <c r="FMP204" s="264"/>
      <c r="FMQ204" s="264"/>
      <c r="FMR204" s="264"/>
      <c r="FMS204" s="264"/>
      <c r="FMT204" s="264"/>
      <c r="FMU204" s="264"/>
      <c r="FMV204" s="264"/>
      <c r="FMW204" s="264"/>
      <c r="FMX204" s="264"/>
      <c r="FMY204" s="264"/>
      <c r="FMZ204" s="264"/>
      <c r="FNA204" s="264"/>
      <c r="FNB204" s="264"/>
      <c r="FNC204" s="264"/>
      <c r="FND204" s="264"/>
      <c r="FNE204" s="264"/>
      <c r="FNF204" s="264"/>
      <c r="FNG204" s="264"/>
      <c r="FNH204" s="264"/>
      <c r="FNI204" s="264"/>
      <c r="FNJ204" s="264"/>
      <c r="FNK204" s="264"/>
      <c r="FNL204" s="264"/>
      <c r="FNM204" s="264"/>
      <c r="FNN204" s="264"/>
      <c r="FNO204" s="264"/>
      <c r="FNP204" s="264"/>
      <c r="FNQ204" s="264"/>
      <c r="FNR204" s="264"/>
      <c r="FNS204" s="264"/>
      <c r="FNT204" s="264"/>
      <c r="FNU204" s="264"/>
      <c r="FNV204" s="264"/>
      <c r="FNW204" s="264"/>
      <c r="FNX204" s="264"/>
      <c r="FNY204" s="264"/>
      <c r="FNZ204" s="264"/>
      <c r="FOA204" s="264"/>
      <c r="FOB204" s="264"/>
      <c r="FOC204" s="264"/>
      <c r="FOD204" s="264"/>
      <c r="FOE204" s="264"/>
      <c r="FOF204" s="264"/>
      <c r="FOG204" s="264"/>
      <c r="FOH204" s="264"/>
      <c r="FOI204" s="264"/>
      <c r="FOJ204" s="264"/>
      <c r="FOK204" s="264"/>
      <c r="FOL204" s="264"/>
      <c r="FOM204" s="264"/>
      <c r="FON204" s="264"/>
      <c r="FOO204" s="264"/>
      <c r="FOP204" s="264"/>
      <c r="FOQ204" s="264"/>
      <c r="FOR204" s="264"/>
      <c r="FOS204" s="264"/>
      <c r="FOT204" s="264"/>
      <c r="FOU204" s="264"/>
      <c r="FOV204" s="264"/>
      <c r="FOW204" s="264"/>
      <c r="FOX204" s="264"/>
      <c r="FOY204" s="264"/>
      <c r="FOZ204" s="264"/>
      <c r="FPA204" s="264"/>
      <c r="FPB204" s="264"/>
      <c r="FPC204" s="264"/>
      <c r="FPD204" s="264"/>
      <c r="FPE204" s="264"/>
      <c r="FPF204" s="264"/>
      <c r="FPG204" s="264"/>
      <c r="FPH204" s="264"/>
      <c r="FPI204" s="264"/>
      <c r="FPJ204" s="264"/>
      <c r="FPK204" s="264"/>
      <c r="FPL204" s="264"/>
      <c r="FPM204" s="264"/>
      <c r="FPN204" s="264"/>
      <c r="FPO204" s="264"/>
      <c r="FPP204" s="264"/>
      <c r="FPQ204" s="264"/>
      <c r="FPR204" s="264"/>
      <c r="FPS204" s="264"/>
      <c r="FPT204" s="264"/>
      <c r="FPU204" s="264"/>
      <c r="FPV204" s="264"/>
      <c r="FPW204" s="264"/>
      <c r="FPX204" s="264"/>
      <c r="FPY204" s="264"/>
      <c r="FPZ204" s="264"/>
      <c r="FQA204" s="264"/>
      <c r="FQB204" s="264"/>
      <c r="FQC204" s="264"/>
      <c r="FQD204" s="264"/>
      <c r="FQE204" s="264"/>
      <c r="FQF204" s="264"/>
      <c r="FQG204" s="264"/>
      <c r="FQH204" s="264"/>
      <c r="FQI204" s="264"/>
      <c r="FQJ204" s="264"/>
      <c r="FQK204" s="264"/>
      <c r="FQL204" s="264"/>
      <c r="FQM204" s="264"/>
      <c r="FQN204" s="264"/>
      <c r="FQO204" s="264"/>
      <c r="FQP204" s="264"/>
      <c r="FQQ204" s="264"/>
      <c r="FQR204" s="264"/>
      <c r="FQS204" s="264"/>
      <c r="FQT204" s="264"/>
      <c r="FQU204" s="264"/>
      <c r="FQV204" s="264"/>
      <c r="FQW204" s="264"/>
      <c r="FQX204" s="264"/>
      <c r="FQY204" s="264"/>
      <c r="FQZ204" s="264"/>
      <c r="FRA204" s="264"/>
      <c r="FRB204" s="264"/>
      <c r="FRC204" s="264"/>
      <c r="FRD204" s="264"/>
      <c r="FRE204" s="264"/>
      <c r="FRF204" s="264"/>
      <c r="FRG204" s="264"/>
      <c r="FRH204" s="264"/>
      <c r="FRI204" s="264"/>
      <c r="FRJ204" s="264"/>
      <c r="FRK204" s="264"/>
      <c r="FRL204" s="264"/>
      <c r="FRM204" s="264"/>
      <c r="FRN204" s="264"/>
      <c r="FRO204" s="264"/>
      <c r="FRP204" s="264"/>
      <c r="FRQ204" s="264"/>
      <c r="FRR204" s="264"/>
      <c r="FRS204" s="264"/>
      <c r="FRT204" s="264"/>
      <c r="FRU204" s="264"/>
      <c r="FRV204" s="264"/>
      <c r="FRW204" s="264"/>
      <c r="FRX204" s="264"/>
      <c r="FRY204" s="264"/>
      <c r="FRZ204" s="264"/>
      <c r="FSA204" s="264"/>
      <c r="FSB204" s="264"/>
      <c r="FSC204" s="264"/>
      <c r="FSD204" s="264"/>
      <c r="FSE204" s="264"/>
      <c r="FSF204" s="264"/>
      <c r="FSG204" s="264"/>
      <c r="FSH204" s="264"/>
      <c r="FSI204" s="264"/>
      <c r="FSJ204" s="264"/>
      <c r="FSK204" s="264"/>
      <c r="FSL204" s="264"/>
      <c r="FSM204" s="264"/>
      <c r="FSN204" s="264"/>
      <c r="FSO204" s="264"/>
      <c r="FSP204" s="264"/>
      <c r="FSQ204" s="264"/>
      <c r="FSR204" s="264"/>
      <c r="FSS204" s="264"/>
      <c r="FST204" s="264"/>
      <c r="FSU204" s="264"/>
      <c r="FSV204" s="264"/>
      <c r="FSW204" s="264"/>
      <c r="FSX204" s="264"/>
      <c r="FSY204" s="264"/>
      <c r="FSZ204" s="264"/>
      <c r="FTA204" s="264"/>
      <c r="FTB204" s="264"/>
      <c r="FTC204" s="264"/>
      <c r="FTD204" s="264"/>
      <c r="FTE204" s="264"/>
      <c r="FTF204" s="264"/>
      <c r="FTG204" s="264"/>
      <c r="FTH204" s="264"/>
      <c r="FTI204" s="264"/>
      <c r="FTJ204" s="264"/>
      <c r="FTK204" s="264"/>
      <c r="FTL204" s="264"/>
      <c r="FTM204" s="264"/>
      <c r="FTN204" s="264"/>
      <c r="FTO204" s="264"/>
      <c r="FTP204" s="264"/>
      <c r="FTQ204" s="264"/>
      <c r="FTR204" s="264"/>
      <c r="FTS204" s="264"/>
      <c r="FTT204" s="264"/>
      <c r="FTU204" s="264"/>
      <c r="FTV204" s="264"/>
      <c r="FTW204" s="264"/>
      <c r="FTX204" s="264"/>
      <c r="FTY204" s="264"/>
      <c r="FTZ204" s="264"/>
      <c r="FUA204" s="264"/>
      <c r="FUB204" s="264"/>
      <c r="FUC204" s="264"/>
      <c r="FUD204" s="264"/>
      <c r="FUE204" s="264"/>
      <c r="FUF204" s="264"/>
      <c r="FUG204" s="264"/>
      <c r="FUH204" s="264"/>
      <c r="FUI204" s="264"/>
      <c r="FUJ204" s="264"/>
      <c r="FUK204" s="264"/>
      <c r="FUL204" s="264"/>
      <c r="FUM204" s="264"/>
      <c r="FUN204" s="264"/>
      <c r="FUO204" s="264"/>
      <c r="FUP204" s="264"/>
      <c r="FUQ204" s="264"/>
      <c r="FUR204" s="264"/>
      <c r="FUS204" s="264"/>
      <c r="FUT204" s="264"/>
      <c r="FUU204" s="264"/>
      <c r="FUV204" s="264"/>
      <c r="FUW204" s="264"/>
      <c r="FUX204" s="264"/>
      <c r="FUY204" s="264"/>
      <c r="FUZ204" s="264"/>
      <c r="FVA204" s="264"/>
      <c r="FVB204" s="264"/>
      <c r="FVC204" s="264"/>
      <c r="FVD204" s="264"/>
      <c r="FVE204" s="264"/>
      <c r="FVF204" s="264"/>
      <c r="FVG204" s="264"/>
      <c r="FVH204" s="264"/>
      <c r="FVI204" s="264"/>
      <c r="FVJ204" s="264"/>
      <c r="FVK204" s="264"/>
      <c r="FVL204" s="264"/>
      <c r="FVM204" s="264"/>
      <c r="FVN204" s="264"/>
      <c r="FVO204" s="264"/>
      <c r="FVP204" s="264"/>
      <c r="FVQ204" s="264"/>
      <c r="FVR204" s="264"/>
      <c r="FVS204" s="264"/>
      <c r="FVT204" s="264"/>
      <c r="FVU204" s="264"/>
      <c r="FVV204" s="264"/>
      <c r="FVW204" s="264"/>
      <c r="FVX204" s="264"/>
      <c r="FVY204" s="264"/>
      <c r="FVZ204" s="264"/>
      <c r="FWA204" s="264"/>
      <c r="FWB204" s="264"/>
      <c r="FWC204" s="264"/>
      <c r="FWD204" s="264"/>
      <c r="FWE204" s="264"/>
      <c r="FWF204" s="264"/>
      <c r="FWG204" s="264"/>
      <c r="FWH204" s="264"/>
      <c r="FWI204" s="264"/>
      <c r="FWJ204" s="264"/>
      <c r="FWK204" s="264"/>
      <c r="FWL204" s="264"/>
      <c r="FWM204" s="264"/>
      <c r="FWN204" s="264"/>
      <c r="FWO204" s="264"/>
      <c r="FWP204" s="264"/>
      <c r="FWQ204" s="264"/>
      <c r="FWR204" s="264"/>
      <c r="FWS204" s="264"/>
      <c r="FWT204" s="264"/>
      <c r="FWU204" s="264"/>
      <c r="FWV204" s="264"/>
      <c r="FWW204" s="264"/>
      <c r="FWX204" s="264"/>
      <c r="FWY204" s="264"/>
      <c r="FWZ204" s="264"/>
      <c r="FXA204" s="264"/>
      <c r="FXB204" s="264"/>
      <c r="FXC204" s="264"/>
      <c r="FXD204" s="264"/>
      <c r="FXE204" s="264"/>
      <c r="FXF204" s="264"/>
      <c r="FXG204" s="264"/>
      <c r="FXH204" s="264"/>
      <c r="FXI204" s="264"/>
      <c r="FXJ204" s="264"/>
      <c r="FXK204" s="264"/>
      <c r="FXL204" s="264"/>
      <c r="FXM204" s="264"/>
      <c r="FXN204" s="264"/>
      <c r="FXO204" s="264"/>
      <c r="FXP204" s="264"/>
      <c r="FXQ204" s="264"/>
      <c r="FXR204" s="264"/>
      <c r="FXS204" s="264"/>
      <c r="FXT204" s="264"/>
      <c r="FXU204" s="264"/>
      <c r="FXV204" s="264"/>
      <c r="FXW204" s="264"/>
      <c r="FXX204" s="264"/>
      <c r="FXY204" s="264"/>
      <c r="FXZ204" s="264"/>
      <c r="FYA204" s="264"/>
      <c r="FYB204" s="264"/>
      <c r="FYC204" s="264"/>
      <c r="FYD204" s="264"/>
      <c r="FYE204" s="264"/>
      <c r="FYF204" s="264"/>
      <c r="FYG204" s="264"/>
      <c r="FYH204" s="264"/>
      <c r="FYI204" s="264"/>
      <c r="FYJ204" s="264"/>
      <c r="FYK204" s="264"/>
      <c r="FYL204" s="264"/>
      <c r="FYM204" s="264"/>
      <c r="FYN204" s="264"/>
      <c r="FYO204" s="264"/>
      <c r="FYP204" s="264"/>
      <c r="FYQ204" s="264"/>
      <c r="FYR204" s="264"/>
      <c r="FYS204" s="264"/>
      <c r="FYT204" s="264"/>
      <c r="FYU204" s="264"/>
      <c r="FYV204" s="264"/>
      <c r="FYW204" s="264"/>
      <c r="FYX204" s="264"/>
      <c r="FYY204" s="264"/>
      <c r="FYZ204" s="264"/>
      <c r="FZA204" s="264"/>
      <c r="FZB204" s="264"/>
      <c r="FZC204" s="264"/>
      <c r="FZD204" s="264"/>
      <c r="FZE204" s="264"/>
      <c r="FZF204" s="264"/>
      <c r="FZG204" s="264"/>
      <c r="FZH204" s="264"/>
      <c r="FZI204" s="264"/>
      <c r="FZJ204" s="264"/>
      <c r="FZK204" s="264"/>
      <c r="FZL204" s="264"/>
      <c r="FZM204" s="264"/>
      <c r="FZN204" s="264"/>
      <c r="FZO204" s="264"/>
      <c r="FZP204" s="264"/>
      <c r="FZQ204" s="264"/>
      <c r="FZR204" s="264"/>
      <c r="FZS204" s="264"/>
      <c r="FZT204" s="264"/>
      <c r="FZU204" s="264"/>
      <c r="FZV204" s="264"/>
      <c r="FZW204" s="264"/>
      <c r="FZX204" s="264"/>
      <c r="FZY204" s="264"/>
      <c r="FZZ204" s="264"/>
      <c r="GAA204" s="264"/>
      <c r="GAB204" s="264"/>
      <c r="GAC204" s="264"/>
      <c r="GAD204" s="264"/>
      <c r="GAE204" s="264"/>
      <c r="GAF204" s="264"/>
      <c r="GAG204" s="264"/>
      <c r="GAH204" s="264"/>
      <c r="GAI204" s="264"/>
      <c r="GAJ204" s="264"/>
      <c r="GAK204" s="264"/>
      <c r="GAL204" s="264"/>
      <c r="GAM204" s="264"/>
      <c r="GAN204" s="264"/>
      <c r="GAO204" s="264"/>
      <c r="GAP204" s="264"/>
      <c r="GAQ204" s="264"/>
      <c r="GAR204" s="264"/>
      <c r="GAS204" s="264"/>
      <c r="GAT204" s="264"/>
      <c r="GAU204" s="264"/>
      <c r="GAV204" s="264"/>
      <c r="GAW204" s="264"/>
      <c r="GAX204" s="264"/>
      <c r="GAY204" s="264"/>
      <c r="GAZ204" s="264"/>
      <c r="GBA204" s="264"/>
      <c r="GBB204" s="264"/>
      <c r="GBC204" s="264"/>
      <c r="GBD204" s="264"/>
      <c r="GBE204" s="264"/>
      <c r="GBF204" s="264"/>
      <c r="GBG204" s="264"/>
      <c r="GBH204" s="264"/>
      <c r="GBI204" s="264"/>
      <c r="GBJ204" s="264"/>
      <c r="GBK204" s="264"/>
      <c r="GBL204" s="264"/>
      <c r="GBM204" s="264"/>
      <c r="GBN204" s="264"/>
      <c r="GBO204" s="264"/>
      <c r="GBP204" s="264"/>
      <c r="GBQ204" s="264"/>
      <c r="GBR204" s="264"/>
      <c r="GBS204" s="264"/>
      <c r="GBT204" s="264"/>
      <c r="GBU204" s="264"/>
      <c r="GBV204" s="264"/>
      <c r="GBW204" s="264"/>
      <c r="GBX204" s="264"/>
      <c r="GBY204" s="264"/>
      <c r="GBZ204" s="264"/>
      <c r="GCA204" s="264"/>
      <c r="GCB204" s="264"/>
      <c r="GCC204" s="264"/>
      <c r="GCD204" s="264"/>
      <c r="GCE204" s="264"/>
      <c r="GCF204" s="264"/>
      <c r="GCG204" s="264"/>
      <c r="GCH204" s="264"/>
      <c r="GCI204" s="264"/>
      <c r="GCJ204" s="264"/>
      <c r="GCK204" s="264"/>
      <c r="GCL204" s="264"/>
      <c r="GCM204" s="264"/>
      <c r="GCN204" s="264"/>
      <c r="GCO204" s="264"/>
      <c r="GCP204" s="264"/>
      <c r="GCQ204" s="264"/>
      <c r="GCR204" s="264"/>
      <c r="GCS204" s="264"/>
      <c r="GCT204" s="264"/>
      <c r="GCU204" s="264"/>
      <c r="GCV204" s="264"/>
      <c r="GCW204" s="264"/>
      <c r="GCX204" s="264"/>
      <c r="GCY204" s="264"/>
      <c r="GCZ204" s="264"/>
      <c r="GDA204" s="264"/>
      <c r="GDB204" s="264"/>
      <c r="GDC204" s="264"/>
      <c r="GDD204" s="264"/>
      <c r="GDE204" s="264"/>
      <c r="GDF204" s="264"/>
      <c r="GDG204" s="264"/>
      <c r="GDH204" s="264"/>
      <c r="GDI204" s="264"/>
      <c r="GDJ204" s="264"/>
      <c r="GDK204" s="264"/>
      <c r="GDL204" s="264"/>
      <c r="GDM204" s="264"/>
      <c r="GDN204" s="264"/>
      <c r="GDO204" s="264"/>
      <c r="GDP204" s="264"/>
      <c r="GDQ204" s="264"/>
      <c r="GDR204" s="264"/>
      <c r="GDS204" s="264"/>
      <c r="GDT204" s="264"/>
      <c r="GDU204" s="264"/>
      <c r="GDV204" s="264"/>
      <c r="GDW204" s="264"/>
      <c r="GDX204" s="264"/>
      <c r="GDY204" s="264"/>
      <c r="GDZ204" s="264"/>
      <c r="GEA204" s="264"/>
      <c r="GEB204" s="264"/>
      <c r="GEC204" s="264"/>
      <c r="GED204" s="264"/>
      <c r="GEE204" s="264"/>
      <c r="GEF204" s="264"/>
      <c r="GEG204" s="264"/>
      <c r="GEH204" s="264"/>
      <c r="GEI204" s="264"/>
      <c r="GEJ204" s="264"/>
      <c r="GEK204" s="264"/>
      <c r="GEL204" s="264"/>
      <c r="GEM204" s="264"/>
      <c r="GEN204" s="264"/>
      <c r="GEO204" s="264"/>
      <c r="GEP204" s="264"/>
      <c r="GEQ204" s="264"/>
      <c r="GER204" s="264"/>
      <c r="GES204" s="264"/>
      <c r="GET204" s="264"/>
      <c r="GEU204" s="264"/>
      <c r="GEV204" s="264"/>
      <c r="GEW204" s="264"/>
      <c r="GEX204" s="264"/>
      <c r="GEY204" s="264"/>
      <c r="GEZ204" s="264"/>
      <c r="GFA204" s="264"/>
      <c r="GFB204" s="264"/>
      <c r="GFC204" s="264"/>
      <c r="GFD204" s="264"/>
      <c r="GFE204" s="264"/>
      <c r="GFF204" s="264"/>
      <c r="GFG204" s="264"/>
      <c r="GFH204" s="264"/>
      <c r="GFI204" s="264"/>
      <c r="GFJ204" s="264"/>
      <c r="GFK204" s="264"/>
      <c r="GFL204" s="264"/>
      <c r="GFM204" s="264"/>
      <c r="GFN204" s="264"/>
      <c r="GFO204" s="264"/>
      <c r="GFP204" s="264"/>
      <c r="GFQ204" s="264"/>
      <c r="GFR204" s="264"/>
      <c r="GFS204" s="264"/>
      <c r="GFT204" s="264"/>
      <c r="GFU204" s="264"/>
      <c r="GFV204" s="264"/>
      <c r="GFW204" s="264"/>
      <c r="GFX204" s="264"/>
      <c r="GFY204" s="264"/>
      <c r="GFZ204" s="264"/>
      <c r="GGA204" s="264"/>
      <c r="GGB204" s="264"/>
      <c r="GGC204" s="264"/>
      <c r="GGD204" s="264"/>
      <c r="GGE204" s="264"/>
      <c r="GGF204" s="264"/>
      <c r="GGG204" s="264"/>
      <c r="GGH204" s="264"/>
      <c r="GGI204" s="264"/>
      <c r="GGJ204" s="264"/>
      <c r="GGK204" s="264"/>
      <c r="GGL204" s="264"/>
      <c r="GGM204" s="264"/>
      <c r="GGN204" s="264"/>
      <c r="GGO204" s="264"/>
      <c r="GGP204" s="264"/>
      <c r="GGQ204" s="264"/>
      <c r="GGR204" s="264"/>
      <c r="GGS204" s="264"/>
      <c r="GGT204" s="264"/>
      <c r="GGU204" s="264"/>
      <c r="GGV204" s="264"/>
      <c r="GGW204" s="264"/>
      <c r="GGX204" s="264"/>
      <c r="GGY204" s="264"/>
      <c r="GGZ204" s="264"/>
      <c r="GHA204" s="264"/>
      <c r="GHB204" s="264"/>
      <c r="GHC204" s="264"/>
      <c r="GHD204" s="264"/>
      <c r="GHE204" s="264"/>
      <c r="GHF204" s="264"/>
      <c r="GHG204" s="264"/>
      <c r="GHH204" s="264"/>
      <c r="GHI204" s="264"/>
      <c r="GHJ204" s="264"/>
      <c r="GHK204" s="264"/>
      <c r="GHL204" s="264"/>
      <c r="GHM204" s="264"/>
      <c r="GHN204" s="264"/>
      <c r="GHO204" s="264"/>
      <c r="GHP204" s="264"/>
      <c r="GHQ204" s="264"/>
      <c r="GHR204" s="264"/>
      <c r="GHS204" s="264"/>
      <c r="GHT204" s="264"/>
      <c r="GHU204" s="264"/>
      <c r="GHV204" s="264"/>
      <c r="GHW204" s="264"/>
      <c r="GHX204" s="264"/>
      <c r="GHY204" s="264"/>
      <c r="GHZ204" s="264"/>
      <c r="GIA204" s="264"/>
      <c r="GIB204" s="264"/>
      <c r="GIC204" s="264"/>
      <c r="GID204" s="264"/>
      <c r="GIE204" s="264"/>
      <c r="GIF204" s="264"/>
      <c r="GIG204" s="264"/>
      <c r="GIH204" s="264"/>
      <c r="GII204" s="264"/>
      <c r="GIJ204" s="264"/>
      <c r="GIK204" s="264"/>
      <c r="GIL204" s="264"/>
      <c r="GIM204" s="264"/>
      <c r="GIN204" s="264"/>
      <c r="GIO204" s="264"/>
      <c r="GIP204" s="264"/>
      <c r="GIQ204" s="264"/>
      <c r="GIR204" s="264"/>
      <c r="GIS204" s="264"/>
      <c r="GIT204" s="264"/>
      <c r="GIU204" s="264"/>
      <c r="GIV204" s="264"/>
      <c r="GIW204" s="264"/>
      <c r="GIX204" s="264"/>
      <c r="GIY204" s="264"/>
      <c r="GIZ204" s="264"/>
      <c r="GJA204" s="264"/>
      <c r="GJB204" s="264"/>
      <c r="GJC204" s="264"/>
      <c r="GJD204" s="264"/>
      <c r="GJE204" s="264"/>
      <c r="GJF204" s="264"/>
      <c r="GJG204" s="264"/>
      <c r="GJH204" s="264"/>
      <c r="GJI204" s="264"/>
      <c r="GJJ204" s="264"/>
      <c r="GJK204" s="264"/>
      <c r="GJL204" s="264"/>
      <c r="GJM204" s="264"/>
      <c r="GJN204" s="264"/>
      <c r="GJO204" s="264"/>
      <c r="GJP204" s="264"/>
      <c r="GJQ204" s="264"/>
      <c r="GJR204" s="264"/>
      <c r="GJS204" s="264"/>
      <c r="GJT204" s="264"/>
      <c r="GJU204" s="264"/>
      <c r="GJV204" s="264"/>
      <c r="GJW204" s="264"/>
      <c r="GJX204" s="264"/>
      <c r="GJY204" s="264"/>
      <c r="GJZ204" s="264"/>
      <c r="GKA204" s="264"/>
      <c r="GKB204" s="264"/>
      <c r="GKC204" s="264"/>
      <c r="GKD204" s="264"/>
      <c r="GKE204" s="264"/>
      <c r="GKF204" s="264"/>
      <c r="GKG204" s="264"/>
      <c r="GKH204" s="264"/>
      <c r="GKI204" s="264"/>
      <c r="GKJ204" s="264"/>
      <c r="GKK204" s="264"/>
      <c r="GKL204" s="264"/>
      <c r="GKM204" s="264"/>
      <c r="GKN204" s="264"/>
      <c r="GKO204" s="264"/>
      <c r="GKP204" s="264"/>
      <c r="GKQ204" s="264"/>
      <c r="GKR204" s="264"/>
      <c r="GKS204" s="264"/>
      <c r="GKT204" s="264"/>
      <c r="GKU204" s="264"/>
      <c r="GKV204" s="264"/>
      <c r="GKW204" s="264"/>
      <c r="GKX204" s="264"/>
      <c r="GKY204" s="264"/>
      <c r="GKZ204" s="264"/>
      <c r="GLA204" s="264"/>
      <c r="GLB204" s="264"/>
      <c r="GLC204" s="264"/>
      <c r="GLD204" s="264"/>
      <c r="GLE204" s="264"/>
      <c r="GLF204" s="264"/>
      <c r="GLG204" s="264"/>
      <c r="GLH204" s="264"/>
      <c r="GLI204" s="264"/>
      <c r="GLJ204" s="264"/>
      <c r="GLK204" s="264"/>
      <c r="GLL204" s="264"/>
      <c r="GLM204" s="264"/>
      <c r="GLN204" s="264"/>
      <c r="GLO204" s="264"/>
      <c r="GLP204" s="264"/>
      <c r="GLQ204" s="264"/>
      <c r="GLR204" s="264"/>
      <c r="GLS204" s="264"/>
      <c r="GLT204" s="264"/>
      <c r="GLU204" s="264"/>
      <c r="GLV204" s="264"/>
      <c r="GLW204" s="264"/>
      <c r="GLX204" s="264"/>
      <c r="GLY204" s="264"/>
      <c r="GLZ204" s="264"/>
      <c r="GMA204" s="264"/>
      <c r="GMB204" s="264"/>
      <c r="GMC204" s="264"/>
      <c r="GMD204" s="264"/>
      <c r="GME204" s="264"/>
      <c r="GMF204" s="264"/>
      <c r="GMG204" s="264"/>
      <c r="GMH204" s="264"/>
      <c r="GMI204" s="264"/>
      <c r="GMJ204" s="264"/>
      <c r="GMK204" s="264"/>
      <c r="GML204" s="264"/>
      <c r="GMM204" s="264"/>
      <c r="GMN204" s="264"/>
      <c r="GMO204" s="264"/>
      <c r="GMP204" s="264"/>
      <c r="GMQ204" s="264"/>
      <c r="GMR204" s="264"/>
      <c r="GMS204" s="264"/>
      <c r="GMT204" s="264"/>
      <c r="GMU204" s="264"/>
      <c r="GMV204" s="264"/>
      <c r="GMW204" s="264"/>
      <c r="GMX204" s="264"/>
      <c r="GMY204" s="264"/>
      <c r="GMZ204" s="264"/>
      <c r="GNA204" s="264"/>
      <c r="GNB204" s="264"/>
      <c r="GNC204" s="264"/>
      <c r="GND204" s="264"/>
      <c r="GNE204" s="264"/>
      <c r="GNF204" s="264"/>
      <c r="GNG204" s="264"/>
      <c r="GNH204" s="264"/>
      <c r="GNI204" s="264"/>
      <c r="GNJ204" s="264"/>
      <c r="GNK204" s="264"/>
      <c r="GNL204" s="264"/>
      <c r="GNM204" s="264"/>
      <c r="GNN204" s="264"/>
      <c r="GNO204" s="264"/>
      <c r="GNP204" s="264"/>
      <c r="GNQ204" s="264"/>
      <c r="GNR204" s="264"/>
      <c r="GNS204" s="264"/>
      <c r="GNT204" s="264"/>
      <c r="GNU204" s="264"/>
      <c r="GNV204" s="264"/>
      <c r="GNW204" s="264"/>
      <c r="GNX204" s="264"/>
      <c r="GNY204" s="264"/>
      <c r="GNZ204" s="264"/>
      <c r="GOA204" s="264"/>
      <c r="GOB204" s="264"/>
      <c r="GOC204" s="264"/>
      <c r="GOD204" s="264"/>
      <c r="GOE204" s="264"/>
      <c r="GOF204" s="264"/>
      <c r="GOG204" s="264"/>
      <c r="GOH204" s="264"/>
      <c r="GOI204" s="264"/>
      <c r="GOJ204" s="264"/>
      <c r="GOK204" s="264"/>
      <c r="GOL204" s="264"/>
      <c r="GOM204" s="264"/>
      <c r="GON204" s="264"/>
      <c r="GOO204" s="264"/>
      <c r="GOP204" s="264"/>
      <c r="GOQ204" s="264"/>
      <c r="GOR204" s="264"/>
      <c r="GOS204" s="264"/>
      <c r="GOT204" s="264"/>
      <c r="GOU204" s="264"/>
      <c r="GOV204" s="264"/>
      <c r="GOW204" s="264"/>
      <c r="GOX204" s="264"/>
      <c r="GOY204" s="264"/>
      <c r="GOZ204" s="264"/>
      <c r="GPA204" s="264"/>
      <c r="GPB204" s="264"/>
      <c r="GPC204" s="264"/>
      <c r="GPD204" s="264"/>
      <c r="GPE204" s="264"/>
      <c r="GPF204" s="264"/>
      <c r="GPG204" s="264"/>
      <c r="GPH204" s="264"/>
      <c r="GPI204" s="264"/>
      <c r="GPJ204" s="264"/>
      <c r="GPK204" s="264"/>
      <c r="GPL204" s="264"/>
      <c r="GPM204" s="264"/>
      <c r="GPN204" s="264"/>
      <c r="GPO204" s="264"/>
      <c r="GPP204" s="264"/>
      <c r="GPQ204" s="264"/>
      <c r="GPR204" s="264"/>
      <c r="GPS204" s="264"/>
      <c r="GPT204" s="264"/>
      <c r="GPU204" s="264"/>
      <c r="GPV204" s="264"/>
      <c r="GPW204" s="264"/>
      <c r="GPX204" s="264"/>
      <c r="GPY204" s="264"/>
      <c r="GPZ204" s="264"/>
      <c r="GQA204" s="264"/>
      <c r="GQB204" s="264"/>
      <c r="GQC204" s="264"/>
      <c r="GQD204" s="264"/>
      <c r="GQE204" s="264"/>
      <c r="GQF204" s="264"/>
      <c r="GQG204" s="264"/>
      <c r="GQH204" s="264"/>
      <c r="GQI204" s="264"/>
      <c r="GQJ204" s="264"/>
      <c r="GQK204" s="264"/>
      <c r="GQL204" s="264"/>
      <c r="GQM204" s="264"/>
      <c r="GQN204" s="264"/>
      <c r="GQO204" s="264"/>
      <c r="GQP204" s="264"/>
      <c r="GQQ204" s="264"/>
      <c r="GQR204" s="264"/>
      <c r="GQS204" s="264"/>
      <c r="GQT204" s="264"/>
      <c r="GQU204" s="264"/>
      <c r="GQV204" s="264"/>
      <c r="GQW204" s="264"/>
      <c r="GQX204" s="264"/>
      <c r="GQY204" s="264"/>
      <c r="GQZ204" s="264"/>
      <c r="GRA204" s="264"/>
      <c r="GRB204" s="264"/>
      <c r="GRC204" s="264"/>
      <c r="GRD204" s="264"/>
      <c r="GRE204" s="264"/>
      <c r="GRF204" s="264"/>
      <c r="GRG204" s="264"/>
      <c r="GRH204" s="264"/>
      <c r="GRI204" s="264"/>
      <c r="GRJ204" s="264"/>
      <c r="GRK204" s="264"/>
      <c r="GRL204" s="264"/>
      <c r="GRM204" s="264"/>
      <c r="GRN204" s="264"/>
      <c r="GRO204" s="264"/>
      <c r="GRP204" s="264"/>
      <c r="GRQ204" s="264"/>
      <c r="GRR204" s="264"/>
      <c r="GRS204" s="264"/>
      <c r="GRT204" s="264"/>
      <c r="GRU204" s="264"/>
      <c r="GRV204" s="264"/>
      <c r="GRW204" s="264"/>
      <c r="GRX204" s="264"/>
      <c r="GRY204" s="264"/>
      <c r="GRZ204" s="264"/>
      <c r="GSA204" s="264"/>
      <c r="GSB204" s="264"/>
      <c r="GSC204" s="264"/>
      <c r="GSD204" s="264"/>
      <c r="GSE204" s="264"/>
      <c r="GSF204" s="264"/>
      <c r="GSG204" s="264"/>
      <c r="GSH204" s="264"/>
      <c r="GSI204" s="264"/>
      <c r="GSJ204" s="264"/>
      <c r="GSK204" s="264"/>
      <c r="GSL204" s="264"/>
      <c r="GSM204" s="264"/>
      <c r="GSN204" s="264"/>
      <c r="GSO204" s="264"/>
      <c r="GSP204" s="264"/>
      <c r="GSQ204" s="264"/>
      <c r="GSR204" s="264"/>
      <c r="GSS204" s="264"/>
      <c r="GST204" s="264"/>
      <c r="GSU204" s="264"/>
      <c r="GSV204" s="264"/>
      <c r="GSW204" s="264"/>
      <c r="GSX204" s="264"/>
      <c r="GSY204" s="264"/>
      <c r="GSZ204" s="264"/>
      <c r="GTA204" s="264"/>
      <c r="GTB204" s="264"/>
      <c r="GTC204" s="264"/>
      <c r="GTD204" s="264"/>
      <c r="GTE204" s="264"/>
      <c r="GTF204" s="264"/>
      <c r="GTG204" s="264"/>
      <c r="GTH204" s="264"/>
      <c r="GTI204" s="264"/>
      <c r="GTJ204" s="264"/>
      <c r="GTK204" s="264"/>
      <c r="GTL204" s="264"/>
      <c r="GTM204" s="264"/>
      <c r="GTN204" s="264"/>
      <c r="GTO204" s="264"/>
      <c r="GTP204" s="264"/>
      <c r="GTQ204" s="264"/>
      <c r="GTR204" s="264"/>
      <c r="GTS204" s="264"/>
      <c r="GTT204" s="264"/>
      <c r="GTU204" s="264"/>
      <c r="GTV204" s="264"/>
      <c r="GTW204" s="264"/>
      <c r="GTX204" s="264"/>
      <c r="GTY204" s="264"/>
      <c r="GTZ204" s="264"/>
      <c r="GUA204" s="264"/>
      <c r="GUB204" s="264"/>
      <c r="GUC204" s="264"/>
      <c r="GUD204" s="264"/>
      <c r="GUE204" s="264"/>
      <c r="GUF204" s="264"/>
      <c r="GUG204" s="264"/>
      <c r="GUH204" s="264"/>
      <c r="GUI204" s="264"/>
      <c r="GUJ204" s="264"/>
      <c r="GUK204" s="264"/>
      <c r="GUL204" s="264"/>
      <c r="GUM204" s="264"/>
      <c r="GUN204" s="264"/>
      <c r="GUO204" s="264"/>
      <c r="GUP204" s="264"/>
      <c r="GUQ204" s="264"/>
      <c r="GUR204" s="264"/>
      <c r="GUS204" s="264"/>
      <c r="GUT204" s="264"/>
      <c r="GUU204" s="264"/>
      <c r="GUV204" s="264"/>
      <c r="GUW204" s="264"/>
      <c r="GUX204" s="264"/>
      <c r="GUY204" s="264"/>
      <c r="GUZ204" s="264"/>
      <c r="GVA204" s="264"/>
      <c r="GVB204" s="264"/>
      <c r="GVC204" s="264"/>
      <c r="GVD204" s="264"/>
      <c r="GVE204" s="264"/>
      <c r="GVF204" s="264"/>
      <c r="GVG204" s="264"/>
      <c r="GVH204" s="264"/>
      <c r="GVI204" s="264"/>
      <c r="GVJ204" s="264"/>
      <c r="GVK204" s="264"/>
      <c r="GVL204" s="264"/>
      <c r="GVM204" s="264"/>
      <c r="GVN204" s="264"/>
      <c r="GVO204" s="264"/>
      <c r="GVP204" s="264"/>
      <c r="GVQ204" s="264"/>
      <c r="GVR204" s="264"/>
      <c r="GVS204" s="264"/>
      <c r="GVT204" s="264"/>
      <c r="GVU204" s="264"/>
      <c r="GVV204" s="264"/>
      <c r="GVW204" s="264"/>
      <c r="GVX204" s="264"/>
      <c r="GVY204" s="264"/>
      <c r="GVZ204" s="264"/>
      <c r="GWA204" s="264"/>
      <c r="GWB204" s="264"/>
      <c r="GWC204" s="264"/>
      <c r="GWD204" s="264"/>
      <c r="GWE204" s="264"/>
      <c r="GWF204" s="264"/>
      <c r="GWG204" s="264"/>
      <c r="GWH204" s="264"/>
      <c r="GWI204" s="264"/>
      <c r="GWJ204" s="264"/>
      <c r="GWK204" s="264"/>
      <c r="GWL204" s="264"/>
      <c r="GWM204" s="264"/>
      <c r="GWN204" s="264"/>
      <c r="GWO204" s="264"/>
      <c r="GWP204" s="264"/>
      <c r="GWQ204" s="264"/>
      <c r="GWR204" s="264"/>
      <c r="GWS204" s="264"/>
      <c r="GWT204" s="264"/>
      <c r="GWU204" s="264"/>
      <c r="GWV204" s="264"/>
      <c r="GWW204" s="264"/>
      <c r="GWX204" s="264"/>
      <c r="GWY204" s="264"/>
      <c r="GWZ204" s="264"/>
      <c r="GXA204" s="264"/>
      <c r="GXB204" s="264"/>
      <c r="GXC204" s="264"/>
      <c r="GXD204" s="264"/>
      <c r="GXE204" s="264"/>
      <c r="GXF204" s="264"/>
      <c r="GXG204" s="264"/>
      <c r="GXH204" s="264"/>
      <c r="GXI204" s="264"/>
      <c r="GXJ204" s="264"/>
      <c r="GXK204" s="264"/>
      <c r="GXL204" s="264"/>
      <c r="GXM204" s="264"/>
      <c r="GXN204" s="264"/>
      <c r="GXO204" s="264"/>
      <c r="GXP204" s="264"/>
      <c r="GXQ204" s="264"/>
      <c r="GXR204" s="264"/>
      <c r="GXS204" s="264"/>
      <c r="GXT204" s="264"/>
      <c r="GXU204" s="264"/>
      <c r="GXV204" s="264"/>
      <c r="GXW204" s="264"/>
      <c r="GXX204" s="264"/>
      <c r="GXY204" s="264"/>
      <c r="GXZ204" s="264"/>
      <c r="GYA204" s="264"/>
      <c r="GYB204" s="264"/>
      <c r="GYC204" s="264"/>
      <c r="GYD204" s="264"/>
      <c r="GYE204" s="264"/>
      <c r="GYF204" s="264"/>
      <c r="GYG204" s="264"/>
      <c r="GYH204" s="264"/>
      <c r="GYI204" s="264"/>
      <c r="GYJ204" s="264"/>
      <c r="GYK204" s="264"/>
      <c r="GYL204" s="264"/>
      <c r="GYM204" s="264"/>
      <c r="GYN204" s="264"/>
      <c r="GYO204" s="264"/>
      <c r="GYP204" s="264"/>
      <c r="GYQ204" s="264"/>
      <c r="GYR204" s="264"/>
      <c r="GYS204" s="264"/>
      <c r="GYT204" s="264"/>
      <c r="GYU204" s="264"/>
      <c r="GYV204" s="264"/>
      <c r="GYW204" s="264"/>
      <c r="GYX204" s="264"/>
      <c r="GYY204" s="264"/>
      <c r="GYZ204" s="264"/>
      <c r="GZA204" s="264"/>
      <c r="GZB204" s="264"/>
      <c r="GZC204" s="264"/>
      <c r="GZD204" s="264"/>
      <c r="GZE204" s="264"/>
      <c r="GZF204" s="264"/>
      <c r="GZG204" s="264"/>
      <c r="GZH204" s="264"/>
      <c r="GZI204" s="264"/>
      <c r="GZJ204" s="264"/>
      <c r="GZK204" s="264"/>
      <c r="GZL204" s="264"/>
      <c r="GZM204" s="264"/>
      <c r="GZN204" s="264"/>
      <c r="GZO204" s="264"/>
      <c r="GZP204" s="264"/>
      <c r="GZQ204" s="264"/>
      <c r="GZR204" s="264"/>
      <c r="GZS204" s="264"/>
      <c r="GZT204" s="264"/>
      <c r="GZU204" s="264"/>
      <c r="GZV204" s="264"/>
      <c r="GZW204" s="264"/>
      <c r="GZX204" s="264"/>
      <c r="GZY204" s="264"/>
      <c r="GZZ204" s="264"/>
      <c r="HAA204" s="264"/>
      <c r="HAB204" s="264"/>
      <c r="HAC204" s="264"/>
      <c r="HAD204" s="264"/>
      <c r="HAE204" s="264"/>
      <c r="HAF204" s="264"/>
      <c r="HAG204" s="264"/>
      <c r="HAH204" s="264"/>
      <c r="HAI204" s="264"/>
      <c r="HAJ204" s="264"/>
      <c r="HAK204" s="264"/>
      <c r="HAL204" s="264"/>
      <c r="HAM204" s="264"/>
      <c r="HAN204" s="264"/>
      <c r="HAO204" s="264"/>
      <c r="HAP204" s="264"/>
      <c r="HAQ204" s="264"/>
      <c r="HAR204" s="264"/>
      <c r="HAS204" s="264"/>
      <c r="HAT204" s="264"/>
      <c r="HAU204" s="264"/>
      <c r="HAV204" s="264"/>
      <c r="HAW204" s="264"/>
      <c r="HAX204" s="264"/>
      <c r="HAY204" s="264"/>
      <c r="HAZ204" s="264"/>
      <c r="HBA204" s="264"/>
      <c r="HBB204" s="264"/>
      <c r="HBC204" s="264"/>
      <c r="HBD204" s="264"/>
      <c r="HBE204" s="264"/>
      <c r="HBF204" s="264"/>
      <c r="HBG204" s="264"/>
      <c r="HBH204" s="264"/>
      <c r="HBI204" s="264"/>
      <c r="HBJ204" s="264"/>
      <c r="HBK204" s="264"/>
      <c r="HBL204" s="264"/>
      <c r="HBM204" s="264"/>
      <c r="HBN204" s="264"/>
      <c r="HBO204" s="264"/>
      <c r="HBP204" s="264"/>
      <c r="HBQ204" s="264"/>
      <c r="HBR204" s="264"/>
      <c r="HBS204" s="264"/>
      <c r="HBT204" s="264"/>
      <c r="HBU204" s="264"/>
      <c r="HBV204" s="264"/>
      <c r="HBW204" s="264"/>
      <c r="HBX204" s="264"/>
      <c r="HBY204" s="264"/>
      <c r="HBZ204" s="264"/>
      <c r="HCA204" s="264"/>
      <c r="HCB204" s="264"/>
      <c r="HCC204" s="264"/>
      <c r="HCD204" s="264"/>
      <c r="HCE204" s="264"/>
      <c r="HCF204" s="264"/>
      <c r="HCG204" s="264"/>
      <c r="HCH204" s="264"/>
      <c r="HCI204" s="264"/>
      <c r="HCJ204" s="264"/>
      <c r="HCK204" s="264"/>
      <c r="HCL204" s="264"/>
      <c r="HCM204" s="264"/>
      <c r="HCN204" s="264"/>
      <c r="HCO204" s="264"/>
      <c r="HCP204" s="264"/>
      <c r="HCQ204" s="264"/>
      <c r="HCR204" s="264"/>
      <c r="HCS204" s="264"/>
      <c r="HCT204" s="264"/>
      <c r="HCU204" s="264"/>
      <c r="HCV204" s="264"/>
      <c r="HCW204" s="264"/>
      <c r="HCX204" s="264"/>
      <c r="HCY204" s="264"/>
      <c r="HCZ204" s="264"/>
      <c r="HDA204" s="264"/>
      <c r="HDB204" s="264"/>
      <c r="HDC204" s="264"/>
      <c r="HDD204" s="264"/>
      <c r="HDE204" s="264"/>
      <c r="HDF204" s="264"/>
      <c r="HDG204" s="264"/>
      <c r="HDH204" s="264"/>
      <c r="HDI204" s="264"/>
      <c r="HDJ204" s="264"/>
      <c r="HDK204" s="264"/>
      <c r="HDL204" s="264"/>
      <c r="HDM204" s="264"/>
      <c r="HDN204" s="264"/>
      <c r="HDO204" s="264"/>
      <c r="HDP204" s="264"/>
      <c r="HDQ204" s="264"/>
      <c r="HDR204" s="264"/>
      <c r="HDS204" s="264"/>
      <c r="HDT204" s="264"/>
      <c r="HDU204" s="264"/>
      <c r="HDV204" s="264"/>
      <c r="HDW204" s="264"/>
      <c r="HDX204" s="264"/>
      <c r="HDY204" s="264"/>
      <c r="HDZ204" s="264"/>
      <c r="HEA204" s="264"/>
      <c r="HEB204" s="264"/>
      <c r="HEC204" s="264"/>
      <c r="HED204" s="264"/>
      <c r="HEE204" s="264"/>
      <c r="HEF204" s="264"/>
      <c r="HEG204" s="264"/>
      <c r="HEH204" s="264"/>
      <c r="HEI204" s="264"/>
      <c r="HEJ204" s="264"/>
      <c r="HEK204" s="264"/>
      <c r="HEL204" s="264"/>
      <c r="HEM204" s="264"/>
      <c r="HEN204" s="264"/>
      <c r="HEO204" s="264"/>
      <c r="HEP204" s="264"/>
      <c r="HEQ204" s="264"/>
      <c r="HER204" s="264"/>
      <c r="HES204" s="264"/>
      <c r="HET204" s="264"/>
      <c r="HEU204" s="264"/>
      <c r="HEV204" s="264"/>
      <c r="HEW204" s="264"/>
      <c r="HEX204" s="264"/>
      <c r="HEY204" s="264"/>
      <c r="HEZ204" s="264"/>
      <c r="HFA204" s="264"/>
      <c r="HFB204" s="264"/>
      <c r="HFC204" s="264"/>
      <c r="HFD204" s="264"/>
      <c r="HFE204" s="264"/>
      <c r="HFF204" s="264"/>
      <c r="HFG204" s="264"/>
      <c r="HFH204" s="264"/>
      <c r="HFI204" s="264"/>
      <c r="HFJ204" s="264"/>
      <c r="HFK204" s="264"/>
      <c r="HFL204" s="264"/>
      <c r="HFM204" s="264"/>
      <c r="HFN204" s="264"/>
      <c r="HFO204" s="264"/>
      <c r="HFP204" s="264"/>
      <c r="HFQ204" s="264"/>
      <c r="HFR204" s="264"/>
      <c r="HFS204" s="264"/>
      <c r="HFT204" s="264"/>
      <c r="HFU204" s="264"/>
      <c r="HFV204" s="264"/>
      <c r="HFW204" s="264"/>
      <c r="HFX204" s="264"/>
      <c r="HFY204" s="264"/>
      <c r="HFZ204" s="264"/>
      <c r="HGA204" s="264"/>
      <c r="HGB204" s="264"/>
      <c r="HGC204" s="264"/>
      <c r="HGD204" s="264"/>
      <c r="HGE204" s="264"/>
      <c r="HGF204" s="264"/>
      <c r="HGG204" s="264"/>
      <c r="HGH204" s="264"/>
      <c r="HGI204" s="264"/>
      <c r="HGJ204" s="264"/>
      <c r="HGK204" s="264"/>
      <c r="HGL204" s="264"/>
      <c r="HGM204" s="264"/>
      <c r="HGN204" s="264"/>
      <c r="HGO204" s="264"/>
      <c r="HGP204" s="264"/>
      <c r="HGQ204" s="264"/>
      <c r="HGR204" s="264"/>
      <c r="HGS204" s="264"/>
      <c r="HGT204" s="264"/>
      <c r="HGU204" s="264"/>
      <c r="HGV204" s="264"/>
      <c r="HGW204" s="264"/>
      <c r="HGX204" s="264"/>
      <c r="HGY204" s="264"/>
      <c r="HGZ204" s="264"/>
      <c r="HHA204" s="264"/>
      <c r="HHB204" s="264"/>
      <c r="HHC204" s="264"/>
      <c r="HHD204" s="264"/>
      <c r="HHE204" s="264"/>
      <c r="HHF204" s="264"/>
      <c r="HHG204" s="264"/>
      <c r="HHH204" s="264"/>
      <c r="HHI204" s="264"/>
      <c r="HHJ204" s="264"/>
      <c r="HHK204" s="264"/>
      <c r="HHL204" s="264"/>
      <c r="HHM204" s="264"/>
      <c r="HHN204" s="264"/>
      <c r="HHO204" s="264"/>
      <c r="HHP204" s="264"/>
      <c r="HHQ204" s="264"/>
      <c r="HHR204" s="264"/>
      <c r="HHS204" s="264"/>
      <c r="HHT204" s="264"/>
      <c r="HHU204" s="264"/>
      <c r="HHV204" s="264"/>
      <c r="HHW204" s="264"/>
      <c r="HHX204" s="264"/>
      <c r="HHY204" s="264"/>
      <c r="HHZ204" s="264"/>
      <c r="HIA204" s="264"/>
      <c r="HIB204" s="264"/>
      <c r="HIC204" s="264"/>
      <c r="HID204" s="264"/>
      <c r="HIE204" s="264"/>
      <c r="HIF204" s="264"/>
      <c r="HIG204" s="264"/>
      <c r="HIH204" s="264"/>
      <c r="HII204" s="264"/>
      <c r="HIJ204" s="264"/>
      <c r="HIK204" s="264"/>
      <c r="HIL204" s="264"/>
      <c r="HIM204" s="264"/>
      <c r="HIN204" s="264"/>
      <c r="HIO204" s="264"/>
      <c r="HIP204" s="264"/>
      <c r="HIQ204" s="264"/>
      <c r="HIR204" s="264"/>
      <c r="HIS204" s="264"/>
      <c r="HIT204" s="264"/>
      <c r="HIU204" s="264"/>
      <c r="HIV204" s="264"/>
      <c r="HIW204" s="264"/>
      <c r="HIX204" s="264"/>
      <c r="HIY204" s="264"/>
      <c r="HIZ204" s="264"/>
      <c r="HJA204" s="264"/>
      <c r="HJB204" s="264"/>
      <c r="HJC204" s="264"/>
      <c r="HJD204" s="264"/>
      <c r="HJE204" s="264"/>
      <c r="HJF204" s="264"/>
      <c r="HJG204" s="264"/>
      <c r="HJH204" s="264"/>
      <c r="HJI204" s="264"/>
      <c r="HJJ204" s="264"/>
      <c r="HJK204" s="264"/>
      <c r="HJL204" s="264"/>
      <c r="HJM204" s="264"/>
      <c r="HJN204" s="264"/>
      <c r="HJO204" s="264"/>
      <c r="HJP204" s="264"/>
      <c r="HJQ204" s="264"/>
      <c r="HJR204" s="264"/>
      <c r="HJS204" s="264"/>
      <c r="HJT204" s="264"/>
      <c r="HJU204" s="264"/>
      <c r="HJV204" s="264"/>
      <c r="HJW204" s="264"/>
      <c r="HJX204" s="264"/>
      <c r="HJY204" s="264"/>
      <c r="HJZ204" s="264"/>
      <c r="HKA204" s="264"/>
      <c r="HKB204" s="264"/>
      <c r="HKC204" s="264"/>
      <c r="HKD204" s="264"/>
      <c r="HKE204" s="264"/>
      <c r="HKF204" s="264"/>
      <c r="HKG204" s="264"/>
      <c r="HKH204" s="264"/>
      <c r="HKI204" s="264"/>
      <c r="HKJ204" s="264"/>
      <c r="HKK204" s="264"/>
      <c r="HKL204" s="264"/>
      <c r="HKM204" s="264"/>
      <c r="HKN204" s="264"/>
      <c r="HKO204" s="264"/>
      <c r="HKP204" s="264"/>
      <c r="HKQ204" s="264"/>
      <c r="HKR204" s="264"/>
      <c r="HKS204" s="264"/>
      <c r="HKT204" s="264"/>
      <c r="HKU204" s="264"/>
      <c r="HKV204" s="264"/>
      <c r="HKW204" s="264"/>
      <c r="HKX204" s="264"/>
      <c r="HKY204" s="264"/>
      <c r="HKZ204" s="264"/>
      <c r="HLA204" s="264"/>
      <c r="HLB204" s="264"/>
      <c r="HLC204" s="264"/>
      <c r="HLD204" s="264"/>
      <c r="HLE204" s="264"/>
      <c r="HLF204" s="264"/>
      <c r="HLG204" s="264"/>
      <c r="HLH204" s="264"/>
      <c r="HLI204" s="264"/>
      <c r="HLJ204" s="264"/>
      <c r="HLK204" s="264"/>
      <c r="HLL204" s="264"/>
      <c r="HLM204" s="264"/>
      <c r="HLN204" s="264"/>
      <c r="HLO204" s="264"/>
      <c r="HLP204" s="264"/>
      <c r="HLQ204" s="264"/>
      <c r="HLR204" s="264"/>
      <c r="HLS204" s="264"/>
      <c r="HLT204" s="264"/>
      <c r="HLU204" s="264"/>
      <c r="HLV204" s="264"/>
      <c r="HLW204" s="264"/>
      <c r="HLX204" s="264"/>
      <c r="HLY204" s="264"/>
      <c r="HLZ204" s="264"/>
      <c r="HMA204" s="264"/>
      <c r="HMB204" s="264"/>
      <c r="HMC204" s="264"/>
      <c r="HMD204" s="264"/>
      <c r="HME204" s="264"/>
      <c r="HMF204" s="264"/>
      <c r="HMG204" s="264"/>
      <c r="HMH204" s="264"/>
      <c r="HMI204" s="264"/>
      <c r="HMJ204" s="264"/>
      <c r="HMK204" s="264"/>
      <c r="HML204" s="264"/>
      <c r="HMM204" s="264"/>
      <c r="HMN204" s="264"/>
      <c r="HMO204" s="264"/>
      <c r="HMP204" s="264"/>
      <c r="HMQ204" s="264"/>
      <c r="HMR204" s="264"/>
      <c r="HMS204" s="264"/>
      <c r="HMT204" s="264"/>
      <c r="HMU204" s="264"/>
      <c r="HMV204" s="264"/>
      <c r="HMW204" s="264"/>
      <c r="HMX204" s="264"/>
      <c r="HMY204" s="264"/>
      <c r="HMZ204" s="264"/>
      <c r="HNA204" s="264"/>
      <c r="HNB204" s="264"/>
      <c r="HNC204" s="264"/>
      <c r="HND204" s="264"/>
      <c r="HNE204" s="264"/>
      <c r="HNF204" s="264"/>
      <c r="HNG204" s="264"/>
      <c r="HNH204" s="264"/>
      <c r="HNI204" s="264"/>
      <c r="HNJ204" s="264"/>
      <c r="HNK204" s="264"/>
      <c r="HNL204" s="264"/>
      <c r="HNM204" s="264"/>
      <c r="HNN204" s="264"/>
      <c r="HNO204" s="264"/>
      <c r="HNP204" s="264"/>
      <c r="HNQ204" s="264"/>
      <c r="HNR204" s="264"/>
      <c r="HNS204" s="264"/>
      <c r="HNT204" s="264"/>
      <c r="HNU204" s="264"/>
      <c r="HNV204" s="264"/>
      <c r="HNW204" s="264"/>
      <c r="HNX204" s="264"/>
      <c r="HNY204" s="264"/>
      <c r="HNZ204" s="264"/>
      <c r="HOA204" s="264"/>
      <c r="HOB204" s="264"/>
      <c r="HOC204" s="264"/>
      <c r="HOD204" s="264"/>
      <c r="HOE204" s="264"/>
      <c r="HOF204" s="264"/>
      <c r="HOG204" s="264"/>
      <c r="HOH204" s="264"/>
      <c r="HOI204" s="264"/>
      <c r="HOJ204" s="264"/>
      <c r="HOK204" s="264"/>
      <c r="HOL204" s="264"/>
      <c r="HOM204" s="264"/>
      <c r="HON204" s="264"/>
      <c r="HOO204" s="264"/>
      <c r="HOP204" s="264"/>
      <c r="HOQ204" s="264"/>
      <c r="HOR204" s="264"/>
      <c r="HOS204" s="264"/>
      <c r="HOT204" s="264"/>
      <c r="HOU204" s="264"/>
      <c r="HOV204" s="264"/>
      <c r="HOW204" s="264"/>
      <c r="HOX204" s="264"/>
      <c r="HOY204" s="264"/>
      <c r="HOZ204" s="264"/>
      <c r="HPA204" s="264"/>
      <c r="HPB204" s="264"/>
      <c r="HPC204" s="264"/>
      <c r="HPD204" s="264"/>
      <c r="HPE204" s="264"/>
      <c r="HPF204" s="264"/>
      <c r="HPG204" s="264"/>
      <c r="HPH204" s="264"/>
      <c r="HPI204" s="264"/>
      <c r="HPJ204" s="264"/>
      <c r="HPK204" s="264"/>
      <c r="HPL204" s="264"/>
      <c r="HPM204" s="264"/>
      <c r="HPN204" s="264"/>
      <c r="HPO204" s="264"/>
      <c r="HPP204" s="264"/>
      <c r="HPQ204" s="264"/>
      <c r="HPR204" s="264"/>
      <c r="HPS204" s="264"/>
      <c r="HPT204" s="264"/>
      <c r="HPU204" s="264"/>
      <c r="HPV204" s="264"/>
      <c r="HPW204" s="264"/>
      <c r="HPX204" s="264"/>
      <c r="HPY204" s="264"/>
      <c r="HPZ204" s="264"/>
      <c r="HQA204" s="264"/>
      <c r="HQB204" s="264"/>
      <c r="HQC204" s="264"/>
      <c r="HQD204" s="264"/>
      <c r="HQE204" s="264"/>
      <c r="HQF204" s="264"/>
      <c r="HQG204" s="264"/>
      <c r="HQH204" s="264"/>
      <c r="HQI204" s="264"/>
      <c r="HQJ204" s="264"/>
      <c r="HQK204" s="264"/>
      <c r="HQL204" s="264"/>
      <c r="HQM204" s="264"/>
      <c r="HQN204" s="264"/>
      <c r="HQO204" s="264"/>
      <c r="HQP204" s="264"/>
      <c r="HQQ204" s="264"/>
      <c r="HQR204" s="264"/>
      <c r="HQS204" s="264"/>
      <c r="HQT204" s="264"/>
      <c r="HQU204" s="264"/>
      <c r="HQV204" s="264"/>
      <c r="HQW204" s="264"/>
      <c r="HQX204" s="264"/>
      <c r="HQY204" s="264"/>
      <c r="HQZ204" s="264"/>
      <c r="HRA204" s="264"/>
      <c r="HRB204" s="264"/>
      <c r="HRC204" s="264"/>
      <c r="HRD204" s="264"/>
      <c r="HRE204" s="264"/>
      <c r="HRF204" s="264"/>
      <c r="HRG204" s="264"/>
      <c r="HRH204" s="264"/>
      <c r="HRI204" s="264"/>
      <c r="HRJ204" s="264"/>
      <c r="HRK204" s="264"/>
      <c r="HRL204" s="264"/>
      <c r="HRM204" s="264"/>
      <c r="HRN204" s="264"/>
      <c r="HRO204" s="264"/>
      <c r="HRP204" s="264"/>
      <c r="HRQ204" s="264"/>
      <c r="HRR204" s="264"/>
      <c r="HRS204" s="264"/>
      <c r="HRT204" s="264"/>
      <c r="HRU204" s="264"/>
      <c r="HRV204" s="264"/>
      <c r="HRW204" s="264"/>
      <c r="HRX204" s="264"/>
      <c r="HRY204" s="264"/>
      <c r="HRZ204" s="264"/>
      <c r="HSA204" s="264"/>
      <c r="HSB204" s="264"/>
      <c r="HSC204" s="264"/>
      <c r="HSD204" s="264"/>
      <c r="HSE204" s="264"/>
      <c r="HSF204" s="264"/>
      <c r="HSG204" s="264"/>
      <c r="HSH204" s="264"/>
      <c r="HSI204" s="264"/>
      <c r="HSJ204" s="264"/>
      <c r="HSK204" s="264"/>
      <c r="HSL204" s="264"/>
      <c r="HSM204" s="264"/>
      <c r="HSN204" s="264"/>
      <c r="HSO204" s="264"/>
      <c r="HSP204" s="264"/>
      <c r="HSQ204" s="264"/>
      <c r="HSR204" s="264"/>
      <c r="HSS204" s="264"/>
      <c r="HST204" s="264"/>
      <c r="HSU204" s="264"/>
      <c r="HSV204" s="264"/>
      <c r="HSW204" s="264"/>
      <c r="HSX204" s="264"/>
      <c r="HSY204" s="264"/>
      <c r="HSZ204" s="264"/>
      <c r="HTA204" s="264"/>
      <c r="HTB204" s="264"/>
      <c r="HTC204" s="264"/>
      <c r="HTD204" s="264"/>
      <c r="HTE204" s="264"/>
      <c r="HTF204" s="264"/>
      <c r="HTG204" s="264"/>
      <c r="HTH204" s="264"/>
      <c r="HTI204" s="264"/>
      <c r="HTJ204" s="264"/>
      <c r="HTK204" s="264"/>
      <c r="HTL204" s="264"/>
      <c r="HTM204" s="264"/>
      <c r="HTN204" s="264"/>
      <c r="HTO204" s="264"/>
      <c r="HTP204" s="264"/>
      <c r="HTQ204" s="264"/>
      <c r="HTR204" s="264"/>
      <c r="HTS204" s="264"/>
      <c r="HTT204" s="264"/>
      <c r="HTU204" s="264"/>
      <c r="HTV204" s="264"/>
      <c r="HTW204" s="264"/>
      <c r="HTX204" s="264"/>
      <c r="HTY204" s="264"/>
      <c r="HTZ204" s="264"/>
      <c r="HUA204" s="264"/>
      <c r="HUB204" s="264"/>
      <c r="HUC204" s="264"/>
      <c r="HUD204" s="264"/>
      <c r="HUE204" s="264"/>
      <c r="HUF204" s="264"/>
      <c r="HUG204" s="264"/>
      <c r="HUH204" s="264"/>
      <c r="HUI204" s="264"/>
      <c r="HUJ204" s="264"/>
      <c r="HUK204" s="264"/>
      <c r="HUL204" s="264"/>
      <c r="HUM204" s="264"/>
      <c r="HUN204" s="264"/>
      <c r="HUO204" s="264"/>
      <c r="HUP204" s="264"/>
      <c r="HUQ204" s="264"/>
      <c r="HUR204" s="264"/>
      <c r="HUS204" s="264"/>
      <c r="HUT204" s="264"/>
      <c r="HUU204" s="264"/>
      <c r="HUV204" s="264"/>
      <c r="HUW204" s="264"/>
      <c r="HUX204" s="264"/>
      <c r="HUY204" s="264"/>
      <c r="HUZ204" s="264"/>
      <c r="HVA204" s="264"/>
      <c r="HVB204" s="264"/>
      <c r="HVC204" s="264"/>
      <c r="HVD204" s="264"/>
      <c r="HVE204" s="264"/>
      <c r="HVF204" s="264"/>
      <c r="HVG204" s="264"/>
      <c r="HVH204" s="264"/>
      <c r="HVI204" s="264"/>
      <c r="HVJ204" s="264"/>
      <c r="HVK204" s="264"/>
      <c r="HVL204" s="264"/>
      <c r="HVM204" s="264"/>
      <c r="HVN204" s="264"/>
      <c r="HVO204" s="264"/>
      <c r="HVP204" s="264"/>
      <c r="HVQ204" s="264"/>
      <c r="HVR204" s="264"/>
      <c r="HVS204" s="264"/>
      <c r="HVT204" s="264"/>
      <c r="HVU204" s="264"/>
      <c r="HVV204" s="264"/>
      <c r="HVW204" s="264"/>
      <c r="HVX204" s="264"/>
      <c r="HVY204" s="264"/>
      <c r="HVZ204" s="264"/>
      <c r="HWA204" s="264"/>
      <c r="HWB204" s="264"/>
      <c r="HWC204" s="264"/>
      <c r="HWD204" s="264"/>
      <c r="HWE204" s="264"/>
      <c r="HWF204" s="264"/>
      <c r="HWG204" s="264"/>
      <c r="HWH204" s="264"/>
      <c r="HWI204" s="264"/>
      <c r="HWJ204" s="264"/>
      <c r="HWK204" s="264"/>
      <c r="HWL204" s="264"/>
      <c r="HWM204" s="264"/>
      <c r="HWN204" s="264"/>
      <c r="HWO204" s="264"/>
      <c r="HWP204" s="264"/>
      <c r="HWQ204" s="264"/>
      <c r="HWR204" s="264"/>
      <c r="HWS204" s="264"/>
      <c r="HWT204" s="264"/>
      <c r="HWU204" s="264"/>
      <c r="HWV204" s="264"/>
      <c r="HWW204" s="264"/>
      <c r="HWX204" s="264"/>
      <c r="HWY204" s="264"/>
      <c r="HWZ204" s="264"/>
      <c r="HXA204" s="264"/>
      <c r="HXB204" s="264"/>
      <c r="HXC204" s="264"/>
      <c r="HXD204" s="264"/>
      <c r="HXE204" s="264"/>
      <c r="HXF204" s="264"/>
      <c r="HXG204" s="264"/>
      <c r="HXH204" s="264"/>
      <c r="HXI204" s="264"/>
      <c r="HXJ204" s="264"/>
      <c r="HXK204" s="264"/>
      <c r="HXL204" s="264"/>
      <c r="HXM204" s="264"/>
      <c r="HXN204" s="264"/>
      <c r="HXO204" s="264"/>
      <c r="HXP204" s="264"/>
      <c r="HXQ204" s="264"/>
      <c r="HXR204" s="264"/>
      <c r="HXS204" s="264"/>
      <c r="HXT204" s="264"/>
      <c r="HXU204" s="264"/>
      <c r="HXV204" s="264"/>
      <c r="HXW204" s="264"/>
      <c r="HXX204" s="264"/>
      <c r="HXY204" s="264"/>
      <c r="HXZ204" s="264"/>
      <c r="HYA204" s="264"/>
      <c r="HYB204" s="264"/>
      <c r="HYC204" s="264"/>
      <c r="HYD204" s="264"/>
      <c r="HYE204" s="264"/>
      <c r="HYF204" s="264"/>
      <c r="HYG204" s="264"/>
      <c r="HYH204" s="264"/>
      <c r="HYI204" s="264"/>
      <c r="HYJ204" s="264"/>
      <c r="HYK204" s="264"/>
      <c r="HYL204" s="264"/>
      <c r="HYM204" s="264"/>
      <c r="HYN204" s="264"/>
      <c r="HYO204" s="264"/>
      <c r="HYP204" s="264"/>
      <c r="HYQ204" s="264"/>
      <c r="HYR204" s="264"/>
      <c r="HYS204" s="264"/>
      <c r="HYT204" s="264"/>
      <c r="HYU204" s="264"/>
      <c r="HYV204" s="264"/>
      <c r="HYW204" s="264"/>
      <c r="HYX204" s="264"/>
      <c r="HYY204" s="264"/>
      <c r="HYZ204" s="264"/>
      <c r="HZA204" s="264"/>
      <c r="HZB204" s="264"/>
      <c r="HZC204" s="264"/>
      <c r="HZD204" s="264"/>
      <c r="HZE204" s="264"/>
      <c r="HZF204" s="264"/>
      <c r="HZG204" s="264"/>
      <c r="HZH204" s="264"/>
      <c r="HZI204" s="264"/>
      <c r="HZJ204" s="264"/>
      <c r="HZK204" s="264"/>
      <c r="HZL204" s="264"/>
      <c r="HZM204" s="264"/>
      <c r="HZN204" s="264"/>
      <c r="HZO204" s="264"/>
      <c r="HZP204" s="264"/>
      <c r="HZQ204" s="264"/>
      <c r="HZR204" s="264"/>
      <c r="HZS204" s="264"/>
      <c r="HZT204" s="264"/>
      <c r="HZU204" s="264"/>
      <c r="HZV204" s="264"/>
      <c r="HZW204" s="264"/>
      <c r="HZX204" s="264"/>
      <c r="HZY204" s="264"/>
      <c r="HZZ204" s="264"/>
      <c r="IAA204" s="264"/>
      <c r="IAB204" s="264"/>
      <c r="IAC204" s="264"/>
      <c r="IAD204" s="264"/>
      <c r="IAE204" s="264"/>
      <c r="IAF204" s="264"/>
      <c r="IAG204" s="264"/>
      <c r="IAH204" s="264"/>
      <c r="IAI204" s="264"/>
      <c r="IAJ204" s="264"/>
      <c r="IAK204" s="264"/>
      <c r="IAL204" s="264"/>
      <c r="IAM204" s="264"/>
      <c r="IAN204" s="264"/>
      <c r="IAO204" s="264"/>
      <c r="IAP204" s="264"/>
      <c r="IAQ204" s="264"/>
      <c r="IAR204" s="264"/>
      <c r="IAS204" s="264"/>
      <c r="IAT204" s="264"/>
      <c r="IAU204" s="264"/>
      <c r="IAV204" s="264"/>
      <c r="IAW204" s="264"/>
      <c r="IAX204" s="264"/>
      <c r="IAY204" s="264"/>
      <c r="IAZ204" s="264"/>
      <c r="IBA204" s="264"/>
      <c r="IBB204" s="264"/>
      <c r="IBC204" s="264"/>
      <c r="IBD204" s="264"/>
      <c r="IBE204" s="264"/>
      <c r="IBF204" s="264"/>
      <c r="IBG204" s="264"/>
      <c r="IBH204" s="264"/>
      <c r="IBI204" s="264"/>
      <c r="IBJ204" s="264"/>
      <c r="IBK204" s="264"/>
      <c r="IBL204" s="264"/>
      <c r="IBM204" s="264"/>
      <c r="IBN204" s="264"/>
      <c r="IBO204" s="264"/>
      <c r="IBP204" s="264"/>
      <c r="IBQ204" s="264"/>
      <c r="IBR204" s="264"/>
      <c r="IBS204" s="264"/>
      <c r="IBT204" s="264"/>
      <c r="IBU204" s="264"/>
      <c r="IBV204" s="264"/>
      <c r="IBW204" s="264"/>
      <c r="IBX204" s="264"/>
      <c r="IBY204" s="264"/>
      <c r="IBZ204" s="264"/>
      <c r="ICA204" s="264"/>
      <c r="ICB204" s="264"/>
      <c r="ICC204" s="264"/>
      <c r="ICD204" s="264"/>
      <c r="ICE204" s="264"/>
      <c r="ICF204" s="264"/>
      <c r="ICG204" s="264"/>
      <c r="ICH204" s="264"/>
      <c r="ICI204" s="264"/>
      <c r="ICJ204" s="264"/>
      <c r="ICK204" s="264"/>
      <c r="ICL204" s="264"/>
      <c r="ICM204" s="264"/>
      <c r="ICN204" s="264"/>
      <c r="ICO204" s="264"/>
      <c r="ICP204" s="264"/>
      <c r="ICQ204" s="264"/>
      <c r="ICR204" s="264"/>
      <c r="ICS204" s="264"/>
      <c r="ICT204" s="264"/>
      <c r="ICU204" s="264"/>
      <c r="ICV204" s="264"/>
      <c r="ICW204" s="264"/>
      <c r="ICX204" s="264"/>
      <c r="ICY204" s="264"/>
      <c r="ICZ204" s="264"/>
      <c r="IDA204" s="264"/>
      <c r="IDB204" s="264"/>
      <c r="IDC204" s="264"/>
      <c r="IDD204" s="264"/>
      <c r="IDE204" s="264"/>
      <c r="IDF204" s="264"/>
      <c r="IDG204" s="264"/>
      <c r="IDH204" s="264"/>
      <c r="IDI204" s="264"/>
      <c r="IDJ204" s="264"/>
      <c r="IDK204" s="264"/>
      <c r="IDL204" s="264"/>
      <c r="IDM204" s="264"/>
      <c r="IDN204" s="264"/>
      <c r="IDO204" s="264"/>
      <c r="IDP204" s="264"/>
      <c r="IDQ204" s="264"/>
      <c r="IDR204" s="264"/>
      <c r="IDS204" s="264"/>
      <c r="IDT204" s="264"/>
      <c r="IDU204" s="264"/>
      <c r="IDV204" s="264"/>
      <c r="IDW204" s="264"/>
      <c r="IDX204" s="264"/>
      <c r="IDY204" s="264"/>
      <c r="IDZ204" s="264"/>
      <c r="IEA204" s="264"/>
      <c r="IEB204" s="264"/>
      <c r="IEC204" s="264"/>
      <c r="IED204" s="264"/>
      <c r="IEE204" s="264"/>
      <c r="IEF204" s="264"/>
      <c r="IEG204" s="264"/>
      <c r="IEH204" s="264"/>
      <c r="IEI204" s="264"/>
      <c r="IEJ204" s="264"/>
      <c r="IEK204" s="264"/>
      <c r="IEL204" s="264"/>
      <c r="IEM204" s="264"/>
      <c r="IEN204" s="264"/>
      <c r="IEO204" s="264"/>
      <c r="IEP204" s="264"/>
      <c r="IEQ204" s="264"/>
      <c r="IER204" s="264"/>
      <c r="IES204" s="264"/>
      <c r="IET204" s="264"/>
      <c r="IEU204" s="264"/>
      <c r="IEV204" s="264"/>
      <c r="IEW204" s="264"/>
      <c r="IEX204" s="264"/>
      <c r="IEY204" s="264"/>
      <c r="IEZ204" s="264"/>
      <c r="IFA204" s="264"/>
      <c r="IFB204" s="264"/>
      <c r="IFC204" s="264"/>
      <c r="IFD204" s="264"/>
      <c r="IFE204" s="264"/>
      <c r="IFF204" s="264"/>
      <c r="IFG204" s="264"/>
      <c r="IFH204" s="264"/>
      <c r="IFI204" s="264"/>
      <c r="IFJ204" s="264"/>
      <c r="IFK204" s="264"/>
      <c r="IFL204" s="264"/>
      <c r="IFM204" s="264"/>
      <c r="IFN204" s="264"/>
      <c r="IFO204" s="264"/>
      <c r="IFP204" s="264"/>
      <c r="IFQ204" s="264"/>
      <c r="IFR204" s="264"/>
      <c r="IFS204" s="264"/>
      <c r="IFT204" s="264"/>
      <c r="IFU204" s="264"/>
      <c r="IFV204" s="264"/>
      <c r="IFW204" s="264"/>
      <c r="IFX204" s="264"/>
      <c r="IFY204" s="264"/>
      <c r="IFZ204" s="264"/>
      <c r="IGA204" s="264"/>
      <c r="IGB204" s="264"/>
      <c r="IGC204" s="264"/>
      <c r="IGD204" s="264"/>
      <c r="IGE204" s="264"/>
      <c r="IGF204" s="264"/>
      <c r="IGG204" s="264"/>
      <c r="IGH204" s="264"/>
      <c r="IGI204" s="264"/>
      <c r="IGJ204" s="264"/>
      <c r="IGK204" s="264"/>
      <c r="IGL204" s="264"/>
      <c r="IGM204" s="264"/>
      <c r="IGN204" s="264"/>
      <c r="IGO204" s="264"/>
      <c r="IGP204" s="264"/>
      <c r="IGQ204" s="264"/>
      <c r="IGR204" s="264"/>
      <c r="IGS204" s="264"/>
      <c r="IGT204" s="264"/>
      <c r="IGU204" s="264"/>
      <c r="IGV204" s="264"/>
      <c r="IGW204" s="264"/>
      <c r="IGX204" s="264"/>
      <c r="IGY204" s="264"/>
      <c r="IGZ204" s="264"/>
      <c r="IHA204" s="264"/>
      <c r="IHB204" s="264"/>
      <c r="IHC204" s="264"/>
      <c r="IHD204" s="264"/>
      <c r="IHE204" s="264"/>
      <c r="IHF204" s="264"/>
      <c r="IHG204" s="264"/>
      <c r="IHH204" s="264"/>
      <c r="IHI204" s="264"/>
      <c r="IHJ204" s="264"/>
      <c r="IHK204" s="264"/>
      <c r="IHL204" s="264"/>
      <c r="IHM204" s="264"/>
      <c r="IHN204" s="264"/>
      <c r="IHO204" s="264"/>
      <c r="IHP204" s="264"/>
      <c r="IHQ204" s="264"/>
      <c r="IHR204" s="264"/>
      <c r="IHS204" s="264"/>
      <c r="IHT204" s="264"/>
      <c r="IHU204" s="264"/>
      <c r="IHV204" s="264"/>
      <c r="IHW204" s="264"/>
      <c r="IHX204" s="264"/>
      <c r="IHY204" s="264"/>
      <c r="IHZ204" s="264"/>
      <c r="IIA204" s="264"/>
      <c r="IIB204" s="264"/>
      <c r="IIC204" s="264"/>
      <c r="IID204" s="264"/>
      <c r="IIE204" s="264"/>
      <c r="IIF204" s="264"/>
      <c r="IIG204" s="264"/>
      <c r="IIH204" s="264"/>
      <c r="III204" s="264"/>
      <c r="IIJ204" s="264"/>
      <c r="IIK204" s="264"/>
      <c r="IIL204" s="264"/>
      <c r="IIM204" s="264"/>
      <c r="IIN204" s="264"/>
      <c r="IIO204" s="264"/>
      <c r="IIP204" s="264"/>
      <c r="IIQ204" s="264"/>
      <c r="IIR204" s="264"/>
      <c r="IIS204" s="264"/>
      <c r="IIT204" s="264"/>
      <c r="IIU204" s="264"/>
      <c r="IIV204" s="264"/>
      <c r="IIW204" s="264"/>
      <c r="IIX204" s="264"/>
      <c r="IIY204" s="264"/>
      <c r="IIZ204" s="264"/>
      <c r="IJA204" s="264"/>
      <c r="IJB204" s="264"/>
      <c r="IJC204" s="264"/>
      <c r="IJD204" s="264"/>
      <c r="IJE204" s="264"/>
      <c r="IJF204" s="264"/>
      <c r="IJG204" s="264"/>
      <c r="IJH204" s="264"/>
      <c r="IJI204" s="264"/>
      <c r="IJJ204" s="264"/>
      <c r="IJK204" s="264"/>
      <c r="IJL204" s="264"/>
      <c r="IJM204" s="264"/>
      <c r="IJN204" s="264"/>
      <c r="IJO204" s="264"/>
      <c r="IJP204" s="264"/>
      <c r="IJQ204" s="264"/>
      <c r="IJR204" s="264"/>
      <c r="IJS204" s="264"/>
      <c r="IJT204" s="264"/>
      <c r="IJU204" s="264"/>
      <c r="IJV204" s="264"/>
      <c r="IJW204" s="264"/>
      <c r="IJX204" s="264"/>
      <c r="IJY204" s="264"/>
      <c r="IJZ204" s="264"/>
      <c r="IKA204" s="264"/>
      <c r="IKB204" s="264"/>
      <c r="IKC204" s="264"/>
      <c r="IKD204" s="264"/>
      <c r="IKE204" s="264"/>
      <c r="IKF204" s="264"/>
      <c r="IKG204" s="264"/>
      <c r="IKH204" s="264"/>
      <c r="IKI204" s="264"/>
      <c r="IKJ204" s="264"/>
      <c r="IKK204" s="264"/>
      <c r="IKL204" s="264"/>
      <c r="IKM204" s="264"/>
      <c r="IKN204" s="264"/>
      <c r="IKO204" s="264"/>
      <c r="IKP204" s="264"/>
      <c r="IKQ204" s="264"/>
      <c r="IKR204" s="264"/>
      <c r="IKS204" s="264"/>
      <c r="IKT204" s="264"/>
      <c r="IKU204" s="264"/>
      <c r="IKV204" s="264"/>
      <c r="IKW204" s="264"/>
      <c r="IKX204" s="264"/>
      <c r="IKY204" s="264"/>
      <c r="IKZ204" s="264"/>
      <c r="ILA204" s="264"/>
      <c r="ILB204" s="264"/>
      <c r="ILC204" s="264"/>
      <c r="ILD204" s="264"/>
      <c r="ILE204" s="264"/>
      <c r="ILF204" s="264"/>
      <c r="ILG204" s="264"/>
      <c r="ILH204" s="264"/>
      <c r="ILI204" s="264"/>
      <c r="ILJ204" s="264"/>
      <c r="ILK204" s="264"/>
      <c r="ILL204" s="264"/>
      <c r="ILM204" s="264"/>
      <c r="ILN204" s="264"/>
      <c r="ILO204" s="264"/>
      <c r="ILP204" s="264"/>
      <c r="ILQ204" s="264"/>
      <c r="ILR204" s="264"/>
      <c r="ILS204" s="264"/>
      <c r="ILT204" s="264"/>
      <c r="ILU204" s="264"/>
      <c r="ILV204" s="264"/>
      <c r="ILW204" s="264"/>
      <c r="ILX204" s="264"/>
      <c r="ILY204" s="264"/>
      <c r="ILZ204" s="264"/>
      <c r="IMA204" s="264"/>
      <c r="IMB204" s="264"/>
      <c r="IMC204" s="264"/>
      <c r="IMD204" s="264"/>
      <c r="IME204" s="264"/>
      <c r="IMF204" s="264"/>
      <c r="IMG204" s="264"/>
      <c r="IMH204" s="264"/>
      <c r="IMI204" s="264"/>
      <c r="IMJ204" s="264"/>
      <c r="IMK204" s="264"/>
      <c r="IML204" s="264"/>
      <c r="IMM204" s="264"/>
      <c r="IMN204" s="264"/>
      <c r="IMO204" s="264"/>
      <c r="IMP204" s="264"/>
      <c r="IMQ204" s="264"/>
      <c r="IMR204" s="264"/>
      <c r="IMS204" s="264"/>
      <c r="IMT204" s="264"/>
      <c r="IMU204" s="264"/>
      <c r="IMV204" s="264"/>
      <c r="IMW204" s="264"/>
      <c r="IMX204" s="264"/>
      <c r="IMY204" s="264"/>
      <c r="IMZ204" s="264"/>
      <c r="INA204" s="264"/>
      <c r="INB204" s="264"/>
      <c r="INC204" s="264"/>
      <c r="IND204" s="264"/>
      <c r="INE204" s="264"/>
      <c r="INF204" s="264"/>
      <c r="ING204" s="264"/>
      <c r="INH204" s="264"/>
      <c r="INI204" s="264"/>
      <c r="INJ204" s="264"/>
      <c r="INK204" s="264"/>
      <c r="INL204" s="264"/>
      <c r="INM204" s="264"/>
      <c r="INN204" s="264"/>
      <c r="INO204" s="264"/>
      <c r="INP204" s="264"/>
      <c r="INQ204" s="264"/>
      <c r="INR204" s="264"/>
      <c r="INS204" s="264"/>
      <c r="INT204" s="264"/>
      <c r="INU204" s="264"/>
      <c r="INV204" s="264"/>
      <c r="INW204" s="264"/>
      <c r="INX204" s="264"/>
      <c r="INY204" s="264"/>
      <c r="INZ204" s="264"/>
      <c r="IOA204" s="264"/>
      <c r="IOB204" s="264"/>
      <c r="IOC204" s="264"/>
      <c r="IOD204" s="264"/>
      <c r="IOE204" s="264"/>
      <c r="IOF204" s="264"/>
      <c r="IOG204" s="264"/>
      <c r="IOH204" s="264"/>
      <c r="IOI204" s="264"/>
      <c r="IOJ204" s="264"/>
      <c r="IOK204" s="264"/>
      <c r="IOL204" s="264"/>
      <c r="IOM204" s="264"/>
      <c r="ION204" s="264"/>
      <c r="IOO204" s="264"/>
      <c r="IOP204" s="264"/>
      <c r="IOQ204" s="264"/>
      <c r="IOR204" s="264"/>
      <c r="IOS204" s="264"/>
      <c r="IOT204" s="264"/>
      <c r="IOU204" s="264"/>
      <c r="IOV204" s="264"/>
      <c r="IOW204" s="264"/>
      <c r="IOX204" s="264"/>
      <c r="IOY204" s="264"/>
      <c r="IOZ204" s="264"/>
      <c r="IPA204" s="264"/>
      <c r="IPB204" s="264"/>
      <c r="IPC204" s="264"/>
      <c r="IPD204" s="264"/>
      <c r="IPE204" s="264"/>
      <c r="IPF204" s="264"/>
      <c r="IPG204" s="264"/>
      <c r="IPH204" s="264"/>
      <c r="IPI204" s="264"/>
      <c r="IPJ204" s="264"/>
      <c r="IPK204" s="264"/>
      <c r="IPL204" s="264"/>
      <c r="IPM204" s="264"/>
      <c r="IPN204" s="264"/>
      <c r="IPO204" s="264"/>
      <c r="IPP204" s="264"/>
      <c r="IPQ204" s="264"/>
      <c r="IPR204" s="264"/>
      <c r="IPS204" s="264"/>
      <c r="IPT204" s="264"/>
      <c r="IPU204" s="264"/>
      <c r="IPV204" s="264"/>
      <c r="IPW204" s="264"/>
      <c r="IPX204" s="264"/>
      <c r="IPY204" s="264"/>
      <c r="IPZ204" s="264"/>
      <c r="IQA204" s="264"/>
      <c r="IQB204" s="264"/>
      <c r="IQC204" s="264"/>
      <c r="IQD204" s="264"/>
      <c r="IQE204" s="264"/>
      <c r="IQF204" s="264"/>
      <c r="IQG204" s="264"/>
      <c r="IQH204" s="264"/>
      <c r="IQI204" s="264"/>
      <c r="IQJ204" s="264"/>
      <c r="IQK204" s="264"/>
      <c r="IQL204" s="264"/>
      <c r="IQM204" s="264"/>
      <c r="IQN204" s="264"/>
      <c r="IQO204" s="264"/>
      <c r="IQP204" s="264"/>
      <c r="IQQ204" s="264"/>
      <c r="IQR204" s="264"/>
      <c r="IQS204" s="264"/>
      <c r="IQT204" s="264"/>
      <c r="IQU204" s="264"/>
      <c r="IQV204" s="264"/>
      <c r="IQW204" s="264"/>
      <c r="IQX204" s="264"/>
      <c r="IQY204" s="264"/>
      <c r="IQZ204" s="264"/>
      <c r="IRA204" s="264"/>
      <c r="IRB204" s="264"/>
      <c r="IRC204" s="264"/>
      <c r="IRD204" s="264"/>
      <c r="IRE204" s="264"/>
      <c r="IRF204" s="264"/>
      <c r="IRG204" s="264"/>
      <c r="IRH204" s="264"/>
      <c r="IRI204" s="264"/>
      <c r="IRJ204" s="264"/>
      <c r="IRK204" s="264"/>
      <c r="IRL204" s="264"/>
      <c r="IRM204" s="264"/>
      <c r="IRN204" s="264"/>
      <c r="IRO204" s="264"/>
      <c r="IRP204" s="264"/>
      <c r="IRQ204" s="264"/>
      <c r="IRR204" s="264"/>
      <c r="IRS204" s="264"/>
      <c r="IRT204" s="264"/>
      <c r="IRU204" s="264"/>
      <c r="IRV204" s="264"/>
      <c r="IRW204" s="264"/>
      <c r="IRX204" s="264"/>
      <c r="IRY204" s="264"/>
      <c r="IRZ204" s="264"/>
      <c r="ISA204" s="264"/>
      <c r="ISB204" s="264"/>
      <c r="ISC204" s="264"/>
      <c r="ISD204" s="264"/>
      <c r="ISE204" s="264"/>
      <c r="ISF204" s="264"/>
      <c r="ISG204" s="264"/>
      <c r="ISH204" s="264"/>
      <c r="ISI204" s="264"/>
      <c r="ISJ204" s="264"/>
      <c r="ISK204" s="264"/>
      <c r="ISL204" s="264"/>
      <c r="ISM204" s="264"/>
      <c r="ISN204" s="264"/>
      <c r="ISO204" s="264"/>
      <c r="ISP204" s="264"/>
      <c r="ISQ204" s="264"/>
      <c r="ISR204" s="264"/>
      <c r="ISS204" s="264"/>
      <c r="IST204" s="264"/>
      <c r="ISU204" s="264"/>
      <c r="ISV204" s="264"/>
      <c r="ISW204" s="264"/>
      <c r="ISX204" s="264"/>
      <c r="ISY204" s="264"/>
      <c r="ISZ204" s="264"/>
      <c r="ITA204" s="264"/>
      <c r="ITB204" s="264"/>
      <c r="ITC204" s="264"/>
      <c r="ITD204" s="264"/>
      <c r="ITE204" s="264"/>
      <c r="ITF204" s="264"/>
      <c r="ITG204" s="264"/>
      <c r="ITH204" s="264"/>
      <c r="ITI204" s="264"/>
      <c r="ITJ204" s="264"/>
      <c r="ITK204" s="264"/>
      <c r="ITL204" s="264"/>
      <c r="ITM204" s="264"/>
      <c r="ITN204" s="264"/>
      <c r="ITO204" s="264"/>
      <c r="ITP204" s="264"/>
      <c r="ITQ204" s="264"/>
      <c r="ITR204" s="264"/>
      <c r="ITS204" s="264"/>
      <c r="ITT204" s="264"/>
      <c r="ITU204" s="264"/>
      <c r="ITV204" s="264"/>
      <c r="ITW204" s="264"/>
      <c r="ITX204" s="264"/>
      <c r="ITY204" s="264"/>
      <c r="ITZ204" s="264"/>
      <c r="IUA204" s="264"/>
      <c r="IUB204" s="264"/>
      <c r="IUC204" s="264"/>
      <c r="IUD204" s="264"/>
      <c r="IUE204" s="264"/>
      <c r="IUF204" s="264"/>
      <c r="IUG204" s="264"/>
      <c r="IUH204" s="264"/>
      <c r="IUI204" s="264"/>
      <c r="IUJ204" s="264"/>
      <c r="IUK204" s="264"/>
      <c r="IUL204" s="264"/>
      <c r="IUM204" s="264"/>
      <c r="IUN204" s="264"/>
      <c r="IUO204" s="264"/>
      <c r="IUP204" s="264"/>
      <c r="IUQ204" s="264"/>
      <c r="IUR204" s="264"/>
      <c r="IUS204" s="264"/>
      <c r="IUT204" s="264"/>
      <c r="IUU204" s="264"/>
      <c r="IUV204" s="264"/>
      <c r="IUW204" s="264"/>
      <c r="IUX204" s="264"/>
      <c r="IUY204" s="264"/>
      <c r="IUZ204" s="264"/>
      <c r="IVA204" s="264"/>
      <c r="IVB204" s="264"/>
      <c r="IVC204" s="264"/>
      <c r="IVD204" s="264"/>
      <c r="IVE204" s="264"/>
      <c r="IVF204" s="264"/>
      <c r="IVG204" s="264"/>
      <c r="IVH204" s="264"/>
      <c r="IVI204" s="264"/>
      <c r="IVJ204" s="264"/>
      <c r="IVK204" s="264"/>
      <c r="IVL204" s="264"/>
      <c r="IVM204" s="264"/>
      <c r="IVN204" s="264"/>
      <c r="IVO204" s="264"/>
      <c r="IVP204" s="264"/>
      <c r="IVQ204" s="264"/>
      <c r="IVR204" s="264"/>
      <c r="IVS204" s="264"/>
      <c r="IVT204" s="264"/>
      <c r="IVU204" s="264"/>
      <c r="IVV204" s="264"/>
      <c r="IVW204" s="264"/>
      <c r="IVX204" s="264"/>
      <c r="IVY204" s="264"/>
      <c r="IVZ204" s="264"/>
      <c r="IWA204" s="264"/>
      <c r="IWB204" s="264"/>
      <c r="IWC204" s="264"/>
      <c r="IWD204" s="264"/>
      <c r="IWE204" s="264"/>
      <c r="IWF204" s="264"/>
      <c r="IWG204" s="264"/>
      <c r="IWH204" s="264"/>
      <c r="IWI204" s="264"/>
      <c r="IWJ204" s="264"/>
      <c r="IWK204" s="264"/>
      <c r="IWL204" s="264"/>
      <c r="IWM204" s="264"/>
      <c r="IWN204" s="264"/>
      <c r="IWO204" s="264"/>
      <c r="IWP204" s="264"/>
      <c r="IWQ204" s="264"/>
      <c r="IWR204" s="264"/>
      <c r="IWS204" s="264"/>
      <c r="IWT204" s="264"/>
      <c r="IWU204" s="264"/>
      <c r="IWV204" s="264"/>
      <c r="IWW204" s="264"/>
      <c r="IWX204" s="264"/>
      <c r="IWY204" s="264"/>
      <c r="IWZ204" s="264"/>
      <c r="IXA204" s="264"/>
      <c r="IXB204" s="264"/>
      <c r="IXC204" s="264"/>
      <c r="IXD204" s="264"/>
      <c r="IXE204" s="264"/>
      <c r="IXF204" s="264"/>
      <c r="IXG204" s="264"/>
      <c r="IXH204" s="264"/>
      <c r="IXI204" s="264"/>
      <c r="IXJ204" s="264"/>
      <c r="IXK204" s="264"/>
      <c r="IXL204" s="264"/>
      <c r="IXM204" s="264"/>
      <c r="IXN204" s="264"/>
      <c r="IXO204" s="264"/>
      <c r="IXP204" s="264"/>
      <c r="IXQ204" s="264"/>
      <c r="IXR204" s="264"/>
      <c r="IXS204" s="264"/>
      <c r="IXT204" s="264"/>
      <c r="IXU204" s="264"/>
      <c r="IXV204" s="264"/>
      <c r="IXW204" s="264"/>
      <c r="IXX204" s="264"/>
      <c r="IXY204" s="264"/>
      <c r="IXZ204" s="264"/>
      <c r="IYA204" s="264"/>
      <c r="IYB204" s="264"/>
      <c r="IYC204" s="264"/>
      <c r="IYD204" s="264"/>
      <c r="IYE204" s="264"/>
      <c r="IYF204" s="264"/>
      <c r="IYG204" s="264"/>
      <c r="IYH204" s="264"/>
      <c r="IYI204" s="264"/>
      <c r="IYJ204" s="264"/>
      <c r="IYK204" s="264"/>
      <c r="IYL204" s="264"/>
      <c r="IYM204" s="264"/>
      <c r="IYN204" s="264"/>
      <c r="IYO204" s="264"/>
      <c r="IYP204" s="264"/>
      <c r="IYQ204" s="264"/>
      <c r="IYR204" s="264"/>
      <c r="IYS204" s="264"/>
      <c r="IYT204" s="264"/>
      <c r="IYU204" s="264"/>
      <c r="IYV204" s="264"/>
      <c r="IYW204" s="264"/>
      <c r="IYX204" s="264"/>
      <c r="IYY204" s="264"/>
      <c r="IYZ204" s="264"/>
      <c r="IZA204" s="264"/>
      <c r="IZB204" s="264"/>
      <c r="IZC204" s="264"/>
      <c r="IZD204" s="264"/>
      <c r="IZE204" s="264"/>
      <c r="IZF204" s="264"/>
      <c r="IZG204" s="264"/>
      <c r="IZH204" s="264"/>
      <c r="IZI204" s="264"/>
      <c r="IZJ204" s="264"/>
      <c r="IZK204" s="264"/>
      <c r="IZL204" s="264"/>
      <c r="IZM204" s="264"/>
      <c r="IZN204" s="264"/>
      <c r="IZO204" s="264"/>
      <c r="IZP204" s="264"/>
      <c r="IZQ204" s="264"/>
      <c r="IZR204" s="264"/>
      <c r="IZS204" s="264"/>
      <c r="IZT204" s="264"/>
      <c r="IZU204" s="264"/>
      <c r="IZV204" s="264"/>
      <c r="IZW204" s="264"/>
      <c r="IZX204" s="264"/>
      <c r="IZY204" s="264"/>
      <c r="IZZ204" s="264"/>
      <c r="JAA204" s="264"/>
      <c r="JAB204" s="264"/>
      <c r="JAC204" s="264"/>
      <c r="JAD204" s="264"/>
      <c r="JAE204" s="264"/>
      <c r="JAF204" s="264"/>
      <c r="JAG204" s="264"/>
      <c r="JAH204" s="264"/>
      <c r="JAI204" s="264"/>
      <c r="JAJ204" s="264"/>
      <c r="JAK204" s="264"/>
      <c r="JAL204" s="264"/>
      <c r="JAM204" s="264"/>
      <c r="JAN204" s="264"/>
      <c r="JAO204" s="264"/>
      <c r="JAP204" s="264"/>
      <c r="JAQ204" s="264"/>
      <c r="JAR204" s="264"/>
      <c r="JAS204" s="264"/>
      <c r="JAT204" s="264"/>
      <c r="JAU204" s="264"/>
      <c r="JAV204" s="264"/>
      <c r="JAW204" s="264"/>
      <c r="JAX204" s="264"/>
      <c r="JAY204" s="264"/>
      <c r="JAZ204" s="264"/>
      <c r="JBA204" s="264"/>
      <c r="JBB204" s="264"/>
      <c r="JBC204" s="264"/>
      <c r="JBD204" s="264"/>
      <c r="JBE204" s="264"/>
      <c r="JBF204" s="264"/>
      <c r="JBG204" s="264"/>
      <c r="JBH204" s="264"/>
      <c r="JBI204" s="264"/>
      <c r="JBJ204" s="264"/>
      <c r="JBK204" s="264"/>
      <c r="JBL204" s="264"/>
      <c r="JBM204" s="264"/>
      <c r="JBN204" s="264"/>
      <c r="JBO204" s="264"/>
      <c r="JBP204" s="264"/>
      <c r="JBQ204" s="264"/>
      <c r="JBR204" s="264"/>
      <c r="JBS204" s="264"/>
      <c r="JBT204" s="264"/>
      <c r="JBU204" s="264"/>
      <c r="JBV204" s="264"/>
      <c r="JBW204" s="264"/>
      <c r="JBX204" s="264"/>
      <c r="JBY204" s="264"/>
      <c r="JBZ204" s="264"/>
      <c r="JCA204" s="264"/>
      <c r="JCB204" s="264"/>
      <c r="JCC204" s="264"/>
      <c r="JCD204" s="264"/>
      <c r="JCE204" s="264"/>
      <c r="JCF204" s="264"/>
      <c r="JCG204" s="264"/>
      <c r="JCH204" s="264"/>
      <c r="JCI204" s="264"/>
      <c r="JCJ204" s="264"/>
      <c r="JCK204" s="264"/>
      <c r="JCL204" s="264"/>
      <c r="JCM204" s="264"/>
      <c r="JCN204" s="264"/>
      <c r="JCO204" s="264"/>
      <c r="JCP204" s="264"/>
      <c r="JCQ204" s="264"/>
      <c r="JCR204" s="264"/>
      <c r="JCS204" s="264"/>
      <c r="JCT204" s="264"/>
      <c r="JCU204" s="264"/>
      <c r="JCV204" s="264"/>
      <c r="JCW204" s="264"/>
      <c r="JCX204" s="264"/>
      <c r="JCY204" s="264"/>
      <c r="JCZ204" s="264"/>
      <c r="JDA204" s="264"/>
      <c r="JDB204" s="264"/>
      <c r="JDC204" s="264"/>
      <c r="JDD204" s="264"/>
      <c r="JDE204" s="264"/>
      <c r="JDF204" s="264"/>
      <c r="JDG204" s="264"/>
      <c r="JDH204" s="264"/>
      <c r="JDI204" s="264"/>
      <c r="JDJ204" s="264"/>
      <c r="JDK204" s="264"/>
      <c r="JDL204" s="264"/>
      <c r="JDM204" s="264"/>
      <c r="JDN204" s="264"/>
      <c r="JDO204" s="264"/>
      <c r="JDP204" s="264"/>
      <c r="JDQ204" s="264"/>
      <c r="JDR204" s="264"/>
      <c r="JDS204" s="264"/>
      <c r="JDT204" s="264"/>
      <c r="JDU204" s="264"/>
      <c r="JDV204" s="264"/>
      <c r="JDW204" s="264"/>
      <c r="JDX204" s="264"/>
      <c r="JDY204" s="264"/>
      <c r="JDZ204" s="264"/>
      <c r="JEA204" s="264"/>
      <c r="JEB204" s="264"/>
      <c r="JEC204" s="264"/>
      <c r="JED204" s="264"/>
      <c r="JEE204" s="264"/>
      <c r="JEF204" s="264"/>
      <c r="JEG204" s="264"/>
      <c r="JEH204" s="264"/>
      <c r="JEI204" s="264"/>
      <c r="JEJ204" s="264"/>
      <c r="JEK204" s="264"/>
      <c r="JEL204" s="264"/>
      <c r="JEM204" s="264"/>
      <c r="JEN204" s="264"/>
      <c r="JEO204" s="264"/>
      <c r="JEP204" s="264"/>
      <c r="JEQ204" s="264"/>
      <c r="JER204" s="264"/>
      <c r="JES204" s="264"/>
      <c r="JET204" s="264"/>
      <c r="JEU204" s="264"/>
      <c r="JEV204" s="264"/>
      <c r="JEW204" s="264"/>
      <c r="JEX204" s="264"/>
      <c r="JEY204" s="264"/>
      <c r="JEZ204" s="264"/>
      <c r="JFA204" s="264"/>
      <c r="JFB204" s="264"/>
      <c r="JFC204" s="264"/>
      <c r="JFD204" s="264"/>
      <c r="JFE204" s="264"/>
      <c r="JFF204" s="264"/>
      <c r="JFG204" s="264"/>
      <c r="JFH204" s="264"/>
      <c r="JFI204" s="264"/>
      <c r="JFJ204" s="264"/>
      <c r="JFK204" s="264"/>
      <c r="JFL204" s="264"/>
      <c r="JFM204" s="264"/>
      <c r="JFN204" s="264"/>
      <c r="JFO204" s="264"/>
      <c r="JFP204" s="264"/>
      <c r="JFQ204" s="264"/>
      <c r="JFR204" s="264"/>
      <c r="JFS204" s="264"/>
      <c r="JFT204" s="264"/>
      <c r="JFU204" s="264"/>
      <c r="JFV204" s="264"/>
      <c r="JFW204" s="264"/>
      <c r="JFX204" s="264"/>
      <c r="JFY204" s="264"/>
      <c r="JFZ204" s="264"/>
      <c r="JGA204" s="264"/>
      <c r="JGB204" s="264"/>
      <c r="JGC204" s="264"/>
      <c r="JGD204" s="264"/>
      <c r="JGE204" s="264"/>
      <c r="JGF204" s="264"/>
      <c r="JGG204" s="264"/>
      <c r="JGH204" s="264"/>
      <c r="JGI204" s="264"/>
      <c r="JGJ204" s="264"/>
      <c r="JGK204" s="264"/>
      <c r="JGL204" s="264"/>
      <c r="JGM204" s="264"/>
      <c r="JGN204" s="264"/>
      <c r="JGO204" s="264"/>
      <c r="JGP204" s="264"/>
      <c r="JGQ204" s="264"/>
      <c r="JGR204" s="264"/>
      <c r="JGS204" s="264"/>
      <c r="JGT204" s="264"/>
      <c r="JGU204" s="264"/>
      <c r="JGV204" s="264"/>
      <c r="JGW204" s="264"/>
      <c r="JGX204" s="264"/>
      <c r="JGY204" s="264"/>
      <c r="JGZ204" s="264"/>
      <c r="JHA204" s="264"/>
      <c r="JHB204" s="264"/>
      <c r="JHC204" s="264"/>
      <c r="JHD204" s="264"/>
      <c r="JHE204" s="264"/>
      <c r="JHF204" s="264"/>
      <c r="JHG204" s="264"/>
      <c r="JHH204" s="264"/>
      <c r="JHI204" s="264"/>
      <c r="JHJ204" s="264"/>
      <c r="JHK204" s="264"/>
      <c r="JHL204" s="264"/>
      <c r="JHM204" s="264"/>
      <c r="JHN204" s="264"/>
      <c r="JHO204" s="264"/>
      <c r="JHP204" s="264"/>
      <c r="JHQ204" s="264"/>
      <c r="JHR204" s="264"/>
      <c r="JHS204" s="264"/>
      <c r="JHT204" s="264"/>
      <c r="JHU204" s="264"/>
      <c r="JHV204" s="264"/>
      <c r="JHW204" s="264"/>
      <c r="JHX204" s="264"/>
      <c r="JHY204" s="264"/>
      <c r="JHZ204" s="264"/>
      <c r="JIA204" s="264"/>
      <c r="JIB204" s="264"/>
      <c r="JIC204" s="264"/>
      <c r="JID204" s="264"/>
      <c r="JIE204" s="264"/>
      <c r="JIF204" s="264"/>
      <c r="JIG204" s="264"/>
      <c r="JIH204" s="264"/>
      <c r="JII204" s="264"/>
      <c r="JIJ204" s="264"/>
      <c r="JIK204" s="264"/>
      <c r="JIL204" s="264"/>
      <c r="JIM204" s="264"/>
      <c r="JIN204" s="264"/>
      <c r="JIO204" s="264"/>
      <c r="JIP204" s="264"/>
      <c r="JIQ204" s="264"/>
      <c r="JIR204" s="264"/>
      <c r="JIS204" s="264"/>
      <c r="JIT204" s="264"/>
      <c r="JIU204" s="264"/>
      <c r="JIV204" s="264"/>
      <c r="JIW204" s="264"/>
      <c r="JIX204" s="264"/>
      <c r="JIY204" s="264"/>
      <c r="JIZ204" s="264"/>
      <c r="JJA204" s="264"/>
      <c r="JJB204" s="264"/>
      <c r="JJC204" s="264"/>
      <c r="JJD204" s="264"/>
      <c r="JJE204" s="264"/>
      <c r="JJF204" s="264"/>
      <c r="JJG204" s="264"/>
      <c r="JJH204" s="264"/>
      <c r="JJI204" s="264"/>
      <c r="JJJ204" s="264"/>
      <c r="JJK204" s="264"/>
      <c r="JJL204" s="264"/>
      <c r="JJM204" s="264"/>
      <c r="JJN204" s="264"/>
      <c r="JJO204" s="264"/>
      <c r="JJP204" s="264"/>
      <c r="JJQ204" s="264"/>
      <c r="JJR204" s="264"/>
      <c r="JJS204" s="264"/>
      <c r="JJT204" s="264"/>
      <c r="JJU204" s="264"/>
      <c r="JJV204" s="264"/>
      <c r="JJW204" s="264"/>
      <c r="JJX204" s="264"/>
      <c r="JJY204" s="264"/>
      <c r="JJZ204" s="264"/>
      <c r="JKA204" s="264"/>
      <c r="JKB204" s="264"/>
      <c r="JKC204" s="264"/>
      <c r="JKD204" s="264"/>
      <c r="JKE204" s="264"/>
      <c r="JKF204" s="264"/>
      <c r="JKG204" s="264"/>
      <c r="JKH204" s="264"/>
      <c r="JKI204" s="264"/>
      <c r="JKJ204" s="264"/>
      <c r="JKK204" s="264"/>
      <c r="JKL204" s="264"/>
      <c r="JKM204" s="264"/>
      <c r="JKN204" s="264"/>
      <c r="JKO204" s="264"/>
      <c r="JKP204" s="264"/>
      <c r="JKQ204" s="264"/>
      <c r="JKR204" s="264"/>
      <c r="JKS204" s="264"/>
      <c r="JKT204" s="264"/>
      <c r="JKU204" s="264"/>
      <c r="JKV204" s="264"/>
      <c r="JKW204" s="264"/>
      <c r="JKX204" s="264"/>
      <c r="JKY204" s="264"/>
      <c r="JKZ204" s="264"/>
      <c r="JLA204" s="264"/>
      <c r="JLB204" s="264"/>
      <c r="JLC204" s="264"/>
      <c r="JLD204" s="264"/>
      <c r="JLE204" s="264"/>
      <c r="JLF204" s="264"/>
      <c r="JLG204" s="264"/>
      <c r="JLH204" s="264"/>
      <c r="JLI204" s="264"/>
      <c r="JLJ204" s="264"/>
      <c r="JLK204" s="264"/>
      <c r="JLL204" s="264"/>
      <c r="JLM204" s="264"/>
      <c r="JLN204" s="264"/>
      <c r="JLO204" s="264"/>
      <c r="JLP204" s="264"/>
      <c r="JLQ204" s="264"/>
      <c r="JLR204" s="264"/>
      <c r="JLS204" s="264"/>
      <c r="JLT204" s="264"/>
      <c r="JLU204" s="264"/>
      <c r="JLV204" s="264"/>
      <c r="JLW204" s="264"/>
      <c r="JLX204" s="264"/>
      <c r="JLY204" s="264"/>
      <c r="JLZ204" s="264"/>
      <c r="JMA204" s="264"/>
      <c r="JMB204" s="264"/>
      <c r="JMC204" s="264"/>
      <c r="JMD204" s="264"/>
      <c r="JME204" s="264"/>
      <c r="JMF204" s="264"/>
      <c r="JMG204" s="264"/>
      <c r="JMH204" s="264"/>
      <c r="JMI204" s="264"/>
      <c r="JMJ204" s="264"/>
      <c r="JMK204" s="264"/>
      <c r="JML204" s="264"/>
      <c r="JMM204" s="264"/>
      <c r="JMN204" s="264"/>
      <c r="JMO204" s="264"/>
      <c r="JMP204" s="264"/>
      <c r="JMQ204" s="264"/>
      <c r="JMR204" s="264"/>
      <c r="JMS204" s="264"/>
      <c r="JMT204" s="264"/>
      <c r="JMU204" s="264"/>
      <c r="JMV204" s="264"/>
      <c r="JMW204" s="264"/>
      <c r="JMX204" s="264"/>
      <c r="JMY204" s="264"/>
      <c r="JMZ204" s="264"/>
      <c r="JNA204" s="264"/>
      <c r="JNB204" s="264"/>
      <c r="JNC204" s="264"/>
      <c r="JND204" s="264"/>
      <c r="JNE204" s="264"/>
      <c r="JNF204" s="264"/>
      <c r="JNG204" s="264"/>
      <c r="JNH204" s="264"/>
      <c r="JNI204" s="264"/>
      <c r="JNJ204" s="264"/>
      <c r="JNK204" s="264"/>
      <c r="JNL204" s="264"/>
      <c r="JNM204" s="264"/>
      <c r="JNN204" s="264"/>
      <c r="JNO204" s="264"/>
      <c r="JNP204" s="264"/>
      <c r="JNQ204" s="264"/>
      <c r="JNR204" s="264"/>
      <c r="JNS204" s="264"/>
      <c r="JNT204" s="264"/>
      <c r="JNU204" s="264"/>
      <c r="JNV204" s="264"/>
      <c r="JNW204" s="264"/>
      <c r="JNX204" s="264"/>
      <c r="JNY204" s="264"/>
      <c r="JNZ204" s="264"/>
      <c r="JOA204" s="264"/>
      <c r="JOB204" s="264"/>
      <c r="JOC204" s="264"/>
      <c r="JOD204" s="264"/>
      <c r="JOE204" s="264"/>
      <c r="JOF204" s="264"/>
      <c r="JOG204" s="264"/>
      <c r="JOH204" s="264"/>
      <c r="JOI204" s="264"/>
      <c r="JOJ204" s="264"/>
      <c r="JOK204" s="264"/>
      <c r="JOL204" s="264"/>
      <c r="JOM204" s="264"/>
      <c r="JON204" s="264"/>
      <c r="JOO204" s="264"/>
      <c r="JOP204" s="264"/>
      <c r="JOQ204" s="264"/>
      <c r="JOR204" s="264"/>
      <c r="JOS204" s="264"/>
      <c r="JOT204" s="264"/>
      <c r="JOU204" s="264"/>
      <c r="JOV204" s="264"/>
      <c r="JOW204" s="264"/>
      <c r="JOX204" s="264"/>
      <c r="JOY204" s="264"/>
      <c r="JOZ204" s="264"/>
      <c r="JPA204" s="264"/>
      <c r="JPB204" s="264"/>
      <c r="JPC204" s="264"/>
      <c r="JPD204" s="264"/>
      <c r="JPE204" s="264"/>
      <c r="JPF204" s="264"/>
      <c r="JPG204" s="264"/>
      <c r="JPH204" s="264"/>
      <c r="JPI204" s="264"/>
      <c r="JPJ204" s="264"/>
      <c r="JPK204" s="264"/>
      <c r="JPL204" s="264"/>
      <c r="JPM204" s="264"/>
      <c r="JPN204" s="264"/>
      <c r="JPO204" s="264"/>
      <c r="JPP204" s="264"/>
      <c r="JPQ204" s="264"/>
      <c r="JPR204" s="264"/>
      <c r="JPS204" s="264"/>
      <c r="JPT204" s="264"/>
      <c r="JPU204" s="264"/>
      <c r="JPV204" s="264"/>
      <c r="JPW204" s="264"/>
      <c r="JPX204" s="264"/>
      <c r="JPY204" s="264"/>
      <c r="JPZ204" s="264"/>
      <c r="JQA204" s="264"/>
      <c r="JQB204" s="264"/>
      <c r="JQC204" s="264"/>
      <c r="JQD204" s="264"/>
      <c r="JQE204" s="264"/>
      <c r="JQF204" s="264"/>
      <c r="JQG204" s="264"/>
      <c r="JQH204" s="264"/>
      <c r="JQI204" s="264"/>
      <c r="JQJ204" s="264"/>
      <c r="JQK204" s="264"/>
      <c r="JQL204" s="264"/>
      <c r="JQM204" s="264"/>
      <c r="JQN204" s="264"/>
      <c r="JQO204" s="264"/>
      <c r="JQP204" s="264"/>
      <c r="JQQ204" s="264"/>
      <c r="JQR204" s="264"/>
      <c r="JQS204" s="264"/>
      <c r="JQT204" s="264"/>
      <c r="JQU204" s="264"/>
      <c r="JQV204" s="264"/>
      <c r="JQW204" s="264"/>
      <c r="JQX204" s="264"/>
      <c r="JQY204" s="264"/>
      <c r="JQZ204" s="264"/>
      <c r="JRA204" s="264"/>
      <c r="JRB204" s="264"/>
      <c r="JRC204" s="264"/>
      <c r="JRD204" s="264"/>
      <c r="JRE204" s="264"/>
      <c r="JRF204" s="264"/>
      <c r="JRG204" s="264"/>
      <c r="JRH204" s="264"/>
      <c r="JRI204" s="264"/>
      <c r="JRJ204" s="264"/>
      <c r="JRK204" s="264"/>
      <c r="JRL204" s="264"/>
      <c r="JRM204" s="264"/>
      <c r="JRN204" s="264"/>
      <c r="JRO204" s="264"/>
      <c r="JRP204" s="264"/>
      <c r="JRQ204" s="264"/>
      <c r="JRR204" s="264"/>
      <c r="JRS204" s="264"/>
      <c r="JRT204" s="264"/>
      <c r="JRU204" s="264"/>
      <c r="JRV204" s="264"/>
      <c r="JRW204" s="264"/>
      <c r="JRX204" s="264"/>
      <c r="JRY204" s="264"/>
      <c r="JRZ204" s="264"/>
      <c r="JSA204" s="264"/>
      <c r="JSB204" s="264"/>
      <c r="JSC204" s="264"/>
      <c r="JSD204" s="264"/>
      <c r="JSE204" s="264"/>
      <c r="JSF204" s="264"/>
      <c r="JSG204" s="264"/>
      <c r="JSH204" s="264"/>
      <c r="JSI204" s="264"/>
      <c r="JSJ204" s="264"/>
      <c r="JSK204" s="264"/>
      <c r="JSL204" s="264"/>
      <c r="JSM204" s="264"/>
      <c r="JSN204" s="264"/>
      <c r="JSO204" s="264"/>
      <c r="JSP204" s="264"/>
      <c r="JSQ204" s="264"/>
      <c r="JSR204" s="264"/>
      <c r="JSS204" s="264"/>
      <c r="JST204" s="264"/>
      <c r="JSU204" s="264"/>
      <c r="JSV204" s="264"/>
      <c r="JSW204" s="264"/>
      <c r="JSX204" s="264"/>
      <c r="JSY204" s="264"/>
      <c r="JSZ204" s="264"/>
      <c r="JTA204" s="264"/>
      <c r="JTB204" s="264"/>
      <c r="JTC204" s="264"/>
      <c r="JTD204" s="264"/>
      <c r="JTE204" s="264"/>
      <c r="JTF204" s="264"/>
      <c r="JTG204" s="264"/>
      <c r="JTH204" s="264"/>
      <c r="JTI204" s="264"/>
      <c r="JTJ204" s="264"/>
      <c r="JTK204" s="264"/>
      <c r="JTL204" s="264"/>
      <c r="JTM204" s="264"/>
      <c r="JTN204" s="264"/>
      <c r="JTO204" s="264"/>
      <c r="JTP204" s="264"/>
      <c r="JTQ204" s="264"/>
      <c r="JTR204" s="264"/>
      <c r="JTS204" s="264"/>
      <c r="JTT204" s="264"/>
      <c r="JTU204" s="264"/>
      <c r="JTV204" s="264"/>
      <c r="JTW204" s="264"/>
      <c r="JTX204" s="264"/>
      <c r="JTY204" s="264"/>
      <c r="JTZ204" s="264"/>
      <c r="JUA204" s="264"/>
      <c r="JUB204" s="264"/>
      <c r="JUC204" s="264"/>
      <c r="JUD204" s="264"/>
      <c r="JUE204" s="264"/>
      <c r="JUF204" s="264"/>
      <c r="JUG204" s="264"/>
      <c r="JUH204" s="264"/>
      <c r="JUI204" s="264"/>
      <c r="JUJ204" s="264"/>
      <c r="JUK204" s="264"/>
      <c r="JUL204" s="264"/>
      <c r="JUM204" s="264"/>
      <c r="JUN204" s="264"/>
      <c r="JUO204" s="264"/>
      <c r="JUP204" s="264"/>
      <c r="JUQ204" s="264"/>
      <c r="JUR204" s="264"/>
      <c r="JUS204" s="264"/>
      <c r="JUT204" s="264"/>
      <c r="JUU204" s="264"/>
      <c r="JUV204" s="264"/>
      <c r="JUW204" s="264"/>
      <c r="JUX204" s="264"/>
      <c r="JUY204" s="264"/>
      <c r="JUZ204" s="264"/>
      <c r="JVA204" s="264"/>
      <c r="JVB204" s="264"/>
      <c r="JVC204" s="264"/>
      <c r="JVD204" s="264"/>
      <c r="JVE204" s="264"/>
      <c r="JVF204" s="264"/>
      <c r="JVG204" s="264"/>
      <c r="JVH204" s="264"/>
      <c r="JVI204" s="264"/>
      <c r="JVJ204" s="264"/>
      <c r="JVK204" s="264"/>
      <c r="JVL204" s="264"/>
      <c r="JVM204" s="264"/>
      <c r="JVN204" s="264"/>
      <c r="JVO204" s="264"/>
      <c r="JVP204" s="264"/>
      <c r="JVQ204" s="264"/>
      <c r="JVR204" s="264"/>
      <c r="JVS204" s="264"/>
      <c r="JVT204" s="264"/>
      <c r="JVU204" s="264"/>
      <c r="JVV204" s="264"/>
      <c r="JVW204" s="264"/>
      <c r="JVX204" s="264"/>
      <c r="JVY204" s="264"/>
      <c r="JVZ204" s="264"/>
      <c r="JWA204" s="264"/>
      <c r="JWB204" s="264"/>
      <c r="JWC204" s="264"/>
      <c r="JWD204" s="264"/>
      <c r="JWE204" s="264"/>
      <c r="JWF204" s="264"/>
      <c r="JWG204" s="264"/>
      <c r="JWH204" s="264"/>
      <c r="JWI204" s="264"/>
      <c r="JWJ204" s="264"/>
      <c r="JWK204" s="264"/>
      <c r="JWL204" s="264"/>
      <c r="JWM204" s="264"/>
      <c r="JWN204" s="264"/>
      <c r="JWO204" s="264"/>
      <c r="JWP204" s="264"/>
      <c r="JWQ204" s="264"/>
      <c r="JWR204" s="264"/>
      <c r="JWS204" s="264"/>
      <c r="JWT204" s="264"/>
      <c r="JWU204" s="264"/>
      <c r="JWV204" s="264"/>
      <c r="JWW204" s="264"/>
      <c r="JWX204" s="264"/>
      <c r="JWY204" s="264"/>
      <c r="JWZ204" s="264"/>
      <c r="JXA204" s="264"/>
      <c r="JXB204" s="264"/>
      <c r="JXC204" s="264"/>
      <c r="JXD204" s="264"/>
      <c r="JXE204" s="264"/>
      <c r="JXF204" s="264"/>
      <c r="JXG204" s="264"/>
      <c r="JXH204" s="264"/>
      <c r="JXI204" s="264"/>
      <c r="JXJ204" s="264"/>
      <c r="JXK204" s="264"/>
      <c r="JXL204" s="264"/>
      <c r="JXM204" s="264"/>
      <c r="JXN204" s="264"/>
      <c r="JXO204" s="264"/>
      <c r="JXP204" s="264"/>
      <c r="JXQ204" s="264"/>
      <c r="JXR204" s="264"/>
      <c r="JXS204" s="264"/>
      <c r="JXT204" s="264"/>
      <c r="JXU204" s="264"/>
      <c r="JXV204" s="264"/>
      <c r="JXW204" s="264"/>
      <c r="JXX204" s="264"/>
      <c r="JXY204" s="264"/>
      <c r="JXZ204" s="264"/>
      <c r="JYA204" s="264"/>
      <c r="JYB204" s="264"/>
      <c r="JYC204" s="264"/>
      <c r="JYD204" s="264"/>
      <c r="JYE204" s="264"/>
      <c r="JYF204" s="264"/>
      <c r="JYG204" s="264"/>
      <c r="JYH204" s="264"/>
      <c r="JYI204" s="264"/>
      <c r="JYJ204" s="264"/>
      <c r="JYK204" s="264"/>
      <c r="JYL204" s="264"/>
      <c r="JYM204" s="264"/>
      <c r="JYN204" s="264"/>
      <c r="JYO204" s="264"/>
      <c r="JYP204" s="264"/>
      <c r="JYQ204" s="264"/>
      <c r="JYR204" s="264"/>
      <c r="JYS204" s="264"/>
      <c r="JYT204" s="264"/>
      <c r="JYU204" s="264"/>
      <c r="JYV204" s="264"/>
      <c r="JYW204" s="264"/>
      <c r="JYX204" s="264"/>
      <c r="JYY204" s="264"/>
      <c r="JYZ204" s="264"/>
      <c r="JZA204" s="264"/>
      <c r="JZB204" s="264"/>
      <c r="JZC204" s="264"/>
      <c r="JZD204" s="264"/>
      <c r="JZE204" s="264"/>
      <c r="JZF204" s="264"/>
      <c r="JZG204" s="264"/>
      <c r="JZH204" s="264"/>
      <c r="JZI204" s="264"/>
      <c r="JZJ204" s="264"/>
      <c r="JZK204" s="264"/>
      <c r="JZL204" s="264"/>
      <c r="JZM204" s="264"/>
      <c r="JZN204" s="264"/>
      <c r="JZO204" s="264"/>
      <c r="JZP204" s="264"/>
      <c r="JZQ204" s="264"/>
      <c r="JZR204" s="264"/>
      <c r="JZS204" s="264"/>
      <c r="JZT204" s="264"/>
      <c r="JZU204" s="264"/>
      <c r="JZV204" s="264"/>
      <c r="JZW204" s="264"/>
      <c r="JZX204" s="264"/>
      <c r="JZY204" s="264"/>
      <c r="JZZ204" s="264"/>
      <c r="KAA204" s="264"/>
      <c r="KAB204" s="264"/>
      <c r="KAC204" s="264"/>
      <c r="KAD204" s="264"/>
      <c r="KAE204" s="264"/>
      <c r="KAF204" s="264"/>
      <c r="KAG204" s="264"/>
      <c r="KAH204" s="264"/>
      <c r="KAI204" s="264"/>
      <c r="KAJ204" s="264"/>
      <c r="KAK204" s="264"/>
      <c r="KAL204" s="264"/>
      <c r="KAM204" s="264"/>
      <c r="KAN204" s="264"/>
      <c r="KAO204" s="264"/>
      <c r="KAP204" s="264"/>
      <c r="KAQ204" s="264"/>
      <c r="KAR204" s="264"/>
      <c r="KAS204" s="264"/>
      <c r="KAT204" s="264"/>
      <c r="KAU204" s="264"/>
      <c r="KAV204" s="264"/>
      <c r="KAW204" s="264"/>
      <c r="KAX204" s="264"/>
      <c r="KAY204" s="264"/>
      <c r="KAZ204" s="264"/>
      <c r="KBA204" s="264"/>
      <c r="KBB204" s="264"/>
      <c r="KBC204" s="264"/>
      <c r="KBD204" s="264"/>
      <c r="KBE204" s="264"/>
      <c r="KBF204" s="264"/>
      <c r="KBG204" s="264"/>
      <c r="KBH204" s="264"/>
      <c r="KBI204" s="264"/>
      <c r="KBJ204" s="264"/>
      <c r="KBK204" s="264"/>
      <c r="KBL204" s="264"/>
      <c r="KBM204" s="264"/>
      <c r="KBN204" s="264"/>
      <c r="KBO204" s="264"/>
      <c r="KBP204" s="264"/>
      <c r="KBQ204" s="264"/>
      <c r="KBR204" s="264"/>
      <c r="KBS204" s="264"/>
      <c r="KBT204" s="264"/>
      <c r="KBU204" s="264"/>
      <c r="KBV204" s="264"/>
      <c r="KBW204" s="264"/>
      <c r="KBX204" s="264"/>
      <c r="KBY204" s="264"/>
      <c r="KBZ204" s="264"/>
      <c r="KCA204" s="264"/>
      <c r="KCB204" s="264"/>
      <c r="KCC204" s="264"/>
      <c r="KCD204" s="264"/>
      <c r="KCE204" s="264"/>
      <c r="KCF204" s="264"/>
      <c r="KCG204" s="264"/>
      <c r="KCH204" s="264"/>
      <c r="KCI204" s="264"/>
      <c r="KCJ204" s="264"/>
      <c r="KCK204" s="264"/>
      <c r="KCL204" s="264"/>
      <c r="KCM204" s="264"/>
      <c r="KCN204" s="264"/>
      <c r="KCO204" s="264"/>
      <c r="KCP204" s="264"/>
      <c r="KCQ204" s="264"/>
      <c r="KCR204" s="264"/>
      <c r="KCS204" s="264"/>
      <c r="KCT204" s="264"/>
      <c r="KCU204" s="264"/>
      <c r="KCV204" s="264"/>
      <c r="KCW204" s="264"/>
      <c r="KCX204" s="264"/>
      <c r="KCY204" s="264"/>
      <c r="KCZ204" s="264"/>
      <c r="KDA204" s="264"/>
      <c r="KDB204" s="264"/>
      <c r="KDC204" s="264"/>
      <c r="KDD204" s="264"/>
      <c r="KDE204" s="264"/>
      <c r="KDF204" s="264"/>
      <c r="KDG204" s="264"/>
      <c r="KDH204" s="264"/>
      <c r="KDI204" s="264"/>
      <c r="KDJ204" s="264"/>
      <c r="KDK204" s="264"/>
      <c r="KDL204" s="264"/>
      <c r="KDM204" s="264"/>
      <c r="KDN204" s="264"/>
      <c r="KDO204" s="264"/>
      <c r="KDP204" s="264"/>
      <c r="KDQ204" s="264"/>
      <c r="KDR204" s="264"/>
      <c r="KDS204" s="264"/>
      <c r="KDT204" s="264"/>
      <c r="KDU204" s="264"/>
      <c r="KDV204" s="264"/>
      <c r="KDW204" s="264"/>
      <c r="KDX204" s="264"/>
      <c r="KDY204" s="264"/>
      <c r="KDZ204" s="264"/>
      <c r="KEA204" s="264"/>
      <c r="KEB204" s="264"/>
      <c r="KEC204" s="264"/>
      <c r="KED204" s="264"/>
      <c r="KEE204" s="264"/>
      <c r="KEF204" s="264"/>
      <c r="KEG204" s="264"/>
      <c r="KEH204" s="264"/>
      <c r="KEI204" s="264"/>
      <c r="KEJ204" s="264"/>
      <c r="KEK204" s="264"/>
      <c r="KEL204" s="264"/>
      <c r="KEM204" s="264"/>
      <c r="KEN204" s="264"/>
      <c r="KEO204" s="264"/>
      <c r="KEP204" s="264"/>
      <c r="KEQ204" s="264"/>
      <c r="KER204" s="264"/>
      <c r="KES204" s="264"/>
      <c r="KET204" s="264"/>
      <c r="KEU204" s="264"/>
      <c r="KEV204" s="264"/>
      <c r="KEW204" s="264"/>
      <c r="KEX204" s="264"/>
      <c r="KEY204" s="264"/>
      <c r="KEZ204" s="264"/>
      <c r="KFA204" s="264"/>
      <c r="KFB204" s="264"/>
      <c r="KFC204" s="264"/>
      <c r="KFD204" s="264"/>
      <c r="KFE204" s="264"/>
      <c r="KFF204" s="264"/>
      <c r="KFG204" s="264"/>
      <c r="KFH204" s="264"/>
      <c r="KFI204" s="264"/>
      <c r="KFJ204" s="264"/>
      <c r="KFK204" s="264"/>
      <c r="KFL204" s="264"/>
      <c r="KFM204" s="264"/>
      <c r="KFN204" s="264"/>
      <c r="KFO204" s="264"/>
      <c r="KFP204" s="264"/>
      <c r="KFQ204" s="264"/>
      <c r="KFR204" s="264"/>
      <c r="KFS204" s="264"/>
      <c r="KFT204" s="264"/>
      <c r="KFU204" s="264"/>
      <c r="KFV204" s="264"/>
      <c r="KFW204" s="264"/>
      <c r="KFX204" s="264"/>
      <c r="KFY204" s="264"/>
      <c r="KFZ204" s="264"/>
      <c r="KGA204" s="264"/>
      <c r="KGB204" s="264"/>
      <c r="KGC204" s="264"/>
      <c r="KGD204" s="264"/>
      <c r="KGE204" s="264"/>
      <c r="KGF204" s="264"/>
      <c r="KGG204" s="264"/>
      <c r="KGH204" s="264"/>
      <c r="KGI204" s="264"/>
      <c r="KGJ204" s="264"/>
      <c r="KGK204" s="264"/>
      <c r="KGL204" s="264"/>
      <c r="KGM204" s="264"/>
      <c r="KGN204" s="264"/>
      <c r="KGO204" s="264"/>
      <c r="KGP204" s="264"/>
      <c r="KGQ204" s="264"/>
      <c r="KGR204" s="264"/>
      <c r="KGS204" s="264"/>
      <c r="KGT204" s="264"/>
      <c r="KGU204" s="264"/>
      <c r="KGV204" s="264"/>
      <c r="KGW204" s="264"/>
      <c r="KGX204" s="264"/>
      <c r="KGY204" s="264"/>
      <c r="KGZ204" s="264"/>
      <c r="KHA204" s="264"/>
      <c r="KHB204" s="264"/>
      <c r="KHC204" s="264"/>
      <c r="KHD204" s="264"/>
      <c r="KHE204" s="264"/>
      <c r="KHF204" s="264"/>
      <c r="KHG204" s="264"/>
      <c r="KHH204" s="264"/>
      <c r="KHI204" s="264"/>
      <c r="KHJ204" s="264"/>
      <c r="KHK204" s="264"/>
      <c r="KHL204" s="264"/>
      <c r="KHM204" s="264"/>
      <c r="KHN204" s="264"/>
      <c r="KHO204" s="264"/>
      <c r="KHP204" s="264"/>
      <c r="KHQ204" s="264"/>
      <c r="KHR204" s="264"/>
      <c r="KHS204" s="264"/>
      <c r="KHT204" s="264"/>
      <c r="KHU204" s="264"/>
      <c r="KHV204" s="264"/>
      <c r="KHW204" s="264"/>
      <c r="KHX204" s="264"/>
      <c r="KHY204" s="264"/>
      <c r="KHZ204" s="264"/>
      <c r="KIA204" s="264"/>
      <c r="KIB204" s="264"/>
      <c r="KIC204" s="264"/>
      <c r="KID204" s="264"/>
      <c r="KIE204" s="264"/>
      <c r="KIF204" s="264"/>
      <c r="KIG204" s="264"/>
      <c r="KIH204" s="264"/>
      <c r="KII204" s="264"/>
      <c r="KIJ204" s="264"/>
      <c r="KIK204" s="264"/>
      <c r="KIL204" s="264"/>
      <c r="KIM204" s="264"/>
      <c r="KIN204" s="264"/>
      <c r="KIO204" s="264"/>
      <c r="KIP204" s="264"/>
      <c r="KIQ204" s="264"/>
      <c r="KIR204" s="264"/>
      <c r="KIS204" s="264"/>
      <c r="KIT204" s="264"/>
      <c r="KIU204" s="264"/>
      <c r="KIV204" s="264"/>
      <c r="KIW204" s="264"/>
      <c r="KIX204" s="264"/>
      <c r="KIY204" s="264"/>
      <c r="KIZ204" s="264"/>
      <c r="KJA204" s="264"/>
      <c r="KJB204" s="264"/>
      <c r="KJC204" s="264"/>
      <c r="KJD204" s="264"/>
      <c r="KJE204" s="264"/>
      <c r="KJF204" s="264"/>
      <c r="KJG204" s="264"/>
      <c r="KJH204" s="264"/>
      <c r="KJI204" s="264"/>
      <c r="KJJ204" s="264"/>
      <c r="KJK204" s="264"/>
      <c r="KJL204" s="264"/>
      <c r="KJM204" s="264"/>
      <c r="KJN204" s="264"/>
      <c r="KJO204" s="264"/>
      <c r="KJP204" s="264"/>
      <c r="KJQ204" s="264"/>
      <c r="KJR204" s="264"/>
      <c r="KJS204" s="264"/>
      <c r="KJT204" s="264"/>
      <c r="KJU204" s="264"/>
      <c r="KJV204" s="264"/>
      <c r="KJW204" s="264"/>
      <c r="KJX204" s="264"/>
      <c r="KJY204" s="264"/>
      <c r="KJZ204" s="264"/>
      <c r="KKA204" s="264"/>
      <c r="KKB204" s="264"/>
      <c r="KKC204" s="264"/>
      <c r="KKD204" s="264"/>
      <c r="KKE204" s="264"/>
      <c r="KKF204" s="264"/>
      <c r="KKG204" s="264"/>
      <c r="KKH204" s="264"/>
      <c r="KKI204" s="264"/>
      <c r="KKJ204" s="264"/>
      <c r="KKK204" s="264"/>
      <c r="KKL204" s="264"/>
      <c r="KKM204" s="264"/>
      <c r="KKN204" s="264"/>
      <c r="KKO204" s="264"/>
      <c r="KKP204" s="264"/>
      <c r="KKQ204" s="264"/>
      <c r="KKR204" s="264"/>
      <c r="KKS204" s="264"/>
      <c r="KKT204" s="264"/>
      <c r="KKU204" s="264"/>
      <c r="KKV204" s="264"/>
      <c r="KKW204" s="264"/>
      <c r="KKX204" s="264"/>
      <c r="KKY204" s="264"/>
      <c r="KKZ204" s="264"/>
      <c r="KLA204" s="264"/>
      <c r="KLB204" s="264"/>
      <c r="KLC204" s="264"/>
      <c r="KLD204" s="264"/>
      <c r="KLE204" s="264"/>
      <c r="KLF204" s="264"/>
      <c r="KLG204" s="264"/>
      <c r="KLH204" s="264"/>
      <c r="KLI204" s="264"/>
      <c r="KLJ204" s="264"/>
      <c r="KLK204" s="264"/>
      <c r="KLL204" s="264"/>
      <c r="KLM204" s="264"/>
      <c r="KLN204" s="264"/>
      <c r="KLO204" s="264"/>
      <c r="KLP204" s="264"/>
      <c r="KLQ204" s="264"/>
      <c r="KLR204" s="264"/>
      <c r="KLS204" s="264"/>
      <c r="KLT204" s="264"/>
      <c r="KLU204" s="264"/>
      <c r="KLV204" s="264"/>
      <c r="KLW204" s="264"/>
      <c r="KLX204" s="264"/>
      <c r="KLY204" s="264"/>
      <c r="KLZ204" s="264"/>
      <c r="KMA204" s="264"/>
      <c r="KMB204" s="264"/>
      <c r="KMC204" s="264"/>
      <c r="KMD204" s="264"/>
      <c r="KME204" s="264"/>
      <c r="KMF204" s="264"/>
      <c r="KMG204" s="264"/>
      <c r="KMH204" s="264"/>
      <c r="KMI204" s="264"/>
      <c r="KMJ204" s="264"/>
      <c r="KMK204" s="264"/>
      <c r="KML204" s="264"/>
      <c r="KMM204" s="264"/>
      <c r="KMN204" s="264"/>
      <c r="KMO204" s="264"/>
      <c r="KMP204" s="264"/>
      <c r="KMQ204" s="264"/>
      <c r="KMR204" s="264"/>
      <c r="KMS204" s="264"/>
      <c r="KMT204" s="264"/>
      <c r="KMU204" s="264"/>
      <c r="KMV204" s="264"/>
      <c r="KMW204" s="264"/>
      <c r="KMX204" s="264"/>
      <c r="KMY204" s="264"/>
      <c r="KMZ204" s="264"/>
      <c r="KNA204" s="264"/>
      <c r="KNB204" s="264"/>
      <c r="KNC204" s="264"/>
      <c r="KND204" s="264"/>
      <c r="KNE204" s="264"/>
      <c r="KNF204" s="264"/>
      <c r="KNG204" s="264"/>
      <c r="KNH204" s="264"/>
      <c r="KNI204" s="264"/>
      <c r="KNJ204" s="264"/>
      <c r="KNK204" s="264"/>
      <c r="KNL204" s="264"/>
      <c r="KNM204" s="264"/>
      <c r="KNN204" s="264"/>
      <c r="KNO204" s="264"/>
      <c r="KNP204" s="264"/>
      <c r="KNQ204" s="264"/>
      <c r="KNR204" s="264"/>
      <c r="KNS204" s="264"/>
      <c r="KNT204" s="264"/>
      <c r="KNU204" s="264"/>
      <c r="KNV204" s="264"/>
      <c r="KNW204" s="264"/>
      <c r="KNX204" s="264"/>
      <c r="KNY204" s="264"/>
      <c r="KNZ204" s="264"/>
      <c r="KOA204" s="264"/>
      <c r="KOB204" s="264"/>
      <c r="KOC204" s="264"/>
      <c r="KOD204" s="264"/>
      <c r="KOE204" s="264"/>
      <c r="KOF204" s="264"/>
      <c r="KOG204" s="264"/>
      <c r="KOH204" s="264"/>
      <c r="KOI204" s="264"/>
      <c r="KOJ204" s="264"/>
      <c r="KOK204" s="264"/>
      <c r="KOL204" s="264"/>
      <c r="KOM204" s="264"/>
      <c r="KON204" s="264"/>
      <c r="KOO204" s="264"/>
      <c r="KOP204" s="264"/>
      <c r="KOQ204" s="264"/>
      <c r="KOR204" s="264"/>
      <c r="KOS204" s="264"/>
      <c r="KOT204" s="264"/>
      <c r="KOU204" s="264"/>
      <c r="KOV204" s="264"/>
      <c r="KOW204" s="264"/>
      <c r="KOX204" s="264"/>
      <c r="KOY204" s="264"/>
      <c r="KOZ204" s="264"/>
      <c r="KPA204" s="264"/>
      <c r="KPB204" s="264"/>
      <c r="KPC204" s="264"/>
      <c r="KPD204" s="264"/>
      <c r="KPE204" s="264"/>
      <c r="KPF204" s="264"/>
      <c r="KPG204" s="264"/>
      <c r="KPH204" s="264"/>
      <c r="KPI204" s="264"/>
      <c r="KPJ204" s="264"/>
      <c r="KPK204" s="264"/>
      <c r="KPL204" s="264"/>
      <c r="KPM204" s="264"/>
      <c r="KPN204" s="264"/>
      <c r="KPO204" s="264"/>
      <c r="KPP204" s="264"/>
      <c r="KPQ204" s="264"/>
      <c r="KPR204" s="264"/>
      <c r="KPS204" s="264"/>
      <c r="KPT204" s="264"/>
      <c r="KPU204" s="264"/>
      <c r="KPV204" s="264"/>
      <c r="KPW204" s="264"/>
      <c r="KPX204" s="264"/>
      <c r="KPY204" s="264"/>
      <c r="KPZ204" s="264"/>
      <c r="KQA204" s="264"/>
      <c r="KQB204" s="264"/>
      <c r="KQC204" s="264"/>
      <c r="KQD204" s="264"/>
      <c r="KQE204" s="264"/>
      <c r="KQF204" s="264"/>
      <c r="KQG204" s="264"/>
      <c r="KQH204" s="264"/>
      <c r="KQI204" s="264"/>
      <c r="KQJ204" s="264"/>
      <c r="KQK204" s="264"/>
      <c r="KQL204" s="264"/>
      <c r="KQM204" s="264"/>
      <c r="KQN204" s="264"/>
      <c r="KQO204" s="264"/>
      <c r="KQP204" s="264"/>
      <c r="KQQ204" s="264"/>
      <c r="KQR204" s="264"/>
      <c r="KQS204" s="264"/>
      <c r="KQT204" s="264"/>
      <c r="KQU204" s="264"/>
      <c r="KQV204" s="264"/>
      <c r="KQW204" s="264"/>
      <c r="KQX204" s="264"/>
      <c r="KQY204" s="264"/>
      <c r="KQZ204" s="264"/>
      <c r="KRA204" s="264"/>
      <c r="KRB204" s="264"/>
      <c r="KRC204" s="264"/>
      <c r="KRD204" s="264"/>
      <c r="KRE204" s="264"/>
      <c r="KRF204" s="264"/>
      <c r="KRG204" s="264"/>
      <c r="KRH204" s="264"/>
      <c r="KRI204" s="264"/>
      <c r="KRJ204" s="264"/>
      <c r="KRK204" s="264"/>
      <c r="KRL204" s="264"/>
      <c r="KRM204" s="264"/>
      <c r="KRN204" s="264"/>
      <c r="KRO204" s="264"/>
      <c r="KRP204" s="264"/>
      <c r="KRQ204" s="264"/>
      <c r="KRR204" s="264"/>
      <c r="KRS204" s="264"/>
      <c r="KRT204" s="264"/>
      <c r="KRU204" s="264"/>
      <c r="KRV204" s="264"/>
      <c r="KRW204" s="264"/>
      <c r="KRX204" s="264"/>
      <c r="KRY204" s="264"/>
      <c r="KRZ204" s="264"/>
      <c r="KSA204" s="264"/>
      <c r="KSB204" s="264"/>
      <c r="KSC204" s="264"/>
      <c r="KSD204" s="264"/>
      <c r="KSE204" s="264"/>
      <c r="KSF204" s="264"/>
      <c r="KSG204" s="264"/>
      <c r="KSH204" s="264"/>
      <c r="KSI204" s="264"/>
      <c r="KSJ204" s="264"/>
      <c r="KSK204" s="264"/>
      <c r="KSL204" s="264"/>
      <c r="KSM204" s="264"/>
      <c r="KSN204" s="264"/>
      <c r="KSO204" s="264"/>
      <c r="KSP204" s="264"/>
      <c r="KSQ204" s="264"/>
      <c r="KSR204" s="264"/>
      <c r="KSS204" s="264"/>
      <c r="KST204" s="264"/>
      <c r="KSU204" s="264"/>
      <c r="KSV204" s="264"/>
      <c r="KSW204" s="264"/>
      <c r="KSX204" s="264"/>
      <c r="KSY204" s="264"/>
      <c r="KSZ204" s="264"/>
      <c r="KTA204" s="264"/>
      <c r="KTB204" s="264"/>
      <c r="KTC204" s="264"/>
      <c r="KTD204" s="264"/>
      <c r="KTE204" s="264"/>
      <c r="KTF204" s="264"/>
      <c r="KTG204" s="264"/>
      <c r="KTH204" s="264"/>
      <c r="KTI204" s="264"/>
      <c r="KTJ204" s="264"/>
      <c r="KTK204" s="264"/>
      <c r="KTL204" s="264"/>
      <c r="KTM204" s="264"/>
      <c r="KTN204" s="264"/>
      <c r="KTO204" s="264"/>
      <c r="KTP204" s="264"/>
      <c r="KTQ204" s="264"/>
      <c r="KTR204" s="264"/>
      <c r="KTS204" s="264"/>
      <c r="KTT204" s="264"/>
      <c r="KTU204" s="264"/>
      <c r="KTV204" s="264"/>
      <c r="KTW204" s="264"/>
      <c r="KTX204" s="264"/>
      <c r="KTY204" s="264"/>
      <c r="KTZ204" s="264"/>
      <c r="KUA204" s="264"/>
      <c r="KUB204" s="264"/>
      <c r="KUC204" s="264"/>
      <c r="KUD204" s="264"/>
      <c r="KUE204" s="264"/>
      <c r="KUF204" s="264"/>
      <c r="KUG204" s="264"/>
      <c r="KUH204" s="264"/>
      <c r="KUI204" s="264"/>
      <c r="KUJ204" s="264"/>
      <c r="KUK204" s="264"/>
      <c r="KUL204" s="264"/>
      <c r="KUM204" s="264"/>
      <c r="KUN204" s="264"/>
      <c r="KUO204" s="264"/>
      <c r="KUP204" s="264"/>
      <c r="KUQ204" s="264"/>
      <c r="KUR204" s="264"/>
      <c r="KUS204" s="264"/>
      <c r="KUT204" s="264"/>
      <c r="KUU204" s="264"/>
      <c r="KUV204" s="264"/>
      <c r="KUW204" s="264"/>
      <c r="KUX204" s="264"/>
      <c r="KUY204" s="264"/>
      <c r="KUZ204" s="264"/>
      <c r="KVA204" s="264"/>
      <c r="KVB204" s="264"/>
      <c r="KVC204" s="264"/>
      <c r="KVD204" s="264"/>
      <c r="KVE204" s="264"/>
      <c r="KVF204" s="264"/>
      <c r="KVG204" s="264"/>
      <c r="KVH204" s="264"/>
      <c r="KVI204" s="264"/>
      <c r="KVJ204" s="264"/>
      <c r="KVK204" s="264"/>
      <c r="KVL204" s="264"/>
      <c r="KVM204" s="264"/>
      <c r="KVN204" s="264"/>
      <c r="KVO204" s="264"/>
      <c r="KVP204" s="264"/>
      <c r="KVQ204" s="264"/>
      <c r="KVR204" s="264"/>
      <c r="KVS204" s="264"/>
      <c r="KVT204" s="264"/>
      <c r="KVU204" s="264"/>
      <c r="KVV204" s="264"/>
      <c r="KVW204" s="264"/>
      <c r="KVX204" s="264"/>
      <c r="KVY204" s="264"/>
      <c r="KVZ204" s="264"/>
      <c r="KWA204" s="264"/>
      <c r="KWB204" s="264"/>
      <c r="KWC204" s="264"/>
      <c r="KWD204" s="264"/>
      <c r="KWE204" s="264"/>
      <c r="KWF204" s="264"/>
      <c r="KWG204" s="264"/>
      <c r="KWH204" s="264"/>
      <c r="KWI204" s="264"/>
      <c r="KWJ204" s="264"/>
      <c r="KWK204" s="264"/>
      <c r="KWL204" s="264"/>
      <c r="KWM204" s="264"/>
      <c r="KWN204" s="264"/>
      <c r="KWO204" s="264"/>
      <c r="KWP204" s="264"/>
      <c r="KWQ204" s="264"/>
      <c r="KWR204" s="264"/>
      <c r="KWS204" s="264"/>
      <c r="KWT204" s="264"/>
      <c r="KWU204" s="264"/>
      <c r="KWV204" s="264"/>
      <c r="KWW204" s="264"/>
      <c r="KWX204" s="264"/>
      <c r="KWY204" s="264"/>
      <c r="KWZ204" s="264"/>
      <c r="KXA204" s="264"/>
      <c r="KXB204" s="264"/>
      <c r="KXC204" s="264"/>
      <c r="KXD204" s="264"/>
      <c r="KXE204" s="264"/>
      <c r="KXF204" s="264"/>
      <c r="KXG204" s="264"/>
      <c r="KXH204" s="264"/>
      <c r="KXI204" s="264"/>
      <c r="KXJ204" s="264"/>
      <c r="KXK204" s="264"/>
      <c r="KXL204" s="264"/>
      <c r="KXM204" s="264"/>
      <c r="KXN204" s="264"/>
      <c r="KXO204" s="264"/>
      <c r="KXP204" s="264"/>
      <c r="KXQ204" s="264"/>
      <c r="KXR204" s="264"/>
      <c r="KXS204" s="264"/>
      <c r="KXT204" s="264"/>
      <c r="KXU204" s="264"/>
      <c r="KXV204" s="264"/>
      <c r="KXW204" s="264"/>
      <c r="KXX204" s="264"/>
      <c r="KXY204" s="264"/>
      <c r="KXZ204" s="264"/>
      <c r="KYA204" s="264"/>
      <c r="KYB204" s="264"/>
      <c r="KYC204" s="264"/>
      <c r="KYD204" s="264"/>
      <c r="KYE204" s="264"/>
      <c r="KYF204" s="264"/>
      <c r="KYG204" s="264"/>
      <c r="KYH204" s="264"/>
      <c r="KYI204" s="264"/>
      <c r="KYJ204" s="264"/>
      <c r="KYK204" s="264"/>
      <c r="KYL204" s="264"/>
      <c r="KYM204" s="264"/>
      <c r="KYN204" s="264"/>
      <c r="KYO204" s="264"/>
      <c r="KYP204" s="264"/>
      <c r="KYQ204" s="264"/>
      <c r="KYR204" s="264"/>
      <c r="KYS204" s="264"/>
      <c r="KYT204" s="264"/>
      <c r="KYU204" s="264"/>
      <c r="KYV204" s="264"/>
      <c r="KYW204" s="264"/>
      <c r="KYX204" s="264"/>
      <c r="KYY204" s="264"/>
      <c r="KYZ204" s="264"/>
      <c r="KZA204" s="264"/>
      <c r="KZB204" s="264"/>
      <c r="KZC204" s="264"/>
      <c r="KZD204" s="264"/>
      <c r="KZE204" s="264"/>
      <c r="KZF204" s="264"/>
      <c r="KZG204" s="264"/>
      <c r="KZH204" s="264"/>
      <c r="KZI204" s="264"/>
      <c r="KZJ204" s="264"/>
      <c r="KZK204" s="264"/>
      <c r="KZL204" s="264"/>
      <c r="KZM204" s="264"/>
      <c r="KZN204" s="264"/>
      <c r="KZO204" s="264"/>
      <c r="KZP204" s="264"/>
      <c r="KZQ204" s="264"/>
      <c r="KZR204" s="264"/>
      <c r="KZS204" s="264"/>
      <c r="KZT204" s="264"/>
      <c r="KZU204" s="264"/>
      <c r="KZV204" s="264"/>
      <c r="KZW204" s="264"/>
      <c r="KZX204" s="264"/>
      <c r="KZY204" s="264"/>
      <c r="KZZ204" s="264"/>
      <c r="LAA204" s="264"/>
      <c r="LAB204" s="264"/>
      <c r="LAC204" s="264"/>
      <c r="LAD204" s="264"/>
      <c r="LAE204" s="264"/>
      <c r="LAF204" s="264"/>
      <c r="LAG204" s="264"/>
      <c r="LAH204" s="264"/>
      <c r="LAI204" s="264"/>
      <c r="LAJ204" s="264"/>
      <c r="LAK204" s="264"/>
      <c r="LAL204" s="264"/>
      <c r="LAM204" s="264"/>
      <c r="LAN204" s="264"/>
      <c r="LAO204" s="264"/>
      <c r="LAP204" s="264"/>
      <c r="LAQ204" s="264"/>
      <c r="LAR204" s="264"/>
      <c r="LAS204" s="264"/>
      <c r="LAT204" s="264"/>
      <c r="LAU204" s="264"/>
      <c r="LAV204" s="264"/>
      <c r="LAW204" s="264"/>
      <c r="LAX204" s="264"/>
      <c r="LAY204" s="264"/>
      <c r="LAZ204" s="264"/>
      <c r="LBA204" s="264"/>
      <c r="LBB204" s="264"/>
      <c r="LBC204" s="264"/>
      <c r="LBD204" s="264"/>
      <c r="LBE204" s="264"/>
      <c r="LBF204" s="264"/>
      <c r="LBG204" s="264"/>
      <c r="LBH204" s="264"/>
      <c r="LBI204" s="264"/>
      <c r="LBJ204" s="264"/>
      <c r="LBK204" s="264"/>
      <c r="LBL204" s="264"/>
      <c r="LBM204" s="264"/>
      <c r="LBN204" s="264"/>
      <c r="LBO204" s="264"/>
      <c r="LBP204" s="264"/>
      <c r="LBQ204" s="264"/>
      <c r="LBR204" s="264"/>
      <c r="LBS204" s="264"/>
      <c r="LBT204" s="264"/>
      <c r="LBU204" s="264"/>
      <c r="LBV204" s="264"/>
      <c r="LBW204" s="264"/>
      <c r="LBX204" s="264"/>
      <c r="LBY204" s="264"/>
      <c r="LBZ204" s="264"/>
      <c r="LCA204" s="264"/>
      <c r="LCB204" s="264"/>
      <c r="LCC204" s="264"/>
      <c r="LCD204" s="264"/>
      <c r="LCE204" s="264"/>
      <c r="LCF204" s="264"/>
      <c r="LCG204" s="264"/>
      <c r="LCH204" s="264"/>
      <c r="LCI204" s="264"/>
      <c r="LCJ204" s="264"/>
      <c r="LCK204" s="264"/>
      <c r="LCL204" s="264"/>
      <c r="LCM204" s="264"/>
      <c r="LCN204" s="264"/>
      <c r="LCO204" s="264"/>
      <c r="LCP204" s="264"/>
      <c r="LCQ204" s="264"/>
      <c r="LCR204" s="264"/>
      <c r="LCS204" s="264"/>
      <c r="LCT204" s="264"/>
      <c r="LCU204" s="264"/>
      <c r="LCV204" s="264"/>
      <c r="LCW204" s="264"/>
      <c r="LCX204" s="264"/>
      <c r="LCY204" s="264"/>
      <c r="LCZ204" s="264"/>
      <c r="LDA204" s="264"/>
      <c r="LDB204" s="264"/>
      <c r="LDC204" s="264"/>
      <c r="LDD204" s="264"/>
      <c r="LDE204" s="264"/>
      <c r="LDF204" s="264"/>
      <c r="LDG204" s="264"/>
      <c r="LDH204" s="264"/>
      <c r="LDI204" s="264"/>
      <c r="LDJ204" s="264"/>
      <c r="LDK204" s="264"/>
      <c r="LDL204" s="264"/>
      <c r="LDM204" s="264"/>
      <c r="LDN204" s="264"/>
      <c r="LDO204" s="264"/>
      <c r="LDP204" s="264"/>
      <c r="LDQ204" s="264"/>
      <c r="LDR204" s="264"/>
      <c r="LDS204" s="264"/>
      <c r="LDT204" s="264"/>
      <c r="LDU204" s="264"/>
      <c r="LDV204" s="264"/>
      <c r="LDW204" s="264"/>
      <c r="LDX204" s="264"/>
      <c r="LDY204" s="264"/>
      <c r="LDZ204" s="264"/>
      <c r="LEA204" s="264"/>
      <c r="LEB204" s="264"/>
      <c r="LEC204" s="264"/>
      <c r="LED204" s="264"/>
      <c r="LEE204" s="264"/>
      <c r="LEF204" s="264"/>
      <c r="LEG204" s="264"/>
      <c r="LEH204" s="264"/>
      <c r="LEI204" s="264"/>
      <c r="LEJ204" s="264"/>
      <c r="LEK204" s="264"/>
      <c r="LEL204" s="264"/>
      <c r="LEM204" s="264"/>
      <c r="LEN204" s="264"/>
      <c r="LEO204" s="264"/>
      <c r="LEP204" s="264"/>
      <c r="LEQ204" s="264"/>
      <c r="LER204" s="264"/>
      <c r="LES204" s="264"/>
      <c r="LET204" s="264"/>
      <c r="LEU204" s="264"/>
      <c r="LEV204" s="264"/>
      <c r="LEW204" s="264"/>
      <c r="LEX204" s="264"/>
      <c r="LEY204" s="264"/>
      <c r="LEZ204" s="264"/>
      <c r="LFA204" s="264"/>
      <c r="LFB204" s="264"/>
      <c r="LFC204" s="264"/>
      <c r="LFD204" s="264"/>
      <c r="LFE204" s="264"/>
      <c r="LFF204" s="264"/>
      <c r="LFG204" s="264"/>
      <c r="LFH204" s="264"/>
      <c r="LFI204" s="264"/>
      <c r="LFJ204" s="264"/>
      <c r="LFK204" s="264"/>
      <c r="LFL204" s="264"/>
      <c r="LFM204" s="264"/>
      <c r="LFN204" s="264"/>
      <c r="LFO204" s="264"/>
      <c r="LFP204" s="264"/>
      <c r="LFQ204" s="264"/>
      <c r="LFR204" s="264"/>
      <c r="LFS204" s="264"/>
      <c r="LFT204" s="264"/>
      <c r="LFU204" s="264"/>
      <c r="LFV204" s="264"/>
      <c r="LFW204" s="264"/>
      <c r="LFX204" s="264"/>
      <c r="LFY204" s="264"/>
      <c r="LFZ204" s="264"/>
      <c r="LGA204" s="264"/>
      <c r="LGB204" s="264"/>
      <c r="LGC204" s="264"/>
      <c r="LGD204" s="264"/>
      <c r="LGE204" s="264"/>
      <c r="LGF204" s="264"/>
      <c r="LGG204" s="264"/>
      <c r="LGH204" s="264"/>
      <c r="LGI204" s="264"/>
      <c r="LGJ204" s="264"/>
      <c r="LGK204" s="264"/>
      <c r="LGL204" s="264"/>
      <c r="LGM204" s="264"/>
      <c r="LGN204" s="264"/>
      <c r="LGO204" s="264"/>
      <c r="LGP204" s="264"/>
      <c r="LGQ204" s="264"/>
      <c r="LGR204" s="264"/>
      <c r="LGS204" s="264"/>
      <c r="LGT204" s="264"/>
      <c r="LGU204" s="264"/>
      <c r="LGV204" s="264"/>
      <c r="LGW204" s="264"/>
      <c r="LGX204" s="264"/>
      <c r="LGY204" s="264"/>
      <c r="LGZ204" s="264"/>
      <c r="LHA204" s="264"/>
      <c r="LHB204" s="264"/>
      <c r="LHC204" s="264"/>
      <c r="LHD204" s="264"/>
      <c r="LHE204" s="264"/>
      <c r="LHF204" s="264"/>
      <c r="LHG204" s="264"/>
      <c r="LHH204" s="264"/>
      <c r="LHI204" s="264"/>
      <c r="LHJ204" s="264"/>
      <c r="LHK204" s="264"/>
      <c r="LHL204" s="264"/>
      <c r="LHM204" s="264"/>
      <c r="LHN204" s="264"/>
      <c r="LHO204" s="264"/>
      <c r="LHP204" s="264"/>
      <c r="LHQ204" s="264"/>
      <c r="LHR204" s="264"/>
      <c r="LHS204" s="264"/>
      <c r="LHT204" s="264"/>
      <c r="LHU204" s="264"/>
      <c r="LHV204" s="264"/>
      <c r="LHW204" s="264"/>
      <c r="LHX204" s="264"/>
      <c r="LHY204" s="264"/>
      <c r="LHZ204" s="264"/>
      <c r="LIA204" s="264"/>
      <c r="LIB204" s="264"/>
      <c r="LIC204" s="264"/>
      <c r="LID204" s="264"/>
      <c r="LIE204" s="264"/>
      <c r="LIF204" s="264"/>
      <c r="LIG204" s="264"/>
      <c r="LIH204" s="264"/>
      <c r="LII204" s="264"/>
      <c r="LIJ204" s="264"/>
      <c r="LIK204" s="264"/>
      <c r="LIL204" s="264"/>
      <c r="LIM204" s="264"/>
      <c r="LIN204" s="264"/>
      <c r="LIO204" s="264"/>
      <c r="LIP204" s="264"/>
      <c r="LIQ204" s="264"/>
      <c r="LIR204" s="264"/>
      <c r="LIS204" s="264"/>
      <c r="LIT204" s="264"/>
      <c r="LIU204" s="264"/>
      <c r="LIV204" s="264"/>
      <c r="LIW204" s="264"/>
      <c r="LIX204" s="264"/>
      <c r="LIY204" s="264"/>
      <c r="LIZ204" s="264"/>
      <c r="LJA204" s="264"/>
      <c r="LJB204" s="264"/>
      <c r="LJC204" s="264"/>
      <c r="LJD204" s="264"/>
      <c r="LJE204" s="264"/>
      <c r="LJF204" s="264"/>
      <c r="LJG204" s="264"/>
      <c r="LJH204" s="264"/>
      <c r="LJI204" s="264"/>
      <c r="LJJ204" s="264"/>
      <c r="LJK204" s="264"/>
      <c r="LJL204" s="264"/>
      <c r="LJM204" s="264"/>
      <c r="LJN204" s="264"/>
      <c r="LJO204" s="264"/>
      <c r="LJP204" s="264"/>
      <c r="LJQ204" s="264"/>
      <c r="LJR204" s="264"/>
      <c r="LJS204" s="264"/>
      <c r="LJT204" s="264"/>
      <c r="LJU204" s="264"/>
      <c r="LJV204" s="264"/>
      <c r="LJW204" s="264"/>
      <c r="LJX204" s="264"/>
      <c r="LJY204" s="264"/>
      <c r="LJZ204" s="264"/>
      <c r="LKA204" s="264"/>
      <c r="LKB204" s="264"/>
      <c r="LKC204" s="264"/>
      <c r="LKD204" s="264"/>
      <c r="LKE204" s="264"/>
      <c r="LKF204" s="264"/>
      <c r="LKG204" s="264"/>
      <c r="LKH204" s="264"/>
      <c r="LKI204" s="264"/>
      <c r="LKJ204" s="264"/>
      <c r="LKK204" s="264"/>
      <c r="LKL204" s="264"/>
      <c r="LKM204" s="264"/>
      <c r="LKN204" s="264"/>
      <c r="LKO204" s="264"/>
      <c r="LKP204" s="264"/>
      <c r="LKQ204" s="264"/>
      <c r="LKR204" s="264"/>
      <c r="LKS204" s="264"/>
      <c r="LKT204" s="264"/>
      <c r="LKU204" s="264"/>
      <c r="LKV204" s="264"/>
      <c r="LKW204" s="264"/>
      <c r="LKX204" s="264"/>
      <c r="LKY204" s="264"/>
      <c r="LKZ204" s="264"/>
      <c r="LLA204" s="264"/>
      <c r="LLB204" s="264"/>
      <c r="LLC204" s="264"/>
      <c r="LLD204" s="264"/>
      <c r="LLE204" s="264"/>
      <c r="LLF204" s="264"/>
      <c r="LLG204" s="264"/>
      <c r="LLH204" s="264"/>
      <c r="LLI204" s="264"/>
      <c r="LLJ204" s="264"/>
      <c r="LLK204" s="264"/>
      <c r="LLL204" s="264"/>
      <c r="LLM204" s="264"/>
      <c r="LLN204" s="264"/>
      <c r="LLO204" s="264"/>
      <c r="LLP204" s="264"/>
      <c r="LLQ204" s="264"/>
      <c r="LLR204" s="264"/>
      <c r="LLS204" s="264"/>
      <c r="LLT204" s="264"/>
      <c r="LLU204" s="264"/>
      <c r="LLV204" s="264"/>
      <c r="LLW204" s="264"/>
      <c r="LLX204" s="264"/>
      <c r="LLY204" s="264"/>
      <c r="LLZ204" s="264"/>
      <c r="LMA204" s="264"/>
      <c r="LMB204" s="264"/>
      <c r="LMC204" s="264"/>
      <c r="LMD204" s="264"/>
      <c r="LME204" s="264"/>
      <c r="LMF204" s="264"/>
      <c r="LMG204" s="264"/>
      <c r="LMH204" s="264"/>
      <c r="LMI204" s="264"/>
      <c r="LMJ204" s="264"/>
      <c r="LMK204" s="264"/>
      <c r="LML204" s="264"/>
      <c r="LMM204" s="264"/>
      <c r="LMN204" s="264"/>
      <c r="LMO204" s="264"/>
      <c r="LMP204" s="264"/>
      <c r="LMQ204" s="264"/>
      <c r="LMR204" s="264"/>
      <c r="LMS204" s="264"/>
      <c r="LMT204" s="264"/>
      <c r="LMU204" s="264"/>
      <c r="LMV204" s="264"/>
      <c r="LMW204" s="264"/>
      <c r="LMX204" s="264"/>
      <c r="LMY204" s="264"/>
      <c r="LMZ204" s="264"/>
      <c r="LNA204" s="264"/>
      <c r="LNB204" s="264"/>
      <c r="LNC204" s="264"/>
      <c r="LND204" s="264"/>
      <c r="LNE204" s="264"/>
      <c r="LNF204" s="264"/>
      <c r="LNG204" s="264"/>
      <c r="LNH204" s="264"/>
      <c r="LNI204" s="264"/>
      <c r="LNJ204" s="264"/>
      <c r="LNK204" s="264"/>
      <c r="LNL204" s="264"/>
      <c r="LNM204" s="264"/>
      <c r="LNN204" s="264"/>
      <c r="LNO204" s="264"/>
      <c r="LNP204" s="264"/>
      <c r="LNQ204" s="264"/>
      <c r="LNR204" s="264"/>
      <c r="LNS204" s="264"/>
      <c r="LNT204" s="264"/>
      <c r="LNU204" s="264"/>
      <c r="LNV204" s="264"/>
      <c r="LNW204" s="264"/>
      <c r="LNX204" s="264"/>
      <c r="LNY204" s="264"/>
      <c r="LNZ204" s="264"/>
      <c r="LOA204" s="264"/>
      <c r="LOB204" s="264"/>
      <c r="LOC204" s="264"/>
      <c r="LOD204" s="264"/>
      <c r="LOE204" s="264"/>
      <c r="LOF204" s="264"/>
      <c r="LOG204" s="264"/>
      <c r="LOH204" s="264"/>
      <c r="LOI204" s="264"/>
      <c r="LOJ204" s="264"/>
      <c r="LOK204" s="264"/>
      <c r="LOL204" s="264"/>
      <c r="LOM204" s="264"/>
      <c r="LON204" s="264"/>
      <c r="LOO204" s="264"/>
      <c r="LOP204" s="264"/>
      <c r="LOQ204" s="264"/>
      <c r="LOR204" s="264"/>
      <c r="LOS204" s="264"/>
      <c r="LOT204" s="264"/>
      <c r="LOU204" s="264"/>
      <c r="LOV204" s="264"/>
      <c r="LOW204" s="264"/>
      <c r="LOX204" s="264"/>
      <c r="LOY204" s="264"/>
      <c r="LOZ204" s="264"/>
      <c r="LPA204" s="264"/>
      <c r="LPB204" s="264"/>
      <c r="LPC204" s="264"/>
      <c r="LPD204" s="264"/>
      <c r="LPE204" s="264"/>
      <c r="LPF204" s="264"/>
      <c r="LPG204" s="264"/>
      <c r="LPH204" s="264"/>
      <c r="LPI204" s="264"/>
      <c r="LPJ204" s="264"/>
      <c r="LPK204" s="264"/>
      <c r="LPL204" s="264"/>
      <c r="LPM204" s="264"/>
      <c r="LPN204" s="264"/>
      <c r="LPO204" s="264"/>
      <c r="LPP204" s="264"/>
      <c r="LPQ204" s="264"/>
      <c r="LPR204" s="264"/>
      <c r="LPS204" s="264"/>
      <c r="LPT204" s="264"/>
      <c r="LPU204" s="264"/>
      <c r="LPV204" s="264"/>
      <c r="LPW204" s="264"/>
      <c r="LPX204" s="264"/>
      <c r="LPY204" s="264"/>
      <c r="LPZ204" s="264"/>
      <c r="LQA204" s="264"/>
      <c r="LQB204" s="264"/>
      <c r="LQC204" s="264"/>
      <c r="LQD204" s="264"/>
      <c r="LQE204" s="264"/>
      <c r="LQF204" s="264"/>
      <c r="LQG204" s="264"/>
      <c r="LQH204" s="264"/>
      <c r="LQI204" s="264"/>
      <c r="LQJ204" s="264"/>
      <c r="LQK204" s="264"/>
      <c r="LQL204" s="264"/>
      <c r="LQM204" s="264"/>
      <c r="LQN204" s="264"/>
      <c r="LQO204" s="264"/>
      <c r="LQP204" s="264"/>
      <c r="LQQ204" s="264"/>
      <c r="LQR204" s="264"/>
      <c r="LQS204" s="264"/>
      <c r="LQT204" s="264"/>
      <c r="LQU204" s="264"/>
      <c r="LQV204" s="264"/>
      <c r="LQW204" s="264"/>
      <c r="LQX204" s="264"/>
      <c r="LQY204" s="264"/>
      <c r="LQZ204" s="264"/>
      <c r="LRA204" s="264"/>
      <c r="LRB204" s="264"/>
      <c r="LRC204" s="264"/>
      <c r="LRD204" s="264"/>
      <c r="LRE204" s="264"/>
      <c r="LRF204" s="264"/>
      <c r="LRG204" s="264"/>
      <c r="LRH204" s="264"/>
      <c r="LRI204" s="264"/>
      <c r="LRJ204" s="264"/>
      <c r="LRK204" s="264"/>
      <c r="LRL204" s="264"/>
      <c r="LRM204" s="264"/>
      <c r="LRN204" s="264"/>
      <c r="LRO204" s="264"/>
      <c r="LRP204" s="264"/>
      <c r="LRQ204" s="264"/>
      <c r="LRR204" s="264"/>
      <c r="LRS204" s="264"/>
      <c r="LRT204" s="264"/>
      <c r="LRU204" s="264"/>
      <c r="LRV204" s="264"/>
      <c r="LRW204" s="264"/>
      <c r="LRX204" s="264"/>
      <c r="LRY204" s="264"/>
      <c r="LRZ204" s="264"/>
      <c r="LSA204" s="264"/>
      <c r="LSB204" s="264"/>
      <c r="LSC204" s="264"/>
      <c r="LSD204" s="264"/>
      <c r="LSE204" s="264"/>
      <c r="LSF204" s="264"/>
      <c r="LSG204" s="264"/>
      <c r="LSH204" s="264"/>
      <c r="LSI204" s="264"/>
      <c r="LSJ204" s="264"/>
      <c r="LSK204" s="264"/>
      <c r="LSL204" s="264"/>
      <c r="LSM204" s="264"/>
      <c r="LSN204" s="264"/>
      <c r="LSO204" s="264"/>
      <c r="LSP204" s="264"/>
      <c r="LSQ204" s="264"/>
      <c r="LSR204" s="264"/>
      <c r="LSS204" s="264"/>
      <c r="LST204" s="264"/>
      <c r="LSU204" s="264"/>
      <c r="LSV204" s="264"/>
      <c r="LSW204" s="264"/>
      <c r="LSX204" s="264"/>
      <c r="LSY204" s="264"/>
      <c r="LSZ204" s="264"/>
      <c r="LTA204" s="264"/>
      <c r="LTB204" s="264"/>
      <c r="LTC204" s="264"/>
      <c r="LTD204" s="264"/>
      <c r="LTE204" s="264"/>
      <c r="LTF204" s="264"/>
      <c r="LTG204" s="264"/>
      <c r="LTH204" s="264"/>
      <c r="LTI204" s="264"/>
      <c r="LTJ204" s="264"/>
      <c r="LTK204" s="264"/>
      <c r="LTL204" s="264"/>
      <c r="LTM204" s="264"/>
      <c r="LTN204" s="264"/>
      <c r="LTO204" s="264"/>
      <c r="LTP204" s="264"/>
      <c r="LTQ204" s="264"/>
      <c r="LTR204" s="264"/>
      <c r="LTS204" s="264"/>
      <c r="LTT204" s="264"/>
      <c r="LTU204" s="264"/>
      <c r="LTV204" s="264"/>
      <c r="LTW204" s="264"/>
      <c r="LTX204" s="264"/>
      <c r="LTY204" s="264"/>
      <c r="LTZ204" s="264"/>
      <c r="LUA204" s="264"/>
      <c r="LUB204" s="264"/>
      <c r="LUC204" s="264"/>
      <c r="LUD204" s="264"/>
      <c r="LUE204" s="264"/>
      <c r="LUF204" s="264"/>
      <c r="LUG204" s="264"/>
      <c r="LUH204" s="264"/>
      <c r="LUI204" s="264"/>
      <c r="LUJ204" s="264"/>
      <c r="LUK204" s="264"/>
      <c r="LUL204" s="264"/>
      <c r="LUM204" s="264"/>
      <c r="LUN204" s="264"/>
      <c r="LUO204" s="264"/>
      <c r="LUP204" s="264"/>
      <c r="LUQ204" s="264"/>
      <c r="LUR204" s="264"/>
      <c r="LUS204" s="264"/>
      <c r="LUT204" s="264"/>
      <c r="LUU204" s="264"/>
      <c r="LUV204" s="264"/>
      <c r="LUW204" s="264"/>
      <c r="LUX204" s="264"/>
      <c r="LUY204" s="264"/>
      <c r="LUZ204" s="264"/>
      <c r="LVA204" s="264"/>
      <c r="LVB204" s="264"/>
      <c r="LVC204" s="264"/>
      <c r="LVD204" s="264"/>
      <c r="LVE204" s="264"/>
      <c r="LVF204" s="264"/>
      <c r="LVG204" s="264"/>
      <c r="LVH204" s="264"/>
      <c r="LVI204" s="264"/>
      <c r="LVJ204" s="264"/>
      <c r="LVK204" s="264"/>
      <c r="LVL204" s="264"/>
      <c r="LVM204" s="264"/>
      <c r="LVN204" s="264"/>
      <c r="LVO204" s="264"/>
      <c r="LVP204" s="264"/>
      <c r="LVQ204" s="264"/>
      <c r="LVR204" s="264"/>
      <c r="LVS204" s="264"/>
      <c r="LVT204" s="264"/>
      <c r="LVU204" s="264"/>
      <c r="LVV204" s="264"/>
      <c r="LVW204" s="264"/>
      <c r="LVX204" s="264"/>
      <c r="LVY204" s="264"/>
      <c r="LVZ204" s="264"/>
      <c r="LWA204" s="264"/>
      <c r="LWB204" s="264"/>
      <c r="LWC204" s="264"/>
      <c r="LWD204" s="264"/>
      <c r="LWE204" s="264"/>
      <c r="LWF204" s="264"/>
      <c r="LWG204" s="264"/>
      <c r="LWH204" s="264"/>
      <c r="LWI204" s="264"/>
      <c r="LWJ204" s="264"/>
      <c r="LWK204" s="264"/>
      <c r="LWL204" s="264"/>
      <c r="LWM204" s="264"/>
      <c r="LWN204" s="264"/>
      <c r="LWO204" s="264"/>
      <c r="LWP204" s="264"/>
      <c r="LWQ204" s="264"/>
      <c r="LWR204" s="264"/>
      <c r="LWS204" s="264"/>
      <c r="LWT204" s="264"/>
      <c r="LWU204" s="264"/>
      <c r="LWV204" s="264"/>
      <c r="LWW204" s="264"/>
      <c r="LWX204" s="264"/>
      <c r="LWY204" s="264"/>
      <c r="LWZ204" s="264"/>
      <c r="LXA204" s="264"/>
      <c r="LXB204" s="264"/>
      <c r="LXC204" s="264"/>
      <c r="LXD204" s="264"/>
      <c r="LXE204" s="264"/>
      <c r="LXF204" s="264"/>
      <c r="LXG204" s="264"/>
      <c r="LXH204" s="264"/>
      <c r="LXI204" s="264"/>
      <c r="LXJ204" s="264"/>
      <c r="LXK204" s="264"/>
      <c r="LXL204" s="264"/>
      <c r="LXM204" s="264"/>
      <c r="LXN204" s="264"/>
      <c r="LXO204" s="264"/>
      <c r="LXP204" s="264"/>
      <c r="LXQ204" s="264"/>
      <c r="LXR204" s="264"/>
      <c r="LXS204" s="264"/>
      <c r="LXT204" s="264"/>
      <c r="LXU204" s="264"/>
      <c r="LXV204" s="264"/>
      <c r="LXW204" s="264"/>
      <c r="LXX204" s="264"/>
      <c r="LXY204" s="264"/>
      <c r="LXZ204" s="264"/>
      <c r="LYA204" s="264"/>
      <c r="LYB204" s="264"/>
      <c r="LYC204" s="264"/>
      <c r="LYD204" s="264"/>
      <c r="LYE204" s="264"/>
      <c r="LYF204" s="264"/>
      <c r="LYG204" s="264"/>
      <c r="LYH204" s="264"/>
      <c r="LYI204" s="264"/>
      <c r="LYJ204" s="264"/>
      <c r="LYK204" s="264"/>
      <c r="LYL204" s="264"/>
      <c r="LYM204" s="264"/>
      <c r="LYN204" s="264"/>
      <c r="LYO204" s="264"/>
      <c r="LYP204" s="264"/>
      <c r="LYQ204" s="264"/>
      <c r="LYR204" s="264"/>
      <c r="LYS204" s="264"/>
      <c r="LYT204" s="264"/>
      <c r="LYU204" s="264"/>
      <c r="LYV204" s="264"/>
      <c r="LYW204" s="264"/>
      <c r="LYX204" s="264"/>
      <c r="LYY204" s="264"/>
      <c r="LYZ204" s="264"/>
      <c r="LZA204" s="264"/>
      <c r="LZB204" s="264"/>
      <c r="LZC204" s="264"/>
      <c r="LZD204" s="264"/>
      <c r="LZE204" s="264"/>
      <c r="LZF204" s="264"/>
      <c r="LZG204" s="264"/>
      <c r="LZH204" s="264"/>
      <c r="LZI204" s="264"/>
      <c r="LZJ204" s="264"/>
      <c r="LZK204" s="264"/>
      <c r="LZL204" s="264"/>
      <c r="LZM204" s="264"/>
      <c r="LZN204" s="264"/>
      <c r="LZO204" s="264"/>
      <c r="LZP204" s="264"/>
      <c r="LZQ204" s="264"/>
      <c r="LZR204" s="264"/>
      <c r="LZS204" s="264"/>
      <c r="LZT204" s="264"/>
      <c r="LZU204" s="264"/>
      <c r="LZV204" s="264"/>
      <c r="LZW204" s="264"/>
      <c r="LZX204" s="264"/>
      <c r="LZY204" s="264"/>
      <c r="LZZ204" s="264"/>
      <c r="MAA204" s="264"/>
      <c r="MAB204" s="264"/>
      <c r="MAC204" s="264"/>
      <c r="MAD204" s="264"/>
      <c r="MAE204" s="264"/>
      <c r="MAF204" s="264"/>
      <c r="MAG204" s="264"/>
      <c r="MAH204" s="264"/>
      <c r="MAI204" s="264"/>
      <c r="MAJ204" s="264"/>
      <c r="MAK204" s="264"/>
      <c r="MAL204" s="264"/>
      <c r="MAM204" s="264"/>
      <c r="MAN204" s="264"/>
      <c r="MAO204" s="264"/>
      <c r="MAP204" s="264"/>
      <c r="MAQ204" s="264"/>
      <c r="MAR204" s="264"/>
      <c r="MAS204" s="264"/>
      <c r="MAT204" s="264"/>
      <c r="MAU204" s="264"/>
      <c r="MAV204" s="264"/>
      <c r="MAW204" s="264"/>
      <c r="MAX204" s="264"/>
      <c r="MAY204" s="264"/>
      <c r="MAZ204" s="264"/>
      <c r="MBA204" s="264"/>
      <c r="MBB204" s="264"/>
      <c r="MBC204" s="264"/>
      <c r="MBD204" s="264"/>
      <c r="MBE204" s="264"/>
      <c r="MBF204" s="264"/>
      <c r="MBG204" s="264"/>
      <c r="MBH204" s="264"/>
      <c r="MBI204" s="264"/>
      <c r="MBJ204" s="264"/>
      <c r="MBK204" s="264"/>
      <c r="MBL204" s="264"/>
      <c r="MBM204" s="264"/>
      <c r="MBN204" s="264"/>
      <c r="MBO204" s="264"/>
      <c r="MBP204" s="264"/>
      <c r="MBQ204" s="264"/>
      <c r="MBR204" s="264"/>
      <c r="MBS204" s="264"/>
      <c r="MBT204" s="264"/>
      <c r="MBU204" s="264"/>
      <c r="MBV204" s="264"/>
      <c r="MBW204" s="264"/>
      <c r="MBX204" s="264"/>
      <c r="MBY204" s="264"/>
      <c r="MBZ204" s="264"/>
      <c r="MCA204" s="264"/>
      <c r="MCB204" s="264"/>
      <c r="MCC204" s="264"/>
      <c r="MCD204" s="264"/>
      <c r="MCE204" s="264"/>
      <c r="MCF204" s="264"/>
      <c r="MCG204" s="264"/>
      <c r="MCH204" s="264"/>
      <c r="MCI204" s="264"/>
      <c r="MCJ204" s="264"/>
      <c r="MCK204" s="264"/>
      <c r="MCL204" s="264"/>
      <c r="MCM204" s="264"/>
      <c r="MCN204" s="264"/>
      <c r="MCO204" s="264"/>
      <c r="MCP204" s="264"/>
      <c r="MCQ204" s="264"/>
      <c r="MCR204" s="264"/>
      <c r="MCS204" s="264"/>
      <c r="MCT204" s="264"/>
      <c r="MCU204" s="264"/>
      <c r="MCV204" s="264"/>
      <c r="MCW204" s="264"/>
      <c r="MCX204" s="264"/>
      <c r="MCY204" s="264"/>
      <c r="MCZ204" s="264"/>
      <c r="MDA204" s="264"/>
      <c r="MDB204" s="264"/>
      <c r="MDC204" s="264"/>
      <c r="MDD204" s="264"/>
      <c r="MDE204" s="264"/>
      <c r="MDF204" s="264"/>
      <c r="MDG204" s="264"/>
      <c r="MDH204" s="264"/>
      <c r="MDI204" s="264"/>
      <c r="MDJ204" s="264"/>
      <c r="MDK204" s="264"/>
      <c r="MDL204" s="264"/>
      <c r="MDM204" s="264"/>
      <c r="MDN204" s="264"/>
      <c r="MDO204" s="264"/>
      <c r="MDP204" s="264"/>
      <c r="MDQ204" s="264"/>
      <c r="MDR204" s="264"/>
      <c r="MDS204" s="264"/>
      <c r="MDT204" s="264"/>
      <c r="MDU204" s="264"/>
      <c r="MDV204" s="264"/>
      <c r="MDW204" s="264"/>
      <c r="MDX204" s="264"/>
      <c r="MDY204" s="264"/>
      <c r="MDZ204" s="264"/>
      <c r="MEA204" s="264"/>
      <c r="MEB204" s="264"/>
      <c r="MEC204" s="264"/>
      <c r="MED204" s="264"/>
      <c r="MEE204" s="264"/>
      <c r="MEF204" s="264"/>
      <c r="MEG204" s="264"/>
      <c r="MEH204" s="264"/>
      <c r="MEI204" s="264"/>
      <c r="MEJ204" s="264"/>
      <c r="MEK204" s="264"/>
      <c r="MEL204" s="264"/>
      <c r="MEM204" s="264"/>
      <c r="MEN204" s="264"/>
      <c r="MEO204" s="264"/>
      <c r="MEP204" s="264"/>
      <c r="MEQ204" s="264"/>
      <c r="MER204" s="264"/>
      <c r="MES204" s="264"/>
      <c r="MET204" s="264"/>
      <c r="MEU204" s="264"/>
      <c r="MEV204" s="264"/>
      <c r="MEW204" s="264"/>
      <c r="MEX204" s="264"/>
      <c r="MEY204" s="264"/>
      <c r="MEZ204" s="264"/>
      <c r="MFA204" s="264"/>
      <c r="MFB204" s="264"/>
      <c r="MFC204" s="264"/>
      <c r="MFD204" s="264"/>
      <c r="MFE204" s="264"/>
      <c r="MFF204" s="264"/>
      <c r="MFG204" s="264"/>
      <c r="MFH204" s="264"/>
      <c r="MFI204" s="264"/>
      <c r="MFJ204" s="264"/>
      <c r="MFK204" s="264"/>
      <c r="MFL204" s="264"/>
      <c r="MFM204" s="264"/>
      <c r="MFN204" s="264"/>
      <c r="MFO204" s="264"/>
      <c r="MFP204" s="264"/>
      <c r="MFQ204" s="264"/>
      <c r="MFR204" s="264"/>
      <c r="MFS204" s="264"/>
      <c r="MFT204" s="264"/>
      <c r="MFU204" s="264"/>
      <c r="MFV204" s="264"/>
      <c r="MFW204" s="264"/>
      <c r="MFX204" s="264"/>
      <c r="MFY204" s="264"/>
      <c r="MFZ204" s="264"/>
      <c r="MGA204" s="264"/>
      <c r="MGB204" s="264"/>
      <c r="MGC204" s="264"/>
      <c r="MGD204" s="264"/>
      <c r="MGE204" s="264"/>
      <c r="MGF204" s="264"/>
      <c r="MGG204" s="264"/>
      <c r="MGH204" s="264"/>
      <c r="MGI204" s="264"/>
      <c r="MGJ204" s="264"/>
      <c r="MGK204" s="264"/>
      <c r="MGL204" s="264"/>
      <c r="MGM204" s="264"/>
      <c r="MGN204" s="264"/>
      <c r="MGO204" s="264"/>
      <c r="MGP204" s="264"/>
      <c r="MGQ204" s="264"/>
      <c r="MGR204" s="264"/>
      <c r="MGS204" s="264"/>
      <c r="MGT204" s="264"/>
      <c r="MGU204" s="264"/>
      <c r="MGV204" s="264"/>
      <c r="MGW204" s="264"/>
      <c r="MGX204" s="264"/>
      <c r="MGY204" s="264"/>
      <c r="MGZ204" s="264"/>
      <c r="MHA204" s="264"/>
      <c r="MHB204" s="264"/>
      <c r="MHC204" s="264"/>
      <c r="MHD204" s="264"/>
      <c r="MHE204" s="264"/>
      <c r="MHF204" s="264"/>
      <c r="MHG204" s="264"/>
      <c r="MHH204" s="264"/>
      <c r="MHI204" s="264"/>
      <c r="MHJ204" s="264"/>
      <c r="MHK204" s="264"/>
      <c r="MHL204" s="264"/>
      <c r="MHM204" s="264"/>
      <c r="MHN204" s="264"/>
      <c r="MHO204" s="264"/>
      <c r="MHP204" s="264"/>
      <c r="MHQ204" s="264"/>
      <c r="MHR204" s="264"/>
      <c r="MHS204" s="264"/>
      <c r="MHT204" s="264"/>
      <c r="MHU204" s="264"/>
      <c r="MHV204" s="264"/>
      <c r="MHW204" s="264"/>
      <c r="MHX204" s="264"/>
      <c r="MHY204" s="264"/>
      <c r="MHZ204" s="264"/>
      <c r="MIA204" s="264"/>
      <c r="MIB204" s="264"/>
      <c r="MIC204" s="264"/>
      <c r="MID204" s="264"/>
      <c r="MIE204" s="264"/>
      <c r="MIF204" s="264"/>
      <c r="MIG204" s="264"/>
      <c r="MIH204" s="264"/>
      <c r="MII204" s="264"/>
      <c r="MIJ204" s="264"/>
      <c r="MIK204" s="264"/>
      <c r="MIL204" s="264"/>
      <c r="MIM204" s="264"/>
      <c r="MIN204" s="264"/>
      <c r="MIO204" s="264"/>
      <c r="MIP204" s="264"/>
      <c r="MIQ204" s="264"/>
      <c r="MIR204" s="264"/>
      <c r="MIS204" s="264"/>
      <c r="MIT204" s="264"/>
      <c r="MIU204" s="264"/>
      <c r="MIV204" s="264"/>
      <c r="MIW204" s="264"/>
      <c r="MIX204" s="264"/>
      <c r="MIY204" s="264"/>
      <c r="MIZ204" s="264"/>
      <c r="MJA204" s="264"/>
      <c r="MJB204" s="264"/>
      <c r="MJC204" s="264"/>
      <c r="MJD204" s="264"/>
      <c r="MJE204" s="264"/>
      <c r="MJF204" s="264"/>
      <c r="MJG204" s="264"/>
      <c r="MJH204" s="264"/>
      <c r="MJI204" s="264"/>
      <c r="MJJ204" s="264"/>
      <c r="MJK204" s="264"/>
      <c r="MJL204" s="264"/>
      <c r="MJM204" s="264"/>
      <c r="MJN204" s="264"/>
      <c r="MJO204" s="264"/>
      <c r="MJP204" s="264"/>
      <c r="MJQ204" s="264"/>
      <c r="MJR204" s="264"/>
      <c r="MJS204" s="264"/>
      <c r="MJT204" s="264"/>
      <c r="MJU204" s="264"/>
      <c r="MJV204" s="264"/>
      <c r="MJW204" s="264"/>
      <c r="MJX204" s="264"/>
      <c r="MJY204" s="264"/>
      <c r="MJZ204" s="264"/>
      <c r="MKA204" s="264"/>
      <c r="MKB204" s="264"/>
      <c r="MKC204" s="264"/>
      <c r="MKD204" s="264"/>
      <c r="MKE204" s="264"/>
      <c r="MKF204" s="264"/>
      <c r="MKG204" s="264"/>
      <c r="MKH204" s="264"/>
      <c r="MKI204" s="264"/>
      <c r="MKJ204" s="264"/>
      <c r="MKK204" s="264"/>
      <c r="MKL204" s="264"/>
      <c r="MKM204" s="264"/>
      <c r="MKN204" s="264"/>
      <c r="MKO204" s="264"/>
      <c r="MKP204" s="264"/>
      <c r="MKQ204" s="264"/>
      <c r="MKR204" s="264"/>
      <c r="MKS204" s="264"/>
      <c r="MKT204" s="264"/>
      <c r="MKU204" s="264"/>
      <c r="MKV204" s="264"/>
      <c r="MKW204" s="264"/>
      <c r="MKX204" s="264"/>
      <c r="MKY204" s="264"/>
      <c r="MKZ204" s="264"/>
      <c r="MLA204" s="264"/>
      <c r="MLB204" s="264"/>
      <c r="MLC204" s="264"/>
      <c r="MLD204" s="264"/>
      <c r="MLE204" s="264"/>
      <c r="MLF204" s="264"/>
      <c r="MLG204" s="264"/>
      <c r="MLH204" s="264"/>
      <c r="MLI204" s="264"/>
      <c r="MLJ204" s="264"/>
      <c r="MLK204" s="264"/>
      <c r="MLL204" s="264"/>
      <c r="MLM204" s="264"/>
      <c r="MLN204" s="264"/>
      <c r="MLO204" s="264"/>
      <c r="MLP204" s="264"/>
      <c r="MLQ204" s="264"/>
      <c r="MLR204" s="264"/>
      <c r="MLS204" s="264"/>
      <c r="MLT204" s="264"/>
      <c r="MLU204" s="264"/>
      <c r="MLV204" s="264"/>
      <c r="MLW204" s="264"/>
      <c r="MLX204" s="264"/>
      <c r="MLY204" s="264"/>
      <c r="MLZ204" s="264"/>
      <c r="MMA204" s="264"/>
      <c r="MMB204" s="264"/>
      <c r="MMC204" s="264"/>
      <c r="MMD204" s="264"/>
      <c r="MME204" s="264"/>
      <c r="MMF204" s="264"/>
      <c r="MMG204" s="264"/>
      <c r="MMH204" s="264"/>
      <c r="MMI204" s="264"/>
      <c r="MMJ204" s="264"/>
      <c r="MMK204" s="264"/>
      <c r="MML204" s="264"/>
      <c r="MMM204" s="264"/>
      <c r="MMN204" s="264"/>
      <c r="MMO204" s="264"/>
      <c r="MMP204" s="264"/>
      <c r="MMQ204" s="264"/>
      <c r="MMR204" s="264"/>
      <c r="MMS204" s="264"/>
      <c r="MMT204" s="264"/>
      <c r="MMU204" s="264"/>
      <c r="MMV204" s="264"/>
      <c r="MMW204" s="264"/>
      <c r="MMX204" s="264"/>
      <c r="MMY204" s="264"/>
      <c r="MMZ204" s="264"/>
      <c r="MNA204" s="264"/>
      <c r="MNB204" s="264"/>
      <c r="MNC204" s="264"/>
      <c r="MND204" s="264"/>
      <c r="MNE204" s="264"/>
      <c r="MNF204" s="264"/>
      <c r="MNG204" s="264"/>
      <c r="MNH204" s="264"/>
      <c r="MNI204" s="264"/>
      <c r="MNJ204" s="264"/>
      <c r="MNK204" s="264"/>
      <c r="MNL204" s="264"/>
      <c r="MNM204" s="264"/>
      <c r="MNN204" s="264"/>
      <c r="MNO204" s="264"/>
      <c r="MNP204" s="264"/>
      <c r="MNQ204" s="264"/>
      <c r="MNR204" s="264"/>
      <c r="MNS204" s="264"/>
      <c r="MNT204" s="264"/>
      <c r="MNU204" s="264"/>
      <c r="MNV204" s="264"/>
      <c r="MNW204" s="264"/>
      <c r="MNX204" s="264"/>
      <c r="MNY204" s="264"/>
      <c r="MNZ204" s="264"/>
      <c r="MOA204" s="264"/>
      <c r="MOB204" s="264"/>
      <c r="MOC204" s="264"/>
      <c r="MOD204" s="264"/>
      <c r="MOE204" s="264"/>
      <c r="MOF204" s="264"/>
      <c r="MOG204" s="264"/>
      <c r="MOH204" s="264"/>
      <c r="MOI204" s="264"/>
      <c r="MOJ204" s="264"/>
      <c r="MOK204" s="264"/>
      <c r="MOL204" s="264"/>
      <c r="MOM204" s="264"/>
      <c r="MON204" s="264"/>
      <c r="MOO204" s="264"/>
      <c r="MOP204" s="264"/>
      <c r="MOQ204" s="264"/>
      <c r="MOR204" s="264"/>
      <c r="MOS204" s="264"/>
      <c r="MOT204" s="264"/>
      <c r="MOU204" s="264"/>
      <c r="MOV204" s="264"/>
      <c r="MOW204" s="264"/>
      <c r="MOX204" s="264"/>
      <c r="MOY204" s="264"/>
      <c r="MOZ204" s="264"/>
      <c r="MPA204" s="264"/>
      <c r="MPB204" s="264"/>
      <c r="MPC204" s="264"/>
      <c r="MPD204" s="264"/>
      <c r="MPE204" s="264"/>
      <c r="MPF204" s="264"/>
      <c r="MPG204" s="264"/>
      <c r="MPH204" s="264"/>
      <c r="MPI204" s="264"/>
      <c r="MPJ204" s="264"/>
      <c r="MPK204" s="264"/>
      <c r="MPL204" s="264"/>
      <c r="MPM204" s="264"/>
      <c r="MPN204" s="264"/>
      <c r="MPO204" s="264"/>
      <c r="MPP204" s="264"/>
      <c r="MPQ204" s="264"/>
      <c r="MPR204" s="264"/>
      <c r="MPS204" s="264"/>
      <c r="MPT204" s="264"/>
      <c r="MPU204" s="264"/>
      <c r="MPV204" s="264"/>
      <c r="MPW204" s="264"/>
      <c r="MPX204" s="264"/>
      <c r="MPY204" s="264"/>
      <c r="MPZ204" s="264"/>
      <c r="MQA204" s="264"/>
      <c r="MQB204" s="264"/>
      <c r="MQC204" s="264"/>
      <c r="MQD204" s="264"/>
      <c r="MQE204" s="264"/>
      <c r="MQF204" s="264"/>
      <c r="MQG204" s="264"/>
      <c r="MQH204" s="264"/>
      <c r="MQI204" s="264"/>
      <c r="MQJ204" s="264"/>
      <c r="MQK204" s="264"/>
      <c r="MQL204" s="264"/>
      <c r="MQM204" s="264"/>
      <c r="MQN204" s="264"/>
      <c r="MQO204" s="264"/>
      <c r="MQP204" s="264"/>
      <c r="MQQ204" s="264"/>
      <c r="MQR204" s="264"/>
      <c r="MQS204" s="264"/>
      <c r="MQT204" s="264"/>
      <c r="MQU204" s="264"/>
      <c r="MQV204" s="264"/>
      <c r="MQW204" s="264"/>
      <c r="MQX204" s="264"/>
      <c r="MQY204" s="264"/>
      <c r="MQZ204" s="264"/>
      <c r="MRA204" s="264"/>
      <c r="MRB204" s="264"/>
      <c r="MRC204" s="264"/>
      <c r="MRD204" s="264"/>
      <c r="MRE204" s="264"/>
      <c r="MRF204" s="264"/>
      <c r="MRG204" s="264"/>
      <c r="MRH204" s="264"/>
      <c r="MRI204" s="264"/>
      <c r="MRJ204" s="264"/>
      <c r="MRK204" s="264"/>
      <c r="MRL204" s="264"/>
      <c r="MRM204" s="264"/>
      <c r="MRN204" s="264"/>
      <c r="MRO204" s="264"/>
      <c r="MRP204" s="264"/>
      <c r="MRQ204" s="264"/>
      <c r="MRR204" s="264"/>
      <c r="MRS204" s="264"/>
      <c r="MRT204" s="264"/>
      <c r="MRU204" s="264"/>
      <c r="MRV204" s="264"/>
      <c r="MRW204" s="264"/>
      <c r="MRX204" s="264"/>
      <c r="MRY204" s="264"/>
      <c r="MRZ204" s="264"/>
      <c r="MSA204" s="264"/>
      <c r="MSB204" s="264"/>
      <c r="MSC204" s="264"/>
      <c r="MSD204" s="264"/>
      <c r="MSE204" s="264"/>
      <c r="MSF204" s="264"/>
      <c r="MSG204" s="264"/>
      <c r="MSH204" s="264"/>
      <c r="MSI204" s="264"/>
      <c r="MSJ204" s="264"/>
      <c r="MSK204" s="264"/>
      <c r="MSL204" s="264"/>
      <c r="MSM204" s="264"/>
      <c r="MSN204" s="264"/>
      <c r="MSO204" s="264"/>
      <c r="MSP204" s="264"/>
      <c r="MSQ204" s="264"/>
      <c r="MSR204" s="264"/>
      <c r="MSS204" s="264"/>
      <c r="MST204" s="264"/>
      <c r="MSU204" s="264"/>
      <c r="MSV204" s="264"/>
      <c r="MSW204" s="264"/>
      <c r="MSX204" s="264"/>
      <c r="MSY204" s="264"/>
      <c r="MSZ204" s="264"/>
      <c r="MTA204" s="264"/>
      <c r="MTB204" s="264"/>
      <c r="MTC204" s="264"/>
      <c r="MTD204" s="264"/>
      <c r="MTE204" s="264"/>
      <c r="MTF204" s="264"/>
      <c r="MTG204" s="264"/>
      <c r="MTH204" s="264"/>
      <c r="MTI204" s="264"/>
      <c r="MTJ204" s="264"/>
      <c r="MTK204" s="264"/>
      <c r="MTL204" s="264"/>
      <c r="MTM204" s="264"/>
      <c r="MTN204" s="264"/>
      <c r="MTO204" s="264"/>
      <c r="MTP204" s="264"/>
      <c r="MTQ204" s="264"/>
      <c r="MTR204" s="264"/>
      <c r="MTS204" s="264"/>
      <c r="MTT204" s="264"/>
      <c r="MTU204" s="264"/>
      <c r="MTV204" s="264"/>
      <c r="MTW204" s="264"/>
      <c r="MTX204" s="264"/>
      <c r="MTY204" s="264"/>
      <c r="MTZ204" s="264"/>
      <c r="MUA204" s="264"/>
      <c r="MUB204" s="264"/>
      <c r="MUC204" s="264"/>
      <c r="MUD204" s="264"/>
      <c r="MUE204" s="264"/>
      <c r="MUF204" s="264"/>
      <c r="MUG204" s="264"/>
      <c r="MUH204" s="264"/>
      <c r="MUI204" s="264"/>
      <c r="MUJ204" s="264"/>
      <c r="MUK204" s="264"/>
      <c r="MUL204" s="264"/>
      <c r="MUM204" s="264"/>
      <c r="MUN204" s="264"/>
      <c r="MUO204" s="264"/>
      <c r="MUP204" s="264"/>
      <c r="MUQ204" s="264"/>
      <c r="MUR204" s="264"/>
      <c r="MUS204" s="264"/>
      <c r="MUT204" s="264"/>
      <c r="MUU204" s="264"/>
      <c r="MUV204" s="264"/>
      <c r="MUW204" s="264"/>
      <c r="MUX204" s="264"/>
      <c r="MUY204" s="264"/>
      <c r="MUZ204" s="264"/>
      <c r="MVA204" s="264"/>
      <c r="MVB204" s="264"/>
      <c r="MVC204" s="264"/>
      <c r="MVD204" s="264"/>
      <c r="MVE204" s="264"/>
      <c r="MVF204" s="264"/>
      <c r="MVG204" s="264"/>
      <c r="MVH204" s="264"/>
      <c r="MVI204" s="264"/>
      <c r="MVJ204" s="264"/>
      <c r="MVK204" s="264"/>
      <c r="MVL204" s="264"/>
      <c r="MVM204" s="264"/>
      <c r="MVN204" s="264"/>
      <c r="MVO204" s="264"/>
      <c r="MVP204" s="264"/>
      <c r="MVQ204" s="264"/>
      <c r="MVR204" s="264"/>
      <c r="MVS204" s="264"/>
      <c r="MVT204" s="264"/>
      <c r="MVU204" s="264"/>
      <c r="MVV204" s="264"/>
      <c r="MVW204" s="264"/>
      <c r="MVX204" s="264"/>
      <c r="MVY204" s="264"/>
      <c r="MVZ204" s="264"/>
      <c r="MWA204" s="264"/>
      <c r="MWB204" s="264"/>
      <c r="MWC204" s="264"/>
      <c r="MWD204" s="264"/>
      <c r="MWE204" s="264"/>
      <c r="MWF204" s="264"/>
      <c r="MWG204" s="264"/>
      <c r="MWH204" s="264"/>
      <c r="MWI204" s="264"/>
      <c r="MWJ204" s="264"/>
      <c r="MWK204" s="264"/>
      <c r="MWL204" s="264"/>
      <c r="MWM204" s="264"/>
      <c r="MWN204" s="264"/>
      <c r="MWO204" s="264"/>
      <c r="MWP204" s="264"/>
      <c r="MWQ204" s="264"/>
      <c r="MWR204" s="264"/>
      <c r="MWS204" s="264"/>
      <c r="MWT204" s="264"/>
      <c r="MWU204" s="264"/>
      <c r="MWV204" s="264"/>
      <c r="MWW204" s="264"/>
      <c r="MWX204" s="264"/>
      <c r="MWY204" s="264"/>
      <c r="MWZ204" s="264"/>
      <c r="MXA204" s="264"/>
      <c r="MXB204" s="264"/>
      <c r="MXC204" s="264"/>
      <c r="MXD204" s="264"/>
      <c r="MXE204" s="264"/>
      <c r="MXF204" s="264"/>
      <c r="MXG204" s="264"/>
      <c r="MXH204" s="264"/>
      <c r="MXI204" s="264"/>
      <c r="MXJ204" s="264"/>
      <c r="MXK204" s="264"/>
      <c r="MXL204" s="264"/>
      <c r="MXM204" s="264"/>
      <c r="MXN204" s="264"/>
      <c r="MXO204" s="264"/>
      <c r="MXP204" s="264"/>
      <c r="MXQ204" s="264"/>
      <c r="MXR204" s="264"/>
      <c r="MXS204" s="264"/>
      <c r="MXT204" s="264"/>
      <c r="MXU204" s="264"/>
      <c r="MXV204" s="264"/>
      <c r="MXW204" s="264"/>
      <c r="MXX204" s="264"/>
      <c r="MXY204" s="264"/>
      <c r="MXZ204" s="264"/>
      <c r="MYA204" s="264"/>
      <c r="MYB204" s="264"/>
      <c r="MYC204" s="264"/>
      <c r="MYD204" s="264"/>
      <c r="MYE204" s="264"/>
      <c r="MYF204" s="264"/>
      <c r="MYG204" s="264"/>
      <c r="MYH204" s="264"/>
      <c r="MYI204" s="264"/>
      <c r="MYJ204" s="264"/>
      <c r="MYK204" s="264"/>
      <c r="MYL204" s="264"/>
      <c r="MYM204" s="264"/>
      <c r="MYN204" s="264"/>
      <c r="MYO204" s="264"/>
      <c r="MYP204" s="264"/>
      <c r="MYQ204" s="264"/>
      <c r="MYR204" s="264"/>
      <c r="MYS204" s="264"/>
      <c r="MYT204" s="264"/>
      <c r="MYU204" s="264"/>
      <c r="MYV204" s="264"/>
      <c r="MYW204" s="264"/>
      <c r="MYX204" s="264"/>
      <c r="MYY204" s="264"/>
      <c r="MYZ204" s="264"/>
      <c r="MZA204" s="264"/>
      <c r="MZB204" s="264"/>
      <c r="MZC204" s="264"/>
      <c r="MZD204" s="264"/>
      <c r="MZE204" s="264"/>
      <c r="MZF204" s="264"/>
      <c r="MZG204" s="264"/>
      <c r="MZH204" s="264"/>
      <c r="MZI204" s="264"/>
      <c r="MZJ204" s="264"/>
      <c r="MZK204" s="264"/>
      <c r="MZL204" s="264"/>
      <c r="MZM204" s="264"/>
      <c r="MZN204" s="264"/>
      <c r="MZO204" s="264"/>
      <c r="MZP204" s="264"/>
      <c r="MZQ204" s="264"/>
      <c r="MZR204" s="264"/>
      <c r="MZS204" s="264"/>
      <c r="MZT204" s="264"/>
      <c r="MZU204" s="264"/>
      <c r="MZV204" s="264"/>
      <c r="MZW204" s="264"/>
      <c r="MZX204" s="264"/>
      <c r="MZY204" s="264"/>
      <c r="MZZ204" s="264"/>
      <c r="NAA204" s="264"/>
      <c r="NAB204" s="264"/>
      <c r="NAC204" s="264"/>
      <c r="NAD204" s="264"/>
      <c r="NAE204" s="264"/>
      <c r="NAF204" s="264"/>
      <c r="NAG204" s="264"/>
      <c r="NAH204" s="264"/>
      <c r="NAI204" s="264"/>
      <c r="NAJ204" s="264"/>
      <c r="NAK204" s="264"/>
      <c r="NAL204" s="264"/>
      <c r="NAM204" s="264"/>
      <c r="NAN204" s="264"/>
      <c r="NAO204" s="264"/>
      <c r="NAP204" s="264"/>
      <c r="NAQ204" s="264"/>
      <c r="NAR204" s="264"/>
      <c r="NAS204" s="264"/>
      <c r="NAT204" s="264"/>
      <c r="NAU204" s="264"/>
      <c r="NAV204" s="264"/>
      <c r="NAW204" s="264"/>
      <c r="NAX204" s="264"/>
      <c r="NAY204" s="264"/>
      <c r="NAZ204" s="264"/>
      <c r="NBA204" s="264"/>
      <c r="NBB204" s="264"/>
      <c r="NBC204" s="264"/>
      <c r="NBD204" s="264"/>
      <c r="NBE204" s="264"/>
      <c r="NBF204" s="264"/>
      <c r="NBG204" s="264"/>
      <c r="NBH204" s="264"/>
      <c r="NBI204" s="264"/>
      <c r="NBJ204" s="264"/>
      <c r="NBK204" s="264"/>
      <c r="NBL204" s="264"/>
      <c r="NBM204" s="264"/>
      <c r="NBN204" s="264"/>
      <c r="NBO204" s="264"/>
      <c r="NBP204" s="264"/>
      <c r="NBQ204" s="264"/>
      <c r="NBR204" s="264"/>
      <c r="NBS204" s="264"/>
      <c r="NBT204" s="264"/>
      <c r="NBU204" s="264"/>
      <c r="NBV204" s="264"/>
      <c r="NBW204" s="264"/>
      <c r="NBX204" s="264"/>
      <c r="NBY204" s="264"/>
      <c r="NBZ204" s="264"/>
      <c r="NCA204" s="264"/>
      <c r="NCB204" s="264"/>
      <c r="NCC204" s="264"/>
      <c r="NCD204" s="264"/>
      <c r="NCE204" s="264"/>
      <c r="NCF204" s="264"/>
      <c r="NCG204" s="264"/>
      <c r="NCH204" s="264"/>
      <c r="NCI204" s="264"/>
      <c r="NCJ204" s="264"/>
      <c r="NCK204" s="264"/>
      <c r="NCL204" s="264"/>
      <c r="NCM204" s="264"/>
      <c r="NCN204" s="264"/>
      <c r="NCO204" s="264"/>
      <c r="NCP204" s="264"/>
      <c r="NCQ204" s="264"/>
      <c r="NCR204" s="264"/>
      <c r="NCS204" s="264"/>
      <c r="NCT204" s="264"/>
      <c r="NCU204" s="264"/>
      <c r="NCV204" s="264"/>
      <c r="NCW204" s="264"/>
      <c r="NCX204" s="264"/>
      <c r="NCY204" s="264"/>
      <c r="NCZ204" s="264"/>
      <c r="NDA204" s="264"/>
      <c r="NDB204" s="264"/>
      <c r="NDC204" s="264"/>
      <c r="NDD204" s="264"/>
      <c r="NDE204" s="264"/>
      <c r="NDF204" s="264"/>
      <c r="NDG204" s="264"/>
      <c r="NDH204" s="264"/>
      <c r="NDI204" s="264"/>
      <c r="NDJ204" s="264"/>
      <c r="NDK204" s="264"/>
      <c r="NDL204" s="264"/>
      <c r="NDM204" s="264"/>
      <c r="NDN204" s="264"/>
      <c r="NDO204" s="264"/>
      <c r="NDP204" s="264"/>
      <c r="NDQ204" s="264"/>
      <c r="NDR204" s="264"/>
      <c r="NDS204" s="264"/>
      <c r="NDT204" s="264"/>
      <c r="NDU204" s="264"/>
      <c r="NDV204" s="264"/>
      <c r="NDW204" s="264"/>
      <c r="NDX204" s="264"/>
      <c r="NDY204" s="264"/>
      <c r="NDZ204" s="264"/>
      <c r="NEA204" s="264"/>
      <c r="NEB204" s="264"/>
      <c r="NEC204" s="264"/>
      <c r="NED204" s="264"/>
      <c r="NEE204" s="264"/>
      <c r="NEF204" s="264"/>
      <c r="NEG204" s="264"/>
      <c r="NEH204" s="264"/>
      <c r="NEI204" s="264"/>
      <c r="NEJ204" s="264"/>
      <c r="NEK204" s="264"/>
      <c r="NEL204" s="264"/>
      <c r="NEM204" s="264"/>
      <c r="NEN204" s="264"/>
      <c r="NEO204" s="264"/>
      <c r="NEP204" s="264"/>
      <c r="NEQ204" s="264"/>
      <c r="NER204" s="264"/>
      <c r="NES204" s="264"/>
      <c r="NET204" s="264"/>
      <c r="NEU204" s="264"/>
      <c r="NEV204" s="264"/>
      <c r="NEW204" s="264"/>
      <c r="NEX204" s="264"/>
      <c r="NEY204" s="264"/>
      <c r="NEZ204" s="264"/>
      <c r="NFA204" s="264"/>
      <c r="NFB204" s="264"/>
      <c r="NFC204" s="264"/>
      <c r="NFD204" s="264"/>
      <c r="NFE204" s="264"/>
      <c r="NFF204" s="264"/>
      <c r="NFG204" s="264"/>
      <c r="NFH204" s="264"/>
      <c r="NFI204" s="264"/>
      <c r="NFJ204" s="264"/>
      <c r="NFK204" s="264"/>
      <c r="NFL204" s="264"/>
      <c r="NFM204" s="264"/>
      <c r="NFN204" s="264"/>
      <c r="NFO204" s="264"/>
      <c r="NFP204" s="264"/>
      <c r="NFQ204" s="264"/>
      <c r="NFR204" s="264"/>
      <c r="NFS204" s="264"/>
      <c r="NFT204" s="264"/>
      <c r="NFU204" s="264"/>
      <c r="NFV204" s="264"/>
      <c r="NFW204" s="264"/>
      <c r="NFX204" s="264"/>
      <c r="NFY204" s="264"/>
      <c r="NFZ204" s="264"/>
      <c r="NGA204" s="264"/>
      <c r="NGB204" s="264"/>
      <c r="NGC204" s="264"/>
      <c r="NGD204" s="264"/>
      <c r="NGE204" s="264"/>
      <c r="NGF204" s="264"/>
      <c r="NGG204" s="264"/>
      <c r="NGH204" s="264"/>
      <c r="NGI204" s="264"/>
      <c r="NGJ204" s="264"/>
      <c r="NGK204" s="264"/>
      <c r="NGL204" s="264"/>
      <c r="NGM204" s="264"/>
      <c r="NGN204" s="264"/>
      <c r="NGO204" s="264"/>
      <c r="NGP204" s="264"/>
      <c r="NGQ204" s="264"/>
      <c r="NGR204" s="264"/>
      <c r="NGS204" s="264"/>
      <c r="NGT204" s="264"/>
      <c r="NGU204" s="264"/>
      <c r="NGV204" s="264"/>
      <c r="NGW204" s="264"/>
      <c r="NGX204" s="264"/>
      <c r="NGY204" s="264"/>
      <c r="NGZ204" s="264"/>
      <c r="NHA204" s="264"/>
      <c r="NHB204" s="264"/>
      <c r="NHC204" s="264"/>
      <c r="NHD204" s="264"/>
      <c r="NHE204" s="264"/>
      <c r="NHF204" s="264"/>
      <c r="NHG204" s="264"/>
      <c r="NHH204" s="264"/>
      <c r="NHI204" s="264"/>
      <c r="NHJ204" s="264"/>
      <c r="NHK204" s="264"/>
      <c r="NHL204" s="264"/>
      <c r="NHM204" s="264"/>
      <c r="NHN204" s="264"/>
      <c r="NHO204" s="264"/>
      <c r="NHP204" s="264"/>
      <c r="NHQ204" s="264"/>
      <c r="NHR204" s="264"/>
      <c r="NHS204" s="264"/>
      <c r="NHT204" s="264"/>
      <c r="NHU204" s="264"/>
      <c r="NHV204" s="264"/>
      <c r="NHW204" s="264"/>
      <c r="NHX204" s="264"/>
      <c r="NHY204" s="264"/>
      <c r="NHZ204" s="264"/>
      <c r="NIA204" s="264"/>
      <c r="NIB204" s="264"/>
      <c r="NIC204" s="264"/>
      <c r="NID204" s="264"/>
      <c r="NIE204" s="264"/>
      <c r="NIF204" s="264"/>
      <c r="NIG204" s="264"/>
      <c r="NIH204" s="264"/>
      <c r="NII204" s="264"/>
      <c r="NIJ204" s="264"/>
      <c r="NIK204" s="264"/>
      <c r="NIL204" s="264"/>
      <c r="NIM204" s="264"/>
      <c r="NIN204" s="264"/>
      <c r="NIO204" s="264"/>
      <c r="NIP204" s="264"/>
      <c r="NIQ204" s="264"/>
      <c r="NIR204" s="264"/>
      <c r="NIS204" s="264"/>
      <c r="NIT204" s="264"/>
      <c r="NIU204" s="264"/>
      <c r="NIV204" s="264"/>
      <c r="NIW204" s="264"/>
      <c r="NIX204" s="264"/>
      <c r="NIY204" s="264"/>
      <c r="NIZ204" s="264"/>
      <c r="NJA204" s="264"/>
      <c r="NJB204" s="264"/>
      <c r="NJC204" s="264"/>
      <c r="NJD204" s="264"/>
      <c r="NJE204" s="264"/>
      <c r="NJF204" s="264"/>
      <c r="NJG204" s="264"/>
      <c r="NJH204" s="264"/>
      <c r="NJI204" s="264"/>
      <c r="NJJ204" s="264"/>
      <c r="NJK204" s="264"/>
      <c r="NJL204" s="264"/>
      <c r="NJM204" s="264"/>
      <c r="NJN204" s="264"/>
      <c r="NJO204" s="264"/>
      <c r="NJP204" s="264"/>
      <c r="NJQ204" s="264"/>
      <c r="NJR204" s="264"/>
      <c r="NJS204" s="264"/>
      <c r="NJT204" s="264"/>
      <c r="NJU204" s="264"/>
      <c r="NJV204" s="264"/>
      <c r="NJW204" s="264"/>
      <c r="NJX204" s="264"/>
      <c r="NJY204" s="264"/>
      <c r="NJZ204" s="264"/>
      <c r="NKA204" s="264"/>
      <c r="NKB204" s="264"/>
      <c r="NKC204" s="264"/>
      <c r="NKD204" s="264"/>
      <c r="NKE204" s="264"/>
      <c r="NKF204" s="264"/>
      <c r="NKG204" s="264"/>
      <c r="NKH204" s="264"/>
      <c r="NKI204" s="264"/>
      <c r="NKJ204" s="264"/>
      <c r="NKK204" s="264"/>
      <c r="NKL204" s="264"/>
      <c r="NKM204" s="264"/>
      <c r="NKN204" s="264"/>
      <c r="NKO204" s="264"/>
      <c r="NKP204" s="264"/>
      <c r="NKQ204" s="264"/>
      <c r="NKR204" s="264"/>
      <c r="NKS204" s="264"/>
      <c r="NKT204" s="264"/>
      <c r="NKU204" s="264"/>
      <c r="NKV204" s="264"/>
      <c r="NKW204" s="264"/>
      <c r="NKX204" s="264"/>
      <c r="NKY204" s="264"/>
      <c r="NKZ204" s="264"/>
      <c r="NLA204" s="264"/>
      <c r="NLB204" s="264"/>
      <c r="NLC204" s="264"/>
      <c r="NLD204" s="264"/>
      <c r="NLE204" s="264"/>
      <c r="NLF204" s="264"/>
      <c r="NLG204" s="264"/>
      <c r="NLH204" s="264"/>
      <c r="NLI204" s="264"/>
      <c r="NLJ204" s="264"/>
      <c r="NLK204" s="264"/>
      <c r="NLL204" s="264"/>
      <c r="NLM204" s="264"/>
      <c r="NLN204" s="264"/>
      <c r="NLO204" s="264"/>
      <c r="NLP204" s="264"/>
      <c r="NLQ204" s="264"/>
      <c r="NLR204" s="264"/>
      <c r="NLS204" s="264"/>
      <c r="NLT204" s="264"/>
      <c r="NLU204" s="264"/>
      <c r="NLV204" s="264"/>
      <c r="NLW204" s="264"/>
      <c r="NLX204" s="264"/>
      <c r="NLY204" s="264"/>
      <c r="NLZ204" s="264"/>
      <c r="NMA204" s="264"/>
      <c r="NMB204" s="264"/>
      <c r="NMC204" s="264"/>
      <c r="NMD204" s="264"/>
      <c r="NME204" s="264"/>
      <c r="NMF204" s="264"/>
      <c r="NMG204" s="264"/>
      <c r="NMH204" s="264"/>
      <c r="NMI204" s="264"/>
      <c r="NMJ204" s="264"/>
      <c r="NMK204" s="264"/>
      <c r="NML204" s="264"/>
      <c r="NMM204" s="264"/>
      <c r="NMN204" s="264"/>
      <c r="NMO204" s="264"/>
      <c r="NMP204" s="264"/>
      <c r="NMQ204" s="264"/>
      <c r="NMR204" s="264"/>
      <c r="NMS204" s="264"/>
      <c r="NMT204" s="264"/>
      <c r="NMU204" s="264"/>
      <c r="NMV204" s="264"/>
      <c r="NMW204" s="264"/>
      <c r="NMX204" s="264"/>
      <c r="NMY204" s="264"/>
      <c r="NMZ204" s="264"/>
      <c r="NNA204" s="264"/>
      <c r="NNB204" s="264"/>
      <c r="NNC204" s="264"/>
      <c r="NND204" s="264"/>
      <c r="NNE204" s="264"/>
      <c r="NNF204" s="264"/>
      <c r="NNG204" s="264"/>
      <c r="NNH204" s="264"/>
      <c r="NNI204" s="264"/>
      <c r="NNJ204" s="264"/>
      <c r="NNK204" s="264"/>
      <c r="NNL204" s="264"/>
      <c r="NNM204" s="264"/>
      <c r="NNN204" s="264"/>
      <c r="NNO204" s="264"/>
      <c r="NNP204" s="264"/>
      <c r="NNQ204" s="264"/>
      <c r="NNR204" s="264"/>
      <c r="NNS204" s="264"/>
      <c r="NNT204" s="264"/>
      <c r="NNU204" s="264"/>
      <c r="NNV204" s="264"/>
      <c r="NNW204" s="264"/>
      <c r="NNX204" s="264"/>
      <c r="NNY204" s="264"/>
      <c r="NNZ204" s="264"/>
      <c r="NOA204" s="264"/>
      <c r="NOB204" s="264"/>
      <c r="NOC204" s="264"/>
      <c r="NOD204" s="264"/>
      <c r="NOE204" s="264"/>
      <c r="NOF204" s="264"/>
      <c r="NOG204" s="264"/>
      <c r="NOH204" s="264"/>
      <c r="NOI204" s="264"/>
      <c r="NOJ204" s="264"/>
      <c r="NOK204" s="264"/>
      <c r="NOL204" s="264"/>
      <c r="NOM204" s="264"/>
      <c r="NON204" s="264"/>
      <c r="NOO204" s="264"/>
      <c r="NOP204" s="264"/>
      <c r="NOQ204" s="264"/>
      <c r="NOR204" s="264"/>
      <c r="NOS204" s="264"/>
      <c r="NOT204" s="264"/>
      <c r="NOU204" s="264"/>
      <c r="NOV204" s="264"/>
      <c r="NOW204" s="264"/>
      <c r="NOX204" s="264"/>
      <c r="NOY204" s="264"/>
      <c r="NOZ204" s="264"/>
      <c r="NPA204" s="264"/>
      <c r="NPB204" s="264"/>
      <c r="NPC204" s="264"/>
      <c r="NPD204" s="264"/>
      <c r="NPE204" s="264"/>
      <c r="NPF204" s="264"/>
      <c r="NPG204" s="264"/>
      <c r="NPH204" s="264"/>
      <c r="NPI204" s="264"/>
      <c r="NPJ204" s="264"/>
      <c r="NPK204" s="264"/>
      <c r="NPL204" s="264"/>
      <c r="NPM204" s="264"/>
      <c r="NPN204" s="264"/>
      <c r="NPO204" s="264"/>
      <c r="NPP204" s="264"/>
      <c r="NPQ204" s="264"/>
      <c r="NPR204" s="264"/>
      <c r="NPS204" s="264"/>
      <c r="NPT204" s="264"/>
      <c r="NPU204" s="264"/>
      <c r="NPV204" s="264"/>
      <c r="NPW204" s="264"/>
      <c r="NPX204" s="264"/>
      <c r="NPY204" s="264"/>
      <c r="NPZ204" s="264"/>
      <c r="NQA204" s="264"/>
      <c r="NQB204" s="264"/>
      <c r="NQC204" s="264"/>
      <c r="NQD204" s="264"/>
      <c r="NQE204" s="264"/>
      <c r="NQF204" s="264"/>
      <c r="NQG204" s="264"/>
      <c r="NQH204" s="264"/>
      <c r="NQI204" s="264"/>
      <c r="NQJ204" s="264"/>
      <c r="NQK204" s="264"/>
      <c r="NQL204" s="264"/>
      <c r="NQM204" s="264"/>
      <c r="NQN204" s="264"/>
      <c r="NQO204" s="264"/>
      <c r="NQP204" s="264"/>
      <c r="NQQ204" s="264"/>
      <c r="NQR204" s="264"/>
      <c r="NQS204" s="264"/>
      <c r="NQT204" s="264"/>
      <c r="NQU204" s="264"/>
      <c r="NQV204" s="264"/>
      <c r="NQW204" s="264"/>
      <c r="NQX204" s="264"/>
      <c r="NQY204" s="264"/>
      <c r="NQZ204" s="264"/>
      <c r="NRA204" s="264"/>
      <c r="NRB204" s="264"/>
      <c r="NRC204" s="264"/>
      <c r="NRD204" s="264"/>
      <c r="NRE204" s="264"/>
      <c r="NRF204" s="264"/>
      <c r="NRG204" s="264"/>
      <c r="NRH204" s="264"/>
      <c r="NRI204" s="264"/>
      <c r="NRJ204" s="264"/>
      <c r="NRK204" s="264"/>
      <c r="NRL204" s="264"/>
      <c r="NRM204" s="264"/>
      <c r="NRN204" s="264"/>
      <c r="NRO204" s="264"/>
      <c r="NRP204" s="264"/>
      <c r="NRQ204" s="264"/>
      <c r="NRR204" s="264"/>
      <c r="NRS204" s="264"/>
      <c r="NRT204" s="264"/>
      <c r="NRU204" s="264"/>
      <c r="NRV204" s="264"/>
      <c r="NRW204" s="264"/>
      <c r="NRX204" s="264"/>
      <c r="NRY204" s="264"/>
      <c r="NRZ204" s="264"/>
      <c r="NSA204" s="264"/>
      <c r="NSB204" s="264"/>
      <c r="NSC204" s="264"/>
      <c r="NSD204" s="264"/>
      <c r="NSE204" s="264"/>
      <c r="NSF204" s="264"/>
      <c r="NSG204" s="264"/>
      <c r="NSH204" s="264"/>
      <c r="NSI204" s="264"/>
      <c r="NSJ204" s="264"/>
      <c r="NSK204" s="264"/>
      <c r="NSL204" s="264"/>
      <c r="NSM204" s="264"/>
      <c r="NSN204" s="264"/>
      <c r="NSO204" s="264"/>
      <c r="NSP204" s="264"/>
      <c r="NSQ204" s="264"/>
      <c r="NSR204" s="264"/>
      <c r="NSS204" s="264"/>
      <c r="NST204" s="264"/>
      <c r="NSU204" s="264"/>
      <c r="NSV204" s="264"/>
      <c r="NSW204" s="264"/>
      <c r="NSX204" s="264"/>
      <c r="NSY204" s="264"/>
      <c r="NSZ204" s="264"/>
      <c r="NTA204" s="264"/>
      <c r="NTB204" s="264"/>
      <c r="NTC204" s="264"/>
      <c r="NTD204" s="264"/>
      <c r="NTE204" s="264"/>
      <c r="NTF204" s="264"/>
      <c r="NTG204" s="264"/>
      <c r="NTH204" s="264"/>
      <c r="NTI204" s="264"/>
      <c r="NTJ204" s="264"/>
      <c r="NTK204" s="264"/>
      <c r="NTL204" s="264"/>
      <c r="NTM204" s="264"/>
      <c r="NTN204" s="264"/>
      <c r="NTO204" s="264"/>
      <c r="NTP204" s="264"/>
      <c r="NTQ204" s="264"/>
      <c r="NTR204" s="264"/>
      <c r="NTS204" s="264"/>
      <c r="NTT204" s="264"/>
      <c r="NTU204" s="264"/>
      <c r="NTV204" s="264"/>
      <c r="NTW204" s="264"/>
      <c r="NTX204" s="264"/>
      <c r="NTY204" s="264"/>
      <c r="NTZ204" s="264"/>
      <c r="NUA204" s="264"/>
      <c r="NUB204" s="264"/>
      <c r="NUC204" s="264"/>
      <c r="NUD204" s="264"/>
      <c r="NUE204" s="264"/>
      <c r="NUF204" s="264"/>
      <c r="NUG204" s="264"/>
      <c r="NUH204" s="264"/>
      <c r="NUI204" s="264"/>
      <c r="NUJ204" s="264"/>
      <c r="NUK204" s="264"/>
      <c r="NUL204" s="264"/>
      <c r="NUM204" s="264"/>
      <c r="NUN204" s="264"/>
      <c r="NUO204" s="264"/>
      <c r="NUP204" s="264"/>
      <c r="NUQ204" s="264"/>
      <c r="NUR204" s="264"/>
      <c r="NUS204" s="264"/>
      <c r="NUT204" s="264"/>
      <c r="NUU204" s="264"/>
      <c r="NUV204" s="264"/>
      <c r="NUW204" s="264"/>
      <c r="NUX204" s="264"/>
      <c r="NUY204" s="264"/>
      <c r="NUZ204" s="264"/>
      <c r="NVA204" s="264"/>
      <c r="NVB204" s="264"/>
      <c r="NVC204" s="264"/>
      <c r="NVD204" s="264"/>
      <c r="NVE204" s="264"/>
      <c r="NVF204" s="264"/>
      <c r="NVG204" s="264"/>
      <c r="NVH204" s="264"/>
      <c r="NVI204" s="264"/>
      <c r="NVJ204" s="264"/>
      <c r="NVK204" s="264"/>
      <c r="NVL204" s="264"/>
      <c r="NVM204" s="264"/>
      <c r="NVN204" s="264"/>
      <c r="NVO204" s="264"/>
      <c r="NVP204" s="264"/>
      <c r="NVQ204" s="264"/>
      <c r="NVR204" s="264"/>
      <c r="NVS204" s="264"/>
      <c r="NVT204" s="264"/>
      <c r="NVU204" s="264"/>
      <c r="NVV204" s="264"/>
      <c r="NVW204" s="264"/>
      <c r="NVX204" s="264"/>
      <c r="NVY204" s="264"/>
      <c r="NVZ204" s="264"/>
      <c r="NWA204" s="264"/>
      <c r="NWB204" s="264"/>
      <c r="NWC204" s="264"/>
      <c r="NWD204" s="264"/>
      <c r="NWE204" s="264"/>
      <c r="NWF204" s="264"/>
      <c r="NWG204" s="264"/>
      <c r="NWH204" s="264"/>
      <c r="NWI204" s="264"/>
      <c r="NWJ204" s="264"/>
      <c r="NWK204" s="264"/>
      <c r="NWL204" s="264"/>
      <c r="NWM204" s="264"/>
      <c r="NWN204" s="264"/>
      <c r="NWO204" s="264"/>
      <c r="NWP204" s="264"/>
      <c r="NWQ204" s="264"/>
      <c r="NWR204" s="264"/>
      <c r="NWS204" s="264"/>
      <c r="NWT204" s="264"/>
      <c r="NWU204" s="264"/>
      <c r="NWV204" s="264"/>
      <c r="NWW204" s="264"/>
      <c r="NWX204" s="264"/>
      <c r="NWY204" s="264"/>
      <c r="NWZ204" s="264"/>
      <c r="NXA204" s="264"/>
      <c r="NXB204" s="264"/>
      <c r="NXC204" s="264"/>
      <c r="NXD204" s="264"/>
      <c r="NXE204" s="264"/>
      <c r="NXF204" s="264"/>
      <c r="NXG204" s="264"/>
      <c r="NXH204" s="264"/>
      <c r="NXI204" s="264"/>
      <c r="NXJ204" s="264"/>
      <c r="NXK204" s="264"/>
      <c r="NXL204" s="264"/>
      <c r="NXM204" s="264"/>
      <c r="NXN204" s="264"/>
      <c r="NXO204" s="264"/>
      <c r="NXP204" s="264"/>
      <c r="NXQ204" s="264"/>
      <c r="NXR204" s="264"/>
      <c r="NXS204" s="264"/>
      <c r="NXT204" s="264"/>
      <c r="NXU204" s="264"/>
      <c r="NXV204" s="264"/>
      <c r="NXW204" s="264"/>
      <c r="NXX204" s="264"/>
      <c r="NXY204" s="264"/>
      <c r="NXZ204" s="264"/>
      <c r="NYA204" s="264"/>
      <c r="NYB204" s="264"/>
      <c r="NYC204" s="264"/>
      <c r="NYD204" s="264"/>
      <c r="NYE204" s="264"/>
      <c r="NYF204" s="264"/>
      <c r="NYG204" s="264"/>
      <c r="NYH204" s="264"/>
      <c r="NYI204" s="264"/>
      <c r="NYJ204" s="264"/>
      <c r="NYK204" s="264"/>
      <c r="NYL204" s="264"/>
      <c r="NYM204" s="264"/>
      <c r="NYN204" s="264"/>
      <c r="NYO204" s="264"/>
      <c r="NYP204" s="264"/>
      <c r="NYQ204" s="264"/>
      <c r="NYR204" s="264"/>
      <c r="NYS204" s="264"/>
      <c r="NYT204" s="264"/>
      <c r="NYU204" s="264"/>
      <c r="NYV204" s="264"/>
      <c r="NYW204" s="264"/>
      <c r="NYX204" s="264"/>
      <c r="NYY204" s="264"/>
      <c r="NYZ204" s="264"/>
      <c r="NZA204" s="264"/>
      <c r="NZB204" s="264"/>
      <c r="NZC204" s="264"/>
      <c r="NZD204" s="264"/>
      <c r="NZE204" s="264"/>
      <c r="NZF204" s="264"/>
      <c r="NZG204" s="264"/>
      <c r="NZH204" s="264"/>
      <c r="NZI204" s="264"/>
      <c r="NZJ204" s="264"/>
      <c r="NZK204" s="264"/>
      <c r="NZL204" s="264"/>
      <c r="NZM204" s="264"/>
      <c r="NZN204" s="264"/>
      <c r="NZO204" s="264"/>
      <c r="NZP204" s="264"/>
      <c r="NZQ204" s="264"/>
      <c r="NZR204" s="264"/>
      <c r="NZS204" s="264"/>
      <c r="NZT204" s="264"/>
      <c r="NZU204" s="264"/>
      <c r="NZV204" s="264"/>
      <c r="NZW204" s="264"/>
      <c r="NZX204" s="264"/>
      <c r="NZY204" s="264"/>
      <c r="NZZ204" s="264"/>
      <c r="OAA204" s="264"/>
      <c r="OAB204" s="264"/>
      <c r="OAC204" s="264"/>
      <c r="OAD204" s="264"/>
      <c r="OAE204" s="264"/>
      <c r="OAF204" s="264"/>
      <c r="OAG204" s="264"/>
      <c r="OAH204" s="264"/>
      <c r="OAI204" s="264"/>
      <c r="OAJ204" s="264"/>
      <c r="OAK204" s="264"/>
      <c r="OAL204" s="264"/>
      <c r="OAM204" s="264"/>
      <c r="OAN204" s="264"/>
      <c r="OAO204" s="264"/>
      <c r="OAP204" s="264"/>
      <c r="OAQ204" s="264"/>
      <c r="OAR204" s="264"/>
      <c r="OAS204" s="264"/>
      <c r="OAT204" s="264"/>
      <c r="OAU204" s="264"/>
      <c r="OAV204" s="264"/>
      <c r="OAW204" s="264"/>
      <c r="OAX204" s="264"/>
      <c r="OAY204" s="264"/>
      <c r="OAZ204" s="264"/>
      <c r="OBA204" s="264"/>
      <c r="OBB204" s="264"/>
      <c r="OBC204" s="264"/>
      <c r="OBD204" s="264"/>
      <c r="OBE204" s="264"/>
      <c r="OBF204" s="264"/>
      <c r="OBG204" s="264"/>
      <c r="OBH204" s="264"/>
      <c r="OBI204" s="264"/>
      <c r="OBJ204" s="264"/>
      <c r="OBK204" s="264"/>
      <c r="OBL204" s="264"/>
      <c r="OBM204" s="264"/>
      <c r="OBN204" s="264"/>
      <c r="OBO204" s="264"/>
      <c r="OBP204" s="264"/>
      <c r="OBQ204" s="264"/>
      <c r="OBR204" s="264"/>
      <c r="OBS204" s="264"/>
      <c r="OBT204" s="264"/>
      <c r="OBU204" s="264"/>
      <c r="OBV204" s="264"/>
      <c r="OBW204" s="264"/>
      <c r="OBX204" s="264"/>
      <c r="OBY204" s="264"/>
      <c r="OBZ204" s="264"/>
      <c r="OCA204" s="264"/>
      <c r="OCB204" s="264"/>
      <c r="OCC204" s="264"/>
      <c r="OCD204" s="264"/>
      <c r="OCE204" s="264"/>
      <c r="OCF204" s="264"/>
      <c r="OCG204" s="264"/>
      <c r="OCH204" s="264"/>
      <c r="OCI204" s="264"/>
      <c r="OCJ204" s="264"/>
      <c r="OCK204" s="264"/>
      <c r="OCL204" s="264"/>
      <c r="OCM204" s="264"/>
      <c r="OCN204" s="264"/>
      <c r="OCO204" s="264"/>
      <c r="OCP204" s="264"/>
      <c r="OCQ204" s="264"/>
      <c r="OCR204" s="264"/>
      <c r="OCS204" s="264"/>
      <c r="OCT204" s="264"/>
      <c r="OCU204" s="264"/>
      <c r="OCV204" s="264"/>
      <c r="OCW204" s="264"/>
      <c r="OCX204" s="264"/>
      <c r="OCY204" s="264"/>
      <c r="OCZ204" s="264"/>
      <c r="ODA204" s="264"/>
      <c r="ODB204" s="264"/>
      <c r="ODC204" s="264"/>
      <c r="ODD204" s="264"/>
      <c r="ODE204" s="264"/>
      <c r="ODF204" s="264"/>
      <c r="ODG204" s="264"/>
      <c r="ODH204" s="264"/>
      <c r="ODI204" s="264"/>
      <c r="ODJ204" s="264"/>
      <c r="ODK204" s="264"/>
      <c r="ODL204" s="264"/>
      <c r="ODM204" s="264"/>
      <c r="ODN204" s="264"/>
      <c r="ODO204" s="264"/>
      <c r="ODP204" s="264"/>
      <c r="ODQ204" s="264"/>
      <c r="ODR204" s="264"/>
      <c r="ODS204" s="264"/>
      <c r="ODT204" s="264"/>
      <c r="ODU204" s="264"/>
      <c r="ODV204" s="264"/>
      <c r="ODW204" s="264"/>
      <c r="ODX204" s="264"/>
      <c r="ODY204" s="264"/>
      <c r="ODZ204" s="264"/>
      <c r="OEA204" s="264"/>
      <c r="OEB204" s="264"/>
      <c r="OEC204" s="264"/>
      <c r="OED204" s="264"/>
      <c r="OEE204" s="264"/>
      <c r="OEF204" s="264"/>
      <c r="OEG204" s="264"/>
      <c r="OEH204" s="264"/>
      <c r="OEI204" s="264"/>
      <c r="OEJ204" s="264"/>
      <c r="OEK204" s="264"/>
      <c r="OEL204" s="264"/>
      <c r="OEM204" s="264"/>
      <c r="OEN204" s="264"/>
      <c r="OEO204" s="264"/>
      <c r="OEP204" s="264"/>
      <c r="OEQ204" s="264"/>
      <c r="OER204" s="264"/>
      <c r="OES204" s="264"/>
      <c r="OET204" s="264"/>
      <c r="OEU204" s="264"/>
      <c r="OEV204" s="264"/>
      <c r="OEW204" s="264"/>
      <c r="OEX204" s="264"/>
      <c r="OEY204" s="264"/>
      <c r="OEZ204" s="264"/>
      <c r="OFA204" s="264"/>
      <c r="OFB204" s="264"/>
      <c r="OFC204" s="264"/>
      <c r="OFD204" s="264"/>
      <c r="OFE204" s="264"/>
      <c r="OFF204" s="264"/>
      <c r="OFG204" s="264"/>
      <c r="OFH204" s="264"/>
      <c r="OFI204" s="264"/>
      <c r="OFJ204" s="264"/>
      <c r="OFK204" s="264"/>
      <c r="OFL204" s="264"/>
      <c r="OFM204" s="264"/>
      <c r="OFN204" s="264"/>
      <c r="OFO204" s="264"/>
      <c r="OFP204" s="264"/>
      <c r="OFQ204" s="264"/>
      <c r="OFR204" s="264"/>
      <c r="OFS204" s="264"/>
      <c r="OFT204" s="264"/>
      <c r="OFU204" s="264"/>
      <c r="OFV204" s="264"/>
      <c r="OFW204" s="264"/>
      <c r="OFX204" s="264"/>
      <c r="OFY204" s="264"/>
      <c r="OFZ204" s="264"/>
      <c r="OGA204" s="264"/>
      <c r="OGB204" s="264"/>
      <c r="OGC204" s="264"/>
      <c r="OGD204" s="264"/>
      <c r="OGE204" s="264"/>
      <c r="OGF204" s="264"/>
      <c r="OGG204" s="264"/>
      <c r="OGH204" s="264"/>
      <c r="OGI204" s="264"/>
      <c r="OGJ204" s="264"/>
      <c r="OGK204" s="264"/>
      <c r="OGL204" s="264"/>
      <c r="OGM204" s="264"/>
      <c r="OGN204" s="264"/>
      <c r="OGO204" s="264"/>
      <c r="OGP204" s="264"/>
      <c r="OGQ204" s="264"/>
      <c r="OGR204" s="264"/>
      <c r="OGS204" s="264"/>
      <c r="OGT204" s="264"/>
      <c r="OGU204" s="264"/>
      <c r="OGV204" s="264"/>
      <c r="OGW204" s="264"/>
      <c r="OGX204" s="264"/>
      <c r="OGY204" s="264"/>
      <c r="OGZ204" s="264"/>
      <c r="OHA204" s="264"/>
      <c r="OHB204" s="264"/>
      <c r="OHC204" s="264"/>
      <c r="OHD204" s="264"/>
      <c r="OHE204" s="264"/>
      <c r="OHF204" s="264"/>
      <c r="OHG204" s="264"/>
      <c r="OHH204" s="264"/>
      <c r="OHI204" s="264"/>
      <c r="OHJ204" s="264"/>
      <c r="OHK204" s="264"/>
      <c r="OHL204" s="264"/>
      <c r="OHM204" s="264"/>
      <c r="OHN204" s="264"/>
      <c r="OHO204" s="264"/>
      <c r="OHP204" s="264"/>
      <c r="OHQ204" s="264"/>
      <c r="OHR204" s="264"/>
      <c r="OHS204" s="264"/>
      <c r="OHT204" s="264"/>
      <c r="OHU204" s="264"/>
      <c r="OHV204" s="264"/>
      <c r="OHW204" s="264"/>
      <c r="OHX204" s="264"/>
      <c r="OHY204" s="264"/>
      <c r="OHZ204" s="264"/>
      <c r="OIA204" s="264"/>
      <c r="OIB204" s="264"/>
      <c r="OIC204" s="264"/>
      <c r="OID204" s="264"/>
      <c r="OIE204" s="264"/>
      <c r="OIF204" s="264"/>
      <c r="OIG204" s="264"/>
      <c r="OIH204" s="264"/>
      <c r="OII204" s="264"/>
      <c r="OIJ204" s="264"/>
      <c r="OIK204" s="264"/>
      <c r="OIL204" s="264"/>
      <c r="OIM204" s="264"/>
      <c r="OIN204" s="264"/>
      <c r="OIO204" s="264"/>
      <c r="OIP204" s="264"/>
      <c r="OIQ204" s="264"/>
      <c r="OIR204" s="264"/>
      <c r="OIS204" s="264"/>
      <c r="OIT204" s="264"/>
      <c r="OIU204" s="264"/>
      <c r="OIV204" s="264"/>
      <c r="OIW204" s="264"/>
      <c r="OIX204" s="264"/>
      <c r="OIY204" s="264"/>
      <c r="OIZ204" s="264"/>
      <c r="OJA204" s="264"/>
      <c r="OJB204" s="264"/>
      <c r="OJC204" s="264"/>
      <c r="OJD204" s="264"/>
      <c r="OJE204" s="264"/>
      <c r="OJF204" s="264"/>
      <c r="OJG204" s="264"/>
      <c r="OJH204" s="264"/>
      <c r="OJI204" s="264"/>
      <c r="OJJ204" s="264"/>
      <c r="OJK204" s="264"/>
      <c r="OJL204" s="264"/>
      <c r="OJM204" s="264"/>
      <c r="OJN204" s="264"/>
      <c r="OJO204" s="264"/>
      <c r="OJP204" s="264"/>
      <c r="OJQ204" s="264"/>
      <c r="OJR204" s="264"/>
      <c r="OJS204" s="264"/>
      <c r="OJT204" s="264"/>
      <c r="OJU204" s="264"/>
      <c r="OJV204" s="264"/>
      <c r="OJW204" s="264"/>
      <c r="OJX204" s="264"/>
      <c r="OJY204" s="264"/>
      <c r="OJZ204" s="264"/>
      <c r="OKA204" s="264"/>
      <c r="OKB204" s="264"/>
      <c r="OKC204" s="264"/>
      <c r="OKD204" s="264"/>
      <c r="OKE204" s="264"/>
      <c r="OKF204" s="264"/>
      <c r="OKG204" s="264"/>
      <c r="OKH204" s="264"/>
      <c r="OKI204" s="264"/>
      <c r="OKJ204" s="264"/>
      <c r="OKK204" s="264"/>
      <c r="OKL204" s="264"/>
      <c r="OKM204" s="264"/>
      <c r="OKN204" s="264"/>
      <c r="OKO204" s="264"/>
      <c r="OKP204" s="264"/>
      <c r="OKQ204" s="264"/>
      <c r="OKR204" s="264"/>
      <c r="OKS204" s="264"/>
      <c r="OKT204" s="264"/>
      <c r="OKU204" s="264"/>
      <c r="OKV204" s="264"/>
      <c r="OKW204" s="264"/>
      <c r="OKX204" s="264"/>
      <c r="OKY204" s="264"/>
      <c r="OKZ204" s="264"/>
      <c r="OLA204" s="264"/>
      <c r="OLB204" s="264"/>
      <c r="OLC204" s="264"/>
      <c r="OLD204" s="264"/>
      <c r="OLE204" s="264"/>
      <c r="OLF204" s="264"/>
      <c r="OLG204" s="264"/>
      <c r="OLH204" s="264"/>
      <c r="OLI204" s="264"/>
      <c r="OLJ204" s="264"/>
      <c r="OLK204" s="264"/>
      <c r="OLL204" s="264"/>
      <c r="OLM204" s="264"/>
      <c r="OLN204" s="264"/>
      <c r="OLO204" s="264"/>
      <c r="OLP204" s="264"/>
      <c r="OLQ204" s="264"/>
      <c r="OLR204" s="264"/>
      <c r="OLS204" s="264"/>
      <c r="OLT204" s="264"/>
      <c r="OLU204" s="264"/>
      <c r="OLV204" s="264"/>
      <c r="OLW204" s="264"/>
      <c r="OLX204" s="264"/>
      <c r="OLY204" s="264"/>
      <c r="OLZ204" s="264"/>
      <c r="OMA204" s="264"/>
      <c r="OMB204" s="264"/>
      <c r="OMC204" s="264"/>
      <c r="OMD204" s="264"/>
      <c r="OME204" s="264"/>
      <c r="OMF204" s="264"/>
      <c r="OMG204" s="264"/>
      <c r="OMH204" s="264"/>
      <c r="OMI204" s="264"/>
      <c r="OMJ204" s="264"/>
      <c r="OMK204" s="264"/>
      <c r="OML204" s="264"/>
      <c r="OMM204" s="264"/>
      <c r="OMN204" s="264"/>
      <c r="OMO204" s="264"/>
      <c r="OMP204" s="264"/>
      <c r="OMQ204" s="264"/>
      <c r="OMR204" s="264"/>
      <c r="OMS204" s="264"/>
      <c r="OMT204" s="264"/>
      <c r="OMU204" s="264"/>
      <c r="OMV204" s="264"/>
      <c r="OMW204" s="264"/>
      <c r="OMX204" s="264"/>
      <c r="OMY204" s="264"/>
      <c r="OMZ204" s="264"/>
      <c r="ONA204" s="264"/>
      <c r="ONB204" s="264"/>
      <c r="ONC204" s="264"/>
      <c r="OND204" s="264"/>
      <c r="ONE204" s="264"/>
      <c r="ONF204" s="264"/>
      <c r="ONG204" s="264"/>
      <c r="ONH204" s="264"/>
      <c r="ONI204" s="264"/>
      <c r="ONJ204" s="264"/>
      <c r="ONK204" s="264"/>
      <c r="ONL204" s="264"/>
      <c r="ONM204" s="264"/>
      <c r="ONN204" s="264"/>
      <c r="ONO204" s="264"/>
      <c r="ONP204" s="264"/>
      <c r="ONQ204" s="264"/>
      <c r="ONR204" s="264"/>
      <c r="ONS204" s="264"/>
      <c r="ONT204" s="264"/>
      <c r="ONU204" s="264"/>
      <c r="ONV204" s="264"/>
      <c r="ONW204" s="264"/>
      <c r="ONX204" s="264"/>
      <c r="ONY204" s="264"/>
      <c r="ONZ204" s="264"/>
      <c r="OOA204" s="264"/>
      <c r="OOB204" s="264"/>
      <c r="OOC204" s="264"/>
      <c r="OOD204" s="264"/>
      <c r="OOE204" s="264"/>
      <c r="OOF204" s="264"/>
      <c r="OOG204" s="264"/>
      <c r="OOH204" s="264"/>
      <c r="OOI204" s="264"/>
      <c r="OOJ204" s="264"/>
      <c r="OOK204" s="264"/>
      <c r="OOL204" s="264"/>
      <c r="OOM204" s="264"/>
      <c r="OON204" s="264"/>
      <c r="OOO204" s="264"/>
      <c r="OOP204" s="264"/>
      <c r="OOQ204" s="264"/>
      <c r="OOR204" s="264"/>
      <c r="OOS204" s="264"/>
      <c r="OOT204" s="264"/>
      <c r="OOU204" s="264"/>
      <c r="OOV204" s="264"/>
      <c r="OOW204" s="264"/>
      <c r="OOX204" s="264"/>
      <c r="OOY204" s="264"/>
      <c r="OOZ204" s="264"/>
      <c r="OPA204" s="264"/>
      <c r="OPB204" s="264"/>
      <c r="OPC204" s="264"/>
      <c r="OPD204" s="264"/>
      <c r="OPE204" s="264"/>
      <c r="OPF204" s="264"/>
      <c r="OPG204" s="264"/>
      <c r="OPH204" s="264"/>
      <c r="OPI204" s="264"/>
      <c r="OPJ204" s="264"/>
      <c r="OPK204" s="264"/>
      <c r="OPL204" s="264"/>
      <c r="OPM204" s="264"/>
      <c r="OPN204" s="264"/>
      <c r="OPO204" s="264"/>
      <c r="OPP204" s="264"/>
      <c r="OPQ204" s="264"/>
      <c r="OPR204" s="264"/>
      <c r="OPS204" s="264"/>
      <c r="OPT204" s="264"/>
      <c r="OPU204" s="264"/>
      <c r="OPV204" s="264"/>
      <c r="OPW204" s="264"/>
      <c r="OPX204" s="264"/>
      <c r="OPY204" s="264"/>
      <c r="OPZ204" s="264"/>
      <c r="OQA204" s="264"/>
      <c r="OQB204" s="264"/>
      <c r="OQC204" s="264"/>
      <c r="OQD204" s="264"/>
      <c r="OQE204" s="264"/>
      <c r="OQF204" s="264"/>
      <c r="OQG204" s="264"/>
      <c r="OQH204" s="264"/>
      <c r="OQI204" s="264"/>
      <c r="OQJ204" s="264"/>
      <c r="OQK204" s="264"/>
      <c r="OQL204" s="264"/>
      <c r="OQM204" s="264"/>
      <c r="OQN204" s="264"/>
      <c r="OQO204" s="264"/>
      <c r="OQP204" s="264"/>
      <c r="OQQ204" s="264"/>
      <c r="OQR204" s="264"/>
      <c r="OQS204" s="264"/>
      <c r="OQT204" s="264"/>
      <c r="OQU204" s="264"/>
      <c r="OQV204" s="264"/>
      <c r="OQW204" s="264"/>
      <c r="OQX204" s="264"/>
      <c r="OQY204" s="264"/>
      <c r="OQZ204" s="264"/>
      <c r="ORA204" s="264"/>
      <c r="ORB204" s="264"/>
      <c r="ORC204" s="264"/>
      <c r="ORD204" s="264"/>
      <c r="ORE204" s="264"/>
      <c r="ORF204" s="264"/>
      <c r="ORG204" s="264"/>
      <c r="ORH204" s="264"/>
      <c r="ORI204" s="264"/>
      <c r="ORJ204" s="264"/>
      <c r="ORK204" s="264"/>
      <c r="ORL204" s="264"/>
      <c r="ORM204" s="264"/>
      <c r="ORN204" s="264"/>
      <c r="ORO204" s="264"/>
      <c r="ORP204" s="264"/>
      <c r="ORQ204" s="264"/>
      <c r="ORR204" s="264"/>
      <c r="ORS204" s="264"/>
      <c r="ORT204" s="264"/>
      <c r="ORU204" s="264"/>
      <c r="ORV204" s="264"/>
      <c r="ORW204" s="264"/>
      <c r="ORX204" s="264"/>
      <c r="ORY204" s="264"/>
      <c r="ORZ204" s="264"/>
      <c r="OSA204" s="264"/>
      <c r="OSB204" s="264"/>
      <c r="OSC204" s="264"/>
      <c r="OSD204" s="264"/>
      <c r="OSE204" s="264"/>
      <c r="OSF204" s="264"/>
      <c r="OSG204" s="264"/>
      <c r="OSH204" s="264"/>
      <c r="OSI204" s="264"/>
      <c r="OSJ204" s="264"/>
      <c r="OSK204" s="264"/>
      <c r="OSL204" s="264"/>
      <c r="OSM204" s="264"/>
      <c r="OSN204" s="264"/>
      <c r="OSO204" s="264"/>
      <c r="OSP204" s="264"/>
      <c r="OSQ204" s="264"/>
      <c r="OSR204" s="264"/>
      <c r="OSS204" s="264"/>
      <c r="OST204" s="264"/>
      <c r="OSU204" s="264"/>
      <c r="OSV204" s="264"/>
      <c r="OSW204" s="264"/>
      <c r="OSX204" s="264"/>
      <c r="OSY204" s="264"/>
      <c r="OSZ204" s="264"/>
      <c r="OTA204" s="264"/>
      <c r="OTB204" s="264"/>
      <c r="OTC204" s="264"/>
      <c r="OTD204" s="264"/>
      <c r="OTE204" s="264"/>
      <c r="OTF204" s="264"/>
      <c r="OTG204" s="264"/>
      <c r="OTH204" s="264"/>
      <c r="OTI204" s="264"/>
      <c r="OTJ204" s="264"/>
      <c r="OTK204" s="264"/>
      <c r="OTL204" s="264"/>
      <c r="OTM204" s="264"/>
      <c r="OTN204" s="264"/>
      <c r="OTO204" s="264"/>
      <c r="OTP204" s="264"/>
      <c r="OTQ204" s="264"/>
      <c r="OTR204" s="264"/>
      <c r="OTS204" s="264"/>
      <c r="OTT204" s="264"/>
      <c r="OTU204" s="264"/>
      <c r="OTV204" s="264"/>
      <c r="OTW204" s="264"/>
      <c r="OTX204" s="264"/>
      <c r="OTY204" s="264"/>
      <c r="OTZ204" s="264"/>
      <c r="OUA204" s="264"/>
      <c r="OUB204" s="264"/>
      <c r="OUC204" s="264"/>
      <c r="OUD204" s="264"/>
      <c r="OUE204" s="264"/>
      <c r="OUF204" s="264"/>
      <c r="OUG204" s="264"/>
      <c r="OUH204" s="264"/>
      <c r="OUI204" s="264"/>
      <c r="OUJ204" s="264"/>
      <c r="OUK204" s="264"/>
      <c r="OUL204" s="264"/>
      <c r="OUM204" s="264"/>
      <c r="OUN204" s="264"/>
      <c r="OUO204" s="264"/>
      <c r="OUP204" s="264"/>
      <c r="OUQ204" s="264"/>
      <c r="OUR204" s="264"/>
      <c r="OUS204" s="264"/>
      <c r="OUT204" s="264"/>
      <c r="OUU204" s="264"/>
      <c r="OUV204" s="264"/>
      <c r="OUW204" s="264"/>
      <c r="OUX204" s="264"/>
      <c r="OUY204" s="264"/>
      <c r="OUZ204" s="264"/>
      <c r="OVA204" s="264"/>
      <c r="OVB204" s="264"/>
      <c r="OVC204" s="264"/>
      <c r="OVD204" s="264"/>
      <c r="OVE204" s="264"/>
      <c r="OVF204" s="264"/>
      <c r="OVG204" s="264"/>
      <c r="OVH204" s="264"/>
      <c r="OVI204" s="264"/>
      <c r="OVJ204" s="264"/>
      <c r="OVK204" s="264"/>
      <c r="OVL204" s="264"/>
      <c r="OVM204" s="264"/>
      <c r="OVN204" s="264"/>
      <c r="OVO204" s="264"/>
      <c r="OVP204" s="264"/>
      <c r="OVQ204" s="264"/>
      <c r="OVR204" s="264"/>
      <c r="OVS204" s="264"/>
      <c r="OVT204" s="264"/>
      <c r="OVU204" s="264"/>
      <c r="OVV204" s="264"/>
      <c r="OVW204" s="264"/>
      <c r="OVX204" s="264"/>
      <c r="OVY204" s="264"/>
      <c r="OVZ204" s="264"/>
      <c r="OWA204" s="264"/>
      <c r="OWB204" s="264"/>
      <c r="OWC204" s="264"/>
      <c r="OWD204" s="264"/>
      <c r="OWE204" s="264"/>
      <c r="OWF204" s="264"/>
      <c r="OWG204" s="264"/>
      <c r="OWH204" s="264"/>
      <c r="OWI204" s="264"/>
      <c r="OWJ204" s="264"/>
      <c r="OWK204" s="264"/>
      <c r="OWL204" s="264"/>
      <c r="OWM204" s="264"/>
      <c r="OWN204" s="264"/>
      <c r="OWO204" s="264"/>
      <c r="OWP204" s="264"/>
      <c r="OWQ204" s="264"/>
      <c r="OWR204" s="264"/>
      <c r="OWS204" s="264"/>
      <c r="OWT204" s="264"/>
      <c r="OWU204" s="264"/>
      <c r="OWV204" s="264"/>
      <c r="OWW204" s="264"/>
      <c r="OWX204" s="264"/>
      <c r="OWY204" s="264"/>
      <c r="OWZ204" s="264"/>
      <c r="OXA204" s="264"/>
      <c r="OXB204" s="264"/>
      <c r="OXC204" s="264"/>
      <c r="OXD204" s="264"/>
      <c r="OXE204" s="264"/>
      <c r="OXF204" s="264"/>
      <c r="OXG204" s="264"/>
      <c r="OXH204" s="264"/>
      <c r="OXI204" s="264"/>
      <c r="OXJ204" s="264"/>
      <c r="OXK204" s="264"/>
      <c r="OXL204" s="264"/>
      <c r="OXM204" s="264"/>
      <c r="OXN204" s="264"/>
      <c r="OXO204" s="264"/>
      <c r="OXP204" s="264"/>
      <c r="OXQ204" s="264"/>
      <c r="OXR204" s="264"/>
      <c r="OXS204" s="264"/>
      <c r="OXT204" s="264"/>
      <c r="OXU204" s="264"/>
      <c r="OXV204" s="264"/>
      <c r="OXW204" s="264"/>
      <c r="OXX204" s="264"/>
      <c r="OXY204" s="264"/>
      <c r="OXZ204" s="264"/>
      <c r="OYA204" s="264"/>
      <c r="OYB204" s="264"/>
      <c r="OYC204" s="264"/>
      <c r="OYD204" s="264"/>
      <c r="OYE204" s="264"/>
      <c r="OYF204" s="264"/>
      <c r="OYG204" s="264"/>
      <c r="OYH204" s="264"/>
      <c r="OYI204" s="264"/>
      <c r="OYJ204" s="264"/>
      <c r="OYK204" s="264"/>
      <c r="OYL204" s="264"/>
      <c r="OYM204" s="264"/>
      <c r="OYN204" s="264"/>
      <c r="OYO204" s="264"/>
      <c r="OYP204" s="264"/>
      <c r="OYQ204" s="264"/>
      <c r="OYR204" s="264"/>
      <c r="OYS204" s="264"/>
      <c r="OYT204" s="264"/>
      <c r="OYU204" s="264"/>
      <c r="OYV204" s="264"/>
      <c r="OYW204" s="264"/>
      <c r="OYX204" s="264"/>
      <c r="OYY204" s="264"/>
      <c r="OYZ204" s="264"/>
      <c r="OZA204" s="264"/>
      <c r="OZB204" s="264"/>
      <c r="OZC204" s="264"/>
      <c r="OZD204" s="264"/>
      <c r="OZE204" s="264"/>
      <c r="OZF204" s="264"/>
      <c r="OZG204" s="264"/>
      <c r="OZH204" s="264"/>
      <c r="OZI204" s="264"/>
      <c r="OZJ204" s="264"/>
      <c r="OZK204" s="264"/>
      <c r="OZL204" s="264"/>
      <c r="OZM204" s="264"/>
      <c r="OZN204" s="264"/>
      <c r="OZO204" s="264"/>
      <c r="OZP204" s="264"/>
      <c r="OZQ204" s="264"/>
      <c r="OZR204" s="264"/>
      <c r="OZS204" s="264"/>
      <c r="OZT204" s="264"/>
      <c r="OZU204" s="264"/>
      <c r="OZV204" s="264"/>
      <c r="OZW204" s="264"/>
      <c r="OZX204" s="264"/>
      <c r="OZY204" s="264"/>
      <c r="OZZ204" s="264"/>
      <c r="PAA204" s="264"/>
      <c r="PAB204" s="264"/>
      <c r="PAC204" s="264"/>
      <c r="PAD204" s="264"/>
      <c r="PAE204" s="264"/>
      <c r="PAF204" s="264"/>
      <c r="PAG204" s="264"/>
      <c r="PAH204" s="264"/>
      <c r="PAI204" s="264"/>
      <c r="PAJ204" s="264"/>
      <c r="PAK204" s="264"/>
      <c r="PAL204" s="264"/>
      <c r="PAM204" s="264"/>
      <c r="PAN204" s="264"/>
      <c r="PAO204" s="264"/>
      <c r="PAP204" s="264"/>
      <c r="PAQ204" s="264"/>
      <c r="PAR204" s="264"/>
      <c r="PAS204" s="264"/>
      <c r="PAT204" s="264"/>
      <c r="PAU204" s="264"/>
      <c r="PAV204" s="264"/>
      <c r="PAW204" s="264"/>
      <c r="PAX204" s="264"/>
      <c r="PAY204" s="264"/>
      <c r="PAZ204" s="264"/>
      <c r="PBA204" s="264"/>
      <c r="PBB204" s="264"/>
      <c r="PBC204" s="264"/>
      <c r="PBD204" s="264"/>
      <c r="PBE204" s="264"/>
      <c r="PBF204" s="264"/>
      <c r="PBG204" s="264"/>
      <c r="PBH204" s="264"/>
      <c r="PBI204" s="264"/>
      <c r="PBJ204" s="264"/>
      <c r="PBK204" s="264"/>
      <c r="PBL204" s="264"/>
      <c r="PBM204" s="264"/>
      <c r="PBN204" s="264"/>
      <c r="PBO204" s="264"/>
      <c r="PBP204" s="264"/>
      <c r="PBQ204" s="264"/>
      <c r="PBR204" s="264"/>
      <c r="PBS204" s="264"/>
      <c r="PBT204" s="264"/>
      <c r="PBU204" s="264"/>
      <c r="PBV204" s="264"/>
      <c r="PBW204" s="264"/>
      <c r="PBX204" s="264"/>
      <c r="PBY204" s="264"/>
      <c r="PBZ204" s="264"/>
      <c r="PCA204" s="264"/>
      <c r="PCB204" s="264"/>
      <c r="PCC204" s="264"/>
      <c r="PCD204" s="264"/>
      <c r="PCE204" s="264"/>
      <c r="PCF204" s="264"/>
      <c r="PCG204" s="264"/>
      <c r="PCH204" s="264"/>
      <c r="PCI204" s="264"/>
      <c r="PCJ204" s="264"/>
      <c r="PCK204" s="264"/>
      <c r="PCL204" s="264"/>
      <c r="PCM204" s="264"/>
      <c r="PCN204" s="264"/>
      <c r="PCO204" s="264"/>
      <c r="PCP204" s="264"/>
      <c r="PCQ204" s="264"/>
      <c r="PCR204" s="264"/>
      <c r="PCS204" s="264"/>
      <c r="PCT204" s="264"/>
      <c r="PCU204" s="264"/>
      <c r="PCV204" s="264"/>
      <c r="PCW204" s="264"/>
      <c r="PCX204" s="264"/>
      <c r="PCY204" s="264"/>
      <c r="PCZ204" s="264"/>
      <c r="PDA204" s="264"/>
      <c r="PDB204" s="264"/>
      <c r="PDC204" s="264"/>
      <c r="PDD204" s="264"/>
      <c r="PDE204" s="264"/>
      <c r="PDF204" s="264"/>
      <c r="PDG204" s="264"/>
      <c r="PDH204" s="264"/>
      <c r="PDI204" s="264"/>
      <c r="PDJ204" s="264"/>
      <c r="PDK204" s="264"/>
      <c r="PDL204" s="264"/>
      <c r="PDM204" s="264"/>
      <c r="PDN204" s="264"/>
      <c r="PDO204" s="264"/>
      <c r="PDP204" s="264"/>
      <c r="PDQ204" s="264"/>
      <c r="PDR204" s="264"/>
      <c r="PDS204" s="264"/>
      <c r="PDT204" s="264"/>
      <c r="PDU204" s="264"/>
      <c r="PDV204" s="264"/>
      <c r="PDW204" s="264"/>
      <c r="PDX204" s="264"/>
      <c r="PDY204" s="264"/>
      <c r="PDZ204" s="264"/>
      <c r="PEA204" s="264"/>
      <c r="PEB204" s="264"/>
      <c r="PEC204" s="264"/>
      <c r="PED204" s="264"/>
      <c r="PEE204" s="264"/>
      <c r="PEF204" s="264"/>
      <c r="PEG204" s="264"/>
      <c r="PEH204" s="264"/>
      <c r="PEI204" s="264"/>
      <c r="PEJ204" s="264"/>
      <c r="PEK204" s="264"/>
      <c r="PEL204" s="264"/>
      <c r="PEM204" s="264"/>
      <c r="PEN204" s="264"/>
      <c r="PEO204" s="264"/>
      <c r="PEP204" s="264"/>
      <c r="PEQ204" s="264"/>
      <c r="PER204" s="264"/>
      <c r="PES204" s="264"/>
      <c r="PET204" s="264"/>
      <c r="PEU204" s="264"/>
      <c r="PEV204" s="264"/>
      <c r="PEW204" s="264"/>
      <c r="PEX204" s="264"/>
      <c r="PEY204" s="264"/>
      <c r="PEZ204" s="264"/>
      <c r="PFA204" s="264"/>
      <c r="PFB204" s="264"/>
      <c r="PFC204" s="264"/>
      <c r="PFD204" s="264"/>
      <c r="PFE204" s="264"/>
      <c r="PFF204" s="264"/>
      <c r="PFG204" s="264"/>
      <c r="PFH204" s="264"/>
      <c r="PFI204" s="264"/>
      <c r="PFJ204" s="264"/>
      <c r="PFK204" s="264"/>
      <c r="PFL204" s="264"/>
      <c r="PFM204" s="264"/>
      <c r="PFN204" s="264"/>
      <c r="PFO204" s="264"/>
      <c r="PFP204" s="264"/>
      <c r="PFQ204" s="264"/>
      <c r="PFR204" s="264"/>
      <c r="PFS204" s="264"/>
      <c r="PFT204" s="264"/>
      <c r="PFU204" s="264"/>
      <c r="PFV204" s="264"/>
      <c r="PFW204" s="264"/>
      <c r="PFX204" s="264"/>
      <c r="PFY204" s="264"/>
      <c r="PFZ204" s="264"/>
      <c r="PGA204" s="264"/>
      <c r="PGB204" s="264"/>
      <c r="PGC204" s="264"/>
      <c r="PGD204" s="264"/>
      <c r="PGE204" s="264"/>
      <c r="PGF204" s="264"/>
      <c r="PGG204" s="264"/>
      <c r="PGH204" s="264"/>
      <c r="PGI204" s="264"/>
      <c r="PGJ204" s="264"/>
      <c r="PGK204" s="264"/>
      <c r="PGL204" s="264"/>
      <c r="PGM204" s="264"/>
      <c r="PGN204" s="264"/>
      <c r="PGO204" s="264"/>
      <c r="PGP204" s="264"/>
      <c r="PGQ204" s="264"/>
      <c r="PGR204" s="264"/>
      <c r="PGS204" s="264"/>
      <c r="PGT204" s="264"/>
      <c r="PGU204" s="264"/>
      <c r="PGV204" s="264"/>
      <c r="PGW204" s="264"/>
      <c r="PGX204" s="264"/>
      <c r="PGY204" s="264"/>
      <c r="PGZ204" s="264"/>
      <c r="PHA204" s="264"/>
      <c r="PHB204" s="264"/>
      <c r="PHC204" s="264"/>
      <c r="PHD204" s="264"/>
      <c r="PHE204" s="264"/>
      <c r="PHF204" s="264"/>
      <c r="PHG204" s="264"/>
      <c r="PHH204" s="264"/>
      <c r="PHI204" s="264"/>
      <c r="PHJ204" s="264"/>
      <c r="PHK204" s="264"/>
      <c r="PHL204" s="264"/>
      <c r="PHM204" s="264"/>
      <c r="PHN204" s="264"/>
      <c r="PHO204" s="264"/>
      <c r="PHP204" s="264"/>
      <c r="PHQ204" s="264"/>
      <c r="PHR204" s="264"/>
      <c r="PHS204" s="264"/>
      <c r="PHT204" s="264"/>
      <c r="PHU204" s="264"/>
      <c r="PHV204" s="264"/>
      <c r="PHW204" s="264"/>
      <c r="PHX204" s="264"/>
      <c r="PHY204" s="264"/>
      <c r="PHZ204" s="264"/>
      <c r="PIA204" s="264"/>
      <c r="PIB204" s="264"/>
      <c r="PIC204" s="264"/>
      <c r="PID204" s="264"/>
      <c r="PIE204" s="264"/>
      <c r="PIF204" s="264"/>
      <c r="PIG204" s="264"/>
      <c r="PIH204" s="264"/>
      <c r="PII204" s="264"/>
      <c r="PIJ204" s="264"/>
      <c r="PIK204" s="264"/>
      <c r="PIL204" s="264"/>
      <c r="PIM204" s="264"/>
      <c r="PIN204" s="264"/>
      <c r="PIO204" s="264"/>
      <c r="PIP204" s="264"/>
      <c r="PIQ204" s="264"/>
      <c r="PIR204" s="264"/>
      <c r="PIS204" s="264"/>
      <c r="PIT204" s="264"/>
      <c r="PIU204" s="264"/>
      <c r="PIV204" s="264"/>
      <c r="PIW204" s="264"/>
      <c r="PIX204" s="264"/>
      <c r="PIY204" s="264"/>
      <c r="PIZ204" s="264"/>
      <c r="PJA204" s="264"/>
      <c r="PJB204" s="264"/>
      <c r="PJC204" s="264"/>
      <c r="PJD204" s="264"/>
      <c r="PJE204" s="264"/>
      <c r="PJF204" s="264"/>
      <c r="PJG204" s="264"/>
      <c r="PJH204" s="264"/>
      <c r="PJI204" s="264"/>
      <c r="PJJ204" s="264"/>
      <c r="PJK204" s="264"/>
      <c r="PJL204" s="264"/>
      <c r="PJM204" s="264"/>
      <c r="PJN204" s="264"/>
      <c r="PJO204" s="264"/>
      <c r="PJP204" s="264"/>
      <c r="PJQ204" s="264"/>
      <c r="PJR204" s="264"/>
      <c r="PJS204" s="264"/>
      <c r="PJT204" s="264"/>
      <c r="PJU204" s="264"/>
      <c r="PJV204" s="264"/>
      <c r="PJW204" s="264"/>
      <c r="PJX204" s="264"/>
      <c r="PJY204" s="264"/>
      <c r="PJZ204" s="264"/>
      <c r="PKA204" s="264"/>
      <c r="PKB204" s="264"/>
      <c r="PKC204" s="264"/>
      <c r="PKD204" s="264"/>
      <c r="PKE204" s="264"/>
      <c r="PKF204" s="264"/>
      <c r="PKG204" s="264"/>
      <c r="PKH204" s="264"/>
      <c r="PKI204" s="264"/>
      <c r="PKJ204" s="264"/>
      <c r="PKK204" s="264"/>
      <c r="PKL204" s="264"/>
      <c r="PKM204" s="264"/>
      <c r="PKN204" s="264"/>
      <c r="PKO204" s="264"/>
      <c r="PKP204" s="264"/>
      <c r="PKQ204" s="264"/>
      <c r="PKR204" s="264"/>
      <c r="PKS204" s="264"/>
      <c r="PKT204" s="264"/>
      <c r="PKU204" s="264"/>
      <c r="PKV204" s="264"/>
      <c r="PKW204" s="264"/>
      <c r="PKX204" s="264"/>
      <c r="PKY204" s="264"/>
      <c r="PKZ204" s="264"/>
      <c r="PLA204" s="264"/>
      <c r="PLB204" s="264"/>
      <c r="PLC204" s="264"/>
      <c r="PLD204" s="264"/>
      <c r="PLE204" s="264"/>
      <c r="PLF204" s="264"/>
      <c r="PLG204" s="264"/>
      <c r="PLH204" s="264"/>
      <c r="PLI204" s="264"/>
      <c r="PLJ204" s="264"/>
      <c r="PLK204" s="264"/>
      <c r="PLL204" s="264"/>
      <c r="PLM204" s="264"/>
      <c r="PLN204" s="264"/>
      <c r="PLO204" s="264"/>
      <c r="PLP204" s="264"/>
      <c r="PLQ204" s="264"/>
      <c r="PLR204" s="264"/>
      <c r="PLS204" s="264"/>
      <c r="PLT204" s="264"/>
      <c r="PLU204" s="264"/>
      <c r="PLV204" s="264"/>
      <c r="PLW204" s="264"/>
      <c r="PLX204" s="264"/>
      <c r="PLY204" s="264"/>
      <c r="PLZ204" s="264"/>
      <c r="PMA204" s="264"/>
      <c r="PMB204" s="264"/>
      <c r="PMC204" s="264"/>
      <c r="PMD204" s="264"/>
      <c r="PME204" s="264"/>
      <c r="PMF204" s="264"/>
      <c r="PMG204" s="264"/>
      <c r="PMH204" s="264"/>
      <c r="PMI204" s="264"/>
      <c r="PMJ204" s="264"/>
      <c r="PMK204" s="264"/>
      <c r="PML204" s="264"/>
      <c r="PMM204" s="264"/>
      <c r="PMN204" s="264"/>
      <c r="PMO204" s="264"/>
      <c r="PMP204" s="264"/>
      <c r="PMQ204" s="264"/>
      <c r="PMR204" s="264"/>
      <c r="PMS204" s="264"/>
      <c r="PMT204" s="264"/>
      <c r="PMU204" s="264"/>
      <c r="PMV204" s="264"/>
      <c r="PMW204" s="264"/>
      <c r="PMX204" s="264"/>
      <c r="PMY204" s="264"/>
      <c r="PMZ204" s="264"/>
      <c r="PNA204" s="264"/>
      <c r="PNB204" s="264"/>
      <c r="PNC204" s="264"/>
      <c r="PND204" s="264"/>
      <c r="PNE204" s="264"/>
      <c r="PNF204" s="264"/>
      <c r="PNG204" s="264"/>
      <c r="PNH204" s="264"/>
      <c r="PNI204" s="264"/>
      <c r="PNJ204" s="264"/>
      <c r="PNK204" s="264"/>
      <c r="PNL204" s="264"/>
      <c r="PNM204" s="264"/>
      <c r="PNN204" s="264"/>
      <c r="PNO204" s="264"/>
      <c r="PNP204" s="264"/>
      <c r="PNQ204" s="264"/>
      <c r="PNR204" s="264"/>
      <c r="PNS204" s="264"/>
      <c r="PNT204" s="264"/>
      <c r="PNU204" s="264"/>
      <c r="PNV204" s="264"/>
      <c r="PNW204" s="264"/>
      <c r="PNX204" s="264"/>
      <c r="PNY204" s="264"/>
      <c r="PNZ204" s="264"/>
      <c r="POA204" s="264"/>
      <c r="POB204" s="264"/>
      <c r="POC204" s="264"/>
      <c r="POD204" s="264"/>
      <c r="POE204" s="264"/>
      <c r="POF204" s="264"/>
      <c r="POG204" s="264"/>
      <c r="POH204" s="264"/>
      <c r="POI204" s="264"/>
      <c r="POJ204" s="264"/>
      <c r="POK204" s="264"/>
      <c r="POL204" s="264"/>
      <c r="POM204" s="264"/>
      <c r="PON204" s="264"/>
      <c r="POO204" s="264"/>
      <c r="POP204" s="264"/>
      <c r="POQ204" s="264"/>
      <c r="POR204" s="264"/>
      <c r="POS204" s="264"/>
      <c r="POT204" s="264"/>
      <c r="POU204" s="264"/>
      <c r="POV204" s="264"/>
      <c r="POW204" s="264"/>
      <c r="POX204" s="264"/>
      <c r="POY204" s="264"/>
      <c r="POZ204" s="264"/>
      <c r="PPA204" s="264"/>
      <c r="PPB204" s="264"/>
      <c r="PPC204" s="264"/>
      <c r="PPD204" s="264"/>
      <c r="PPE204" s="264"/>
      <c r="PPF204" s="264"/>
      <c r="PPG204" s="264"/>
      <c r="PPH204" s="264"/>
      <c r="PPI204" s="264"/>
      <c r="PPJ204" s="264"/>
      <c r="PPK204" s="264"/>
      <c r="PPL204" s="264"/>
      <c r="PPM204" s="264"/>
      <c r="PPN204" s="264"/>
      <c r="PPO204" s="264"/>
      <c r="PPP204" s="264"/>
      <c r="PPQ204" s="264"/>
      <c r="PPR204" s="264"/>
      <c r="PPS204" s="264"/>
      <c r="PPT204" s="264"/>
      <c r="PPU204" s="264"/>
      <c r="PPV204" s="264"/>
      <c r="PPW204" s="264"/>
      <c r="PPX204" s="264"/>
      <c r="PPY204" s="264"/>
      <c r="PPZ204" s="264"/>
      <c r="PQA204" s="264"/>
      <c r="PQB204" s="264"/>
      <c r="PQC204" s="264"/>
      <c r="PQD204" s="264"/>
      <c r="PQE204" s="264"/>
      <c r="PQF204" s="264"/>
      <c r="PQG204" s="264"/>
      <c r="PQH204" s="264"/>
      <c r="PQI204" s="264"/>
      <c r="PQJ204" s="264"/>
      <c r="PQK204" s="264"/>
      <c r="PQL204" s="264"/>
      <c r="PQM204" s="264"/>
      <c r="PQN204" s="264"/>
      <c r="PQO204" s="264"/>
      <c r="PQP204" s="264"/>
      <c r="PQQ204" s="264"/>
      <c r="PQR204" s="264"/>
      <c r="PQS204" s="264"/>
      <c r="PQT204" s="264"/>
      <c r="PQU204" s="264"/>
      <c r="PQV204" s="264"/>
      <c r="PQW204" s="264"/>
      <c r="PQX204" s="264"/>
      <c r="PQY204" s="264"/>
      <c r="PQZ204" s="264"/>
      <c r="PRA204" s="264"/>
      <c r="PRB204" s="264"/>
      <c r="PRC204" s="264"/>
      <c r="PRD204" s="264"/>
      <c r="PRE204" s="264"/>
      <c r="PRF204" s="264"/>
      <c r="PRG204" s="264"/>
      <c r="PRH204" s="264"/>
      <c r="PRI204" s="264"/>
      <c r="PRJ204" s="264"/>
      <c r="PRK204" s="264"/>
      <c r="PRL204" s="264"/>
      <c r="PRM204" s="264"/>
      <c r="PRN204" s="264"/>
      <c r="PRO204" s="264"/>
      <c r="PRP204" s="264"/>
      <c r="PRQ204" s="264"/>
      <c r="PRR204" s="264"/>
      <c r="PRS204" s="264"/>
      <c r="PRT204" s="264"/>
      <c r="PRU204" s="264"/>
      <c r="PRV204" s="264"/>
      <c r="PRW204" s="264"/>
      <c r="PRX204" s="264"/>
      <c r="PRY204" s="264"/>
      <c r="PRZ204" s="264"/>
      <c r="PSA204" s="264"/>
      <c r="PSB204" s="264"/>
      <c r="PSC204" s="264"/>
      <c r="PSD204" s="264"/>
      <c r="PSE204" s="264"/>
      <c r="PSF204" s="264"/>
      <c r="PSG204" s="264"/>
      <c r="PSH204" s="264"/>
      <c r="PSI204" s="264"/>
      <c r="PSJ204" s="264"/>
      <c r="PSK204" s="264"/>
      <c r="PSL204" s="264"/>
      <c r="PSM204" s="264"/>
      <c r="PSN204" s="264"/>
      <c r="PSO204" s="264"/>
      <c r="PSP204" s="264"/>
      <c r="PSQ204" s="264"/>
      <c r="PSR204" s="264"/>
      <c r="PSS204" s="264"/>
      <c r="PST204" s="264"/>
      <c r="PSU204" s="264"/>
      <c r="PSV204" s="264"/>
      <c r="PSW204" s="264"/>
      <c r="PSX204" s="264"/>
      <c r="PSY204" s="264"/>
      <c r="PSZ204" s="264"/>
      <c r="PTA204" s="264"/>
      <c r="PTB204" s="264"/>
      <c r="PTC204" s="264"/>
      <c r="PTD204" s="264"/>
      <c r="PTE204" s="264"/>
      <c r="PTF204" s="264"/>
      <c r="PTG204" s="264"/>
      <c r="PTH204" s="264"/>
      <c r="PTI204" s="264"/>
      <c r="PTJ204" s="264"/>
      <c r="PTK204" s="264"/>
      <c r="PTL204" s="264"/>
      <c r="PTM204" s="264"/>
      <c r="PTN204" s="264"/>
      <c r="PTO204" s="264"/>
      <c r="PTP204" s="264"/>
      <c r="PTQ204" s="264"/>
      <c r="PTR204" s="264"/>
      <c r="PTS204" s="264"/>
      <c r="PTT204" s="264"/>
      <c r="PTU204" s="264"/>
      <c r="PTV204" s="264"/>
      <c r="PTW204" s="264"/>
      <c r="PTX204" s="264"/>
      <c r="PTY204" s="264"/>
      <c r="PTZ204" s="264"/>
      <c r="PUA204" s="264"/>
      <c r="PUB204" s="264"/>
      <c r="PUC204" s="264"/>
      <c r="PUD204" s="264"/>
      <c r="PUE204" s="264"/>
      <c r="PUF204" s="264"/>
      <c r="PUG204" s="264"/>
      <c r="PUH204" s="264"/>
      <c r="PUI204" s="264"/>
      <c r="PUJ204" s="264"/>
      <c r="PUK204" s="264"/>
      <c r="PUL204" s="264"/>
      <c r="PUM204" s="264"/>
      <c r="PUN204" s="264"/>
      <c r="PUO204" s="264"/>
      <c r="PUP204" s="264"/>
      <c r="PUQ204" s="264"/>
      <c r="PUR204" s="264"/>
      <c r="PUS204" s="264"/>
      <c r="PUT204" s="264"/>
      <c r="PUU204" s="264"/>
      <c r="PUV204" s="264"/>
      <c r="PUW204" s="264"/>
      <c r="PUX204" s="264"/>
      <c r="PUY204" s="264"/>
      <c r="PUZ204" s="264"/>
      <c r="PVA204" s="264"/>
      <c r="PVB204" s="264"/>
      <c r="PVC204" s="264"/>
      <c r="PVD204" s="264"/>
      <c r="PVE204" s="264"/>
      <c r="PVF204" s="264"/>
      <c r="PVG204" s="264"/>
      <c r="PVH204" s="264"/>
      <c r="PVI204" s="264"/>
      <c r="PVJ204" s="264"/>
      <c r="PVK204" s="264"/>
      <c r="PVL204" s="264"/>
      <c r="PVM204" s="264"/>
      <c r="PVN204" s="264"/>
      <c r="PVO204" s="264"/>
      <c r="PVP204" s="264"/>
      <c r="PVQ204" s="264"/>
      <c r="PVR204" s="264"/>
      <c r="PVS204" s="264"/>
      <c r="PVT204" s="264"/>
      <c r="PVU204" s="264"/>
      <c r="PVV204" s="264"/>
      <c r="PVW204" s="264"/>
      <c r="PVX204" s="264"/>
      <c r="PVY204" s="264"/>
      <c r="PVZ204" s="264"/>
      <c r="PWA204" s="264"/>
      <c r="PWB204" s="264"/>
      <c r="PWC204" s="264"/>
      <c r="PWD204" s="264"/>
      <c r="PWE204" s="264"/>
      <c r="PWF204" s="264"/>
      <c r="PWG204" s="264"/>
      <c r="PWH204" s="264"/>
      <c r="PWI204" s="264"/>
      <c r="PWJ204" s="264"/>
      <c r="PWK204" s="264"/>
      <c r="PWL204" s="264"/>
      <c r="PWM204" s="264"/>
      <c r="PWN204" s="264"/>
      <c r="PWO204" s="264"/>
      <c r="PWP204" s="264"/>
      <c r="PWQ204" s="264"/>
      <c r="PWR204" s="264"/>
      <c r="PWS204" s="264"/>
      <c r="PWT204" s="264"/>
      <c r="PWU204" s="264"/>
      <c r="PWV204" s="264"/>
      <c r="PWW204" s="264"/>
      <c r="PWX204" s="264"/>
      <c r="PWY204" s="264"/>
      <c r="PWZ204" s="264"/>
      <c r="PXA204" s="264"/>
      <c r="PXB204" s="264"/>
      <c r="PXC204" s="264"/>
      <c r="PXD204" s="264"/>
      <c r="PXE204" s="264"/>
      <c r="PXF204" s="264"/>
      <c r="PXG204" s="264"/>
      <c r="PXH204" s="264"/>
      <c r="PXI204" s="264"/>
      <c r="PXJ204" s="264"/>
      <c r="PXK204" s="264"/>
      <c r="PXL204" s="264"/>
      <c r="PXM204" s="264"/>
      <c r="PXN204" s="264"/>
      <c r="PXO204" s="264"/>
      <c r="PXP204" s="264"/>
      <c r="PXQ204" s="264"/>
      <c r="PXR204" s="264"/>
      <c r="PXS204" s="264"/>
      <c r="PXT204" s="264"/>
      <c r="PXU204" s="264"/>
      <c r="PXV204" s="264"/>
      <c r="PXW204" s="264"/>
      <c r="PXX204" s="264"/>
      <c r="PXY204" s="264"/>
      <c r="PXZ204" s="264"/>
      <c r="PYA204" s="264"/>
      <c r="PYB204" s="264"/>
      <c r="PYC204" s="264"/>
      <c r="PYD204" s="264"/>
      <c r="PYE204" s="264"/>
      <c r="PYF204" s="264"/>
      <c r="PYG204" s="264"/>
      <c r="PYH204" s="264"/>
      <c r="PYI204" s="264"/>
      <c r="PYJ204" s="264"/>
      <c r="PYK204" s="264"/>
      <c r="PYL204" s="264"/>
      <c r="PYM204" s="264"/>
      <c r="PYN204" s="264"/>
      <c r="PYO204" s="264"/>
      <c r="PYP204" s="264"/>
      <c r="PYQ204" s="264"/>
      <c r="PYR204" s="264"/>
      <c r="PYS204" s="264"/>
      <c r="PYT204" s="264"/>
      <c r="PYU204" s="264"/>
      <c r="PYV204" s="264"/>
      <c r="PYW204" s="264"/>
      <c r="PYX204" s="264"/>
      <c r="PYY204" s="264"/>
      <c r="PYZ204" s="264"/>
      <c r="PZA204" s="264"/>
      <c r="PZB204" s="264"/>
      <c r="PZC204" s="264"/>
      <c r="PZD204" s="264"/>
      <c r="PZE204" s="264"/>
      <c r="PZF204" s="264"/>
      <c r="PZG204" s="264"/>
      <c r="PZH204" s="264"/>
      <c r="PZI204" s="264"/>
      <c r="PZJ204" s="264"/>
      <c r="PZK204" s="264"/>
      <c r="PZL204" s="264"/>
      <c r="PZM204" s="264"/>
      <c r="PZN204" s="264"/>
      <c r="PZO204" s="264"/>
      <c r="PZP204" s="264"/>
      <c r="PZQ204" s="264"/>
      <c r="PZR204" s="264"/>
      <c r="PZS204" s="264"/>
      <c r="PZT204" s="264"/>
      <c r="PZU204" s="264"/>
      <c r="PZV204" s="264"/>
      <c r="PZW204" s="264"/>
      <c r="PZX204" s="264"/>
      <c r="PZY204" s="264"/>
      <c r="PZZ204" s="264"/>
      <c r="QAA204" s="264"/>
      <c r="QAB204" s="264"/>
      <c r="QAC204" s="264"/>
      <c r="QAD204" s="264"/>
      <c r="QAE204" s="264"/>
      <c r="QAF204" s="264"/>
      <c r="QAG204" s="264"/>
      <c r="QAH204" s="264"/>
      <c r="QAI204" s="264"/>
      <c r="QAJ204" s="264"/>
      <c r="QAK204" s="264"/>
      <c r="QAL204" s="264"/>
      <c r="QAM204" s="264"/>
      <c r="QAN204" s="264"/>
      <c r="QAO204" s="264"/>
      <c r="QAP204" s="264"/>
      <c r="QAQ204" s="264"/>
      <c r="QAR204" s="264"/>
      <c r="QAS204" s="264"/>
      <c r="QAT204" s="264"/>
      <c r="QAU204" s="264"/>
      <c r="QAV204" s="264"/>
      <c r="QAW204" s="264"/>
      <c r="QAX204" s="264"/>
      <c r="QAY204" s="264"/>
      <c r="QAZ204" s="264"/>
      <c r="QBA204" s="264"/>
      <c r="QBB204" s="264"/>
      <c r="QBC204" s="264"/>
      <c r="QBD204" s="264"/>
      <c r="QBE204" s="264"/>
      <c r="QBF204" s="264"/>
      <c r="QBG204" s="264"/>
      <c r="QBH204" s="264"/>
      <c r="QBI204" s="264"/>
      <c r="QBJ204" s="264"/>
      <c r="QBK204" s="264"/>
      <c r="QBL204" s="264"/>
      <c r="QBM204" s="264"/>
      <c r="QBN204" s="264"/>
      <c r="QBO204" s="264"/>
      <c r="QBP204" s="264"/>
      <c r="QBQ204" s="264"/>
      <c r="QBR204" s="264"/>
      <c r="QBS204" s="264"/>
      <c r="QBT204" s="264"/>
      <c r="QBU204" s="264"/>
      <c r="QBV204" s="264"/>
      <c r="QBW204" s="264"/>
      <c r="QBX204" s="264"/>
      <c r="QBY204" s="264"/>
      <c r="QBZ204" s="264"/>
      <c r="QCA204" s="264"/>
      <c r="QCB204" s="264"/>
      <c r="QCC204" s="264"/>
      <c r="QCD204" s="264"/>
      <c r="QCE204" s="264"/>
      <c r="QCF204" s="264"/>
      <c r="QCG204" s="264"/>
      <c r="QCH204" s="264"/>
      <c r="QCI204" s="264"/>
      <c r="QCJ204" s="264"/>
      <c r="QCK204" s="264"/>
      <c r="QCL204" s="264"/>
      <c r="QCM204" s="264"/>
      <c r="QCN204" s="264"/>
      <c r="QCO204" s="264"/>
      <c r="QCP204" s="264"/>
      <c r="QCQ204" s="264"/>
      <c r="QCR204" s="264"/>
      <c r="QCS204" s="264"/>
      <c r="QCT204" s="264"/>
      <c r="QCU204" s="264"/>
      <c r="QCV204" s="264"/>
      <c r="QCW204" s="264"/>
      <c r="QCX204" s="264"/>
      <c r="QCY204" s="264"/>
      <c r="QCZ204" s="264"/>
      <c r="QDA204" s="264"/>
      <c r="QDB204" s="264"/>
      <c r="QDC204" s="264"/>
      <c r="QDD204" s="264"/>
      <c r="QDE204" s="264"/>
      <c r="QDF204" s="264"/>
      <c r="QDG204" s="264"/>
      <c r="QDH204" s="264"/>
      <c r="QDI204" s="264"/>
      <c r="QDJ204" s="264"/>
      <c r="QDK204" s="264"/>
      <c r="QDL204" s="264"/>
      <c r="QDM204" s="264"/>
      <c r="QDN204" s="264"/>
      <c r="QDO204" s="264"/>
      <c r="QDP204" s="264"/>
      <c r="QDQ204" s="264"/>
      <c r="QDR204" s="264"/>
      <c r="QDS204" s="264"/>
      <c r="QDT204" s="264"/>
      <c r="QDU204" s="264"/>
      <c r="QDV204" s="264"/>
      <c r="QDW204" s="264"/>
      <c r="QDX204" s="264"/>
      <c r="QDY204" s="264"/>
      <c r="QDZ204" s="264"/>
      <c r="QEA204" s="264"/>
      <c r="QEB204" s="264"/>
      <c r="QEC204" s="264"/>
      <c r="QED204" s="264"/>
      <c r="QEE204" s="264"/>
      <c r="QEF204" s="264"/>
      <c r="QEG204" s="264"/>
      <c r="QEH204" s="264"/>
      <c r="QEI204" s="264"/>
      <c r="QEJ204" s="264"/>
      <c r="QEK204" s="264"/>
      <c r="QEL204" s="264"/>
      <c r="QEM204" s="264"/>
      <c r="QEN204" s="264"/>
      <c r="QEO204" s="264"/>
      <c r="QEP204" s="264"/>
      <c r="QEQ204" s="264"/>
      <c r="QER204" s="264"/>
      <c r="QES204" s="264"/>
      <c r="QET204" s="264"/>
      <c r="QEU204" s="264"/>
      <c r="QEV204" s="264"/>
      <c r="QEW204" s="264"/>
      <c r="QEX204" s="264"/>
      <c r="QEY204" s="264"/>
      <c r="QEZ204" s="264"/>
      <c r="QFA204" s="264"/>
      <c r="QFB204" s="264"/>
      <c r="QFC204" s="264"/>
      <c r="QFD204" s="264"/>
      <c r="QFE204" s="264"/>
      <c r="QFF204" s="264"/>
      <c r="QFG204" s="264"/>
      <c r="QFH204" s="264"/>
      <c r="QFI204" s="264"/>
      <c r="QFJ204" s="264"/>
      <c r="QFK204" s="264"/>
      <c r="QFL204" s="264"/>
      <c r="QFM204" s="264"/>
      <c r="QFN204" s="264"/>
      <c r="QFO204" s="264"/>
      <c r="QFP204" s="264"/>
      <c r="QFQ204" s="264"/>
      <c r="QFR204" s="264"/>
      <c r="QFS204" s="264"/>
      <c r="QFT204" s="264"/>
      <c r="QFU204" s="264"/>
      <c r="QFV204" s="264"/>
      <c r="QFW204" s="264"/>
      <c r="QFX204" s="264"/>
      <c r="QFY204" s="264"/>
      <c r="QFZ204" s="264"/>
      <c r="QGA204" s="264"/>
      <c r="QGB204" s="264"/>
      <c r="QGC204" s="264"/>
      <c r="QGD204" s="264"/>
      <c r="QGE204" s="264"/>
      <c r="QGF204" s="264"/>
      <c r="QGG204" s="264"/>
      <c r="QGH204" s="264"/>
      <c r="QGI204" s="264"/>
      <c r="QGJ204" s="264"/>
      <c r="QGK204" s="264"/>
      <c r="QGL204" s="264"/>
      <c r="QGM204" s="264"/>
      <c r="QGN204" s="264"/>
      <c r="QGO204" s="264"/>
      <c r="QGP204" s="264"/>
      <c r="QGQ204" s="264"/>
      <c r="QGR204" s="264"/>
      <c r="QGS204" s="264"/>
      <c r="QGT204" s="264"/>
      <c r="QGU204" s="264"/>
      <c r="QGV204" s="264"/>
      <c r="QGW204" s="264"/>
      <c r="QGX204" s="264"/>
      <c r="QGY204" s="264"/>
      <c r="QGZ204" s="264"/>
      <c r="QHA204" s="264"/>
      <c r="QHB204" s="264"/>
      <c r="QHC204" s="264"/>
      <c r="QHD204" s="264"/>
      <c r="QHE204" s="264"/>
      <c r="QHF204" s="264"/>
      <c r="QHG204" s="264"/>
      <c r="QHH204" s="264"/>
      <c r="QHI204" s="264"/>
      <c r="QHJ204" s="264"/>
      <c r="QHK204" s="264"/>
      <c r="QHL204" s="264"/>
      <c r="QHM204" s="264"/>
      <c r="QHN204" s="264"/>
      <c r="QHO204" s="264"/>
      <c r="QHP204" s="264"/>
      <c r="QHQ204" s="264"/>
      <c r="QHR204" s="264"/>
      <c r="QHS204" s="264"/>
      <c r="QHT204" s="264"/>
      <c r="QHU204" s="264"/>
      <c r="QHV204" s="264"/>
      <c r="QHW204" s="264"/>
      <c r="QHX204" s="264"/>
      <c r="QHY204" s="264"/>
      <c r="QHZ204" s="264"/>
      <c r="QIA204" s="264"/>
      <c r="QIB204" s="264"/>
      <c r="QIC204" s="264"/>
      <c r="QID204" s="264"/>
      <c r="QIE204" s="264"/>
      <c r="QIF204" s="264"/>
      <c r="QIG204" s="264"/>
      <c r="QIH204" s="264"/>
      <c r="QII204" s="264"/>
      <c r="QIJ204" s="264"/>
      <c r="QIK204" s="264"/>
      <c r="QIL204" s="264"/>
      <c r="QIM204" s="264"/>
      <c r="QIN204" s="264"/>
      <c r="QIO204" s="264"/>
      <c r="QIP204" s="264"/>
      <c r="QIQ204" s="264"/>
      <c r="QIR204" s="264"/>
      <c r="QIS204" s="264"/>
      <c r="QIT204" s="264"/>
      <c r="QIU204" s="264"/>
      <c r="QIV204" s="264"/>
      <c r="QIW204" s="264"/>
      <c r="QIX204" s="264"/>
      <c r="QIY204" s="264"/>
      <c r="QIZ204" s="264"/>
      <c r="QJA204" s="264"/>
      <c r="QJB204" s="264"/>
      <c r="QJC204" s="264"/>
      <c r="QJD204" s="264"/>
      <c r="QJE204" s="264"/>
      <c r="QJF204" s="264"/>
      <c r="QJG204" s="264"/>
      <c r="QJH204" s="264"/>
      <c r="QJI204" s="264"/>
      <c r="QJJ204" s="264"/>
      <c r="QJK204" s="264"/>
      <c r="QJL204" s="264"/>
      <c r="QJM204" s="264"/>
      <c r="QJN204" s="264"/>
      <c r="QJO204" s="264"/>
      <c r="QJP204" s="264"/>
      <c r="QJQ204" s="264"/>
      <c r="QJR204" s="264"/>
      <c r="QJS204" s="264"/>
      <c r="QJT204" s="264"/>
      <c r="QJU204" s="264"/>
      <c r="QJV204" s="264"/>
      <c r="QJW204" s="264"/>
      <c r="QJX204" s="264"/>
      <c r="QJY204" s="264"/>
      <c r="QJZ204" s="264"/>
      <c r="QKA204" s="264"/>
      <c r="QKB204" s="264"/>
      <c r="QKC204" s="264"/>
      <c r="QKD204" s="264"/>
      <c r="QKE204" s="264"/>
      <c r="QKF204" s="264"/>
      <c r="QKG204" s="264"/>
      <c r="QKH204" s="264"/>
      <c r="QKI204" s="264"/>
      <c r="QKJ204" s="264"/>
      <c r="QKK204" s="264"/>
      <c r="QKL204" s="264"/>
      <c r="QKM204" s="264"/>
      <c r="QKN204" s="264"/>
      <c r="QKO204" s="264"/>
      <c r="QKP204" s="264"/>
      <c r="QKQ204" s="264"/>
      <c r="QKR204" s="264"/>
      <c r="QKS204" s="264"/>
      <c r="QKT204" s="264"/>
      <c r="QKU204" s="264"/>
      <c r="QKV204" s="264"/>
      <c r="QKW204" s="264"/>
      <c r="QKX204" s="264"/>
      <c r="QKY204" s="264"/>
      <c r="QKZ204" s="264"/>
      <c r="QLA204" s="264"/>
      <c r="QLB204" s="264"/>
      <c r="QLC204" s="264"/>
      <c r="QLD204" s="264"/>
      <c r="QLE204" s="264"/>
      <c r="QLF204" s="264"/>
      <c r="QLG204" s="264"/>
      <c r="QLH204" s="264"/>
      <c r="QLI204" s="264"/>
      <c r="QLJ204" s="264"/>
      <c r="QLK204" s="264"/>
      <c r="QLL204" s="264"/>
      <c r="QLM204" s="264"/>
      <c r="QLN204" s="264"/>
      <c r="QLO204" s="264"/>
      <c r="QLP204" s="264"/>
      <c r="QLQ204" s="264"/>
      <c r="QLR204" s="264"/>
      <c r="QLS204" s="264"/>
      <c r="QLT204" s="264"/>
      <c r="QLU204" s="264"/>
      <c r="QLV204" s="264"/>
      <c r="QLW204" s="264"/>
      <c r="QLX204" s="264"/>
      <c r="QLY204" s="264"/>
      <c r="QLZ204" s="264"/>
      <c r="QMA204" s="264"/>
      <c r="QMB204" s="264"/>
      <c r="QMC204" s="264"/>
      <c r="QMD204" s="264"/>
      <c r="QME204" s="264"/>
      <c r="QMF204" s="264"/>
      <c r="QMG204" s="264"/>
      <c r="QMH204" s="264"/>
      <c r="QMI204" s="264"/>
      <c r="QMJ204" s="264"/>
      <c r="QMK204" s="264"/>
      <c r="QML204" s="264"/>
      <c r="QMM204" s="264"/>
      <c r="QMN204" s="264"/>
      <c r="QMO204" s="264"/>
      <c r="QMP204" s="264"/>
      <c r="QMQ204" s="264"/>
      <c r="QMR204" s="264"/>
      <c r="QMS204" s="264"/>
      <c r="QMT204" s="264"/>
      <c r="QMU204" s="264"/>
      <c r="QMV204" s="264"/>
      <c r="QMW204" s="264"/>
      <c r="QMX204" s="264"/>
      <c r="QMY204" s="264"/>
      <c r="QMZ204" s="264"/>
      <c r="QNA204" s="264"/>
      <c r="QNB204" s="264"/>
      <c r="QNC204" s="264"/>
      <c r="QND204" s="264"/>
      <c r="QNE204" s="264"/>
      <c r="QNF204" s="264"/>
      <c r="QNG204" s="264"/>
      <c r="QNH204" s="264"/>
      <c r="QNI204" s="264"/>
      <c r="QNJ204" s="264"/>
      <c r="QNK204" s="264"/>
      <c r="QNL204" s="264"/>
      <c r="QNM204" s="264"/>
      <c r="QNN204" s="264"/>
      <c r="QNO204" s="264"/>
      <c r="QNP204" s="264"/>
      <c r="QNQ204" s="264"/>
      <c r="QNR204" s="264"/>
      <c r="QNS204" s="264"/>
      <c r="QNT204" s="264"/>
      <c r="QNU204" s="264"/>
      <c r="QNV204" s="264"/>
      <c r="QNW204" s="264"/>
      <c r="QNX204" s="264"/>
      <c r="QNY204" s="264"/>
      <c r="QNZ204" s="264"/>
      <c r="QOA204" s="264"/>
      <c r="QOB204" s="264"/>
      <c r="QOC204" s="264"/>
      <c r="QOD204" s="264"/>
      <c r="QOE204" s="264"/>
      <c r="QOF204" s="264"/>
      <c r="QOG204" s="264"/>
      <c r="QOH204" s="264"/>
      <c r="QOI204" s="264"/>
      <c r="QOJ204" s="264"/>
      <c r="QOK204" s="264"/>
      <c r="QOL204" s="264"/>
      <c r="QOM204" s="264"/>
      <c r="QON204" s="264"/>
      <c r="QOO204" s="264"/>
      <c r="QOP204" s="264"/>
      <c r="QOQ204" s="264"/>
      <c r="QOR204" s="264"/>
      <c r="QOS204" s="264"/>
      <c r="QOT204" s="264"/>
      <c r="QOU204" s="264"/>
      <c r="QOV204" s="264"/>
      <c r="QOW204" s="264"/>
      <c r="QOX204" s="264"/>
      <c r="QOY204" s="264"/>
      <c r="QOZ204" s="264"/>
      <c r="QPA204" s="264"/>
      <c r="QPB204" s="264"/>
      <c r="QPC204" s="264"/>
      <c r="QPD204" s="264"/>
      <c r="QPE204" s="264"/>
      <c r="QPF204" s="264"/>
      <c r="QPG204" s="264"/>
      <c r="QPH204" s="264"/>
      <c r="QPI204" s="264"/>
      <c r="QPJ204" s="264"/>
      <c r="QPK204" s="264"/>
      <c r="QPL204" s="264"/>
      <c r="QPM204" s="264"/>
      <c r="QPN204" s="264"/>
      <c r="QPO204" s="264"/>
      <c r="QPP204" s="264"/>
      <c r="QPQ204" s="264"/>
      <c r="QPR204" s="264"/>
      <c r="QPS204" s="264"/>
      <c r="QPT204" s="264"/>
      <c r="QPU204" s="264"/>
      <c r="QPV204" s="264"/>
      <c r="QPW204" s="264"/>
      <c r="QPX204" s="264"/>
      <c r="QPY204" s="264"/>
      <c r="QPZ204" s="264"/>
      <c r="QQA204" s="264"/>
      <c r="QQB204" s="264"/>
      <c r="QQC204" s="264"/>
      <c r="QQD204" s="264"/>
      <c r="QQE204" s="264"/>
      <c r="QQF204" s="264"/>
      <c r="QQG204" s="264"/>
      <c r="QQH204" s="264"/>
      <c r="QQI204" s="264"/>
      <c r="QQJ204" s="264"/>
      <c r="QQK204" s="264"/>
      <c r="QQL204" s="264"/>
      <c r="QQM204" s="264"/>
      <c r="QQN204" s="264"/>
      <c r="QQO204" s="264"/>
      <c r="QQP204" s="264"/>
      <c r="QQQ204" s="264"/>
      <c r="QQR204" s="264"/>
      <c r="QQS204" s="264"/>
      <c r="QQT204" s="264"/>
      <c r="QQU204" s="264"/>
      <c r="QQV204" s="264"/>
      <c r="QQW204" s="264"/>
      <c r="QQX204" s="264"/>
      <c r="QQY204" s="264"/>
      <c r="QQZ204" s="264"/>
      <c r="QRA204" s="264"/>
      <c r="QRB204" s="264"/>
      <c r="QRC204" s="264"/>
      <c r="QRD204" s="264"/>
      <c r="QRE204" s="264"/>
      <c r="QRF204" s="264"/>
      <c r="QRG204" s="264"/>
      <c r="QRH204" s="264"/>
      <c r="QRI204" s="264"/>
      <c r="QRJ204" s="264"/>
      <c r="QRK204" s="264"/>
      <c r="QRL204" s="264"/>
      <c r="QRM204" s="264"/>
      <c r="QRN204" s="264"/>
      <c r="QRO204" s="264"/>
      <c r="QRP204" s="264"/>
      <c r="QRQ204" s="264"/>
      <c r="QRR204" s="264"/>
      <c r="QRS204" s="264"/>
      <c r="QRT204" s="264"/>
      <c r="QRU204" s="264"/>
      <c r="QRV204" s="264"/>
      <c r="QRW204" s="264"/>
      <c r="QRX204" s="264"/>
      <c r="QRY204" s="264"/>
      <c r="QRZ204" s="264"/>
      <c r="QSA204" s="264"/>
      <c r="QSB204" s="264"/>
      <c r="QSC204" s="264"/>
      <c r="QSD204" s="264"/>
      <c r="QSE204" s="264"/>
      <c r="QSF204" s="264"/>
      <c r="QSG204" s="264"/>
      <c r="QSH204" s="264"/>
      <c r="QSI204" s="264"/>
      <c r="QSJ204" s="264"/>
      <c r="QSK204" s="264"/>
      <c r="QSL204" s="264"/>
      <c r="QSM204" s="264"/>
      <c r="QSN204" s="264"/>
      <c r="QSO204" s="264"/>
      <c r="QSP204" s="264"/>
      <c r="QSQ204" s="264"/>
      <c r="QSR204" s="264"/>
      <c r="QSS204" s="264"/>
      <c r="QST204" s="264"/>
      <c r="QSU204" s="264"/>
      <c r="QSV204" s="264"/>
      <c r="QSW204" s="264"/>
      <c r="QSX204" s="264"/>
      <c r="QSY204" s="264"/>
      <c r="QSZ204" s="264"/>
      <c r="QTA204" s="264"/>
      <c r="QTB204" s="264"/>
      <c r="QTC204" s="264"/>
      <c r="QTD204" s="264"/>
      <c r="QTE204" s="264"/>
      <c r="QTF204" s="264"/>
      <c r="QTG204" s="264"/>
      <c r="QTH204" s="264"/>
      <c r="QTI204" s="264"/>
      <c r="QTJ204" s="264"/>
      <c r="QTK204" s="264"/>
      <c r="QTL204" s="264"/>
      <c r="QTM204" s="264"/>
      <c r="QTN204" s="264"/>
      <c r="QTO204" s="264"/>
      <c r="QTP204" s="264"/>
      <c r="QTQ204" s="264"/>
      <c r="QTR204" s="264"/>
      <c r="QTS204" s="264"/>
      <c r="QTT204" s="264"/>
      <c r="QTU204" s="264"/>
      <c r="QTV204" s="264"/>
      <c r="QTW204" s="264"/>
      <c r="QTX204" s="264"/>
      <c r="QTY204" s="264"/>
      <c r="QTZ204" s="264"/>
      <c r="QUA204" s="264"/>
      <c r="QUB204" s="264"/>
      <c r="QUC204" s="264"/>
      <c r="QUD204" s="264"/>
      <c r="QUE204" s="264"/>
      <c r="QUF204" s="264"/>
      <c r="QUG204" s="264"/>
      <c r="QUH204" s="264"/>
      <c r="QUI204" s="264"/>
      <c r="QUJ204" s="264"/>
      <c r="QUK204" s="264"/>
      <c r="QUL204" s="264"/>
      <c r="QUM204" s="264"/>
      <c r="QUN204" s="264"/>
      <c r="QUO204" s="264"/>
      <c r="QUP204" s="264"/>
      <c r="QUQ204" s="264"/>
      <c r="QUR204" s="264"/>
      <c r="QUS204" s="264"/>
      <c r="QUT204" s="264"/>
      <c r="QUU204" s="264"/>
      <c r="QUV204" s="264"/>
      <c r="QUW204" s="264"/>
      <c r="QUX204" s="264"/>
      <c r="QUY204" s="264"/>
      <c r="QUZ204" s="264"/>
      <c r="QVA204" s="264"/>
      <c r="QVB204" s="264"/>
      <c r="QVC204" s="264"/>
      <c r="QVD204" s="264"/>
      <c r="QVE204" s="264"/>
      <c r="QVF204" s="264"/>
      <c r="QVG204" s="264"/>
      <c r="QVH204" s="264"/>
      <c r="QVI204" s="264"/>
      <c r="QVJ204" s="264"/>
      <c r="QVK204" s="264"/>
      <c r="QVL204" s="264"/>
      <c r="QVM204" s="264"/>
      <c r="QVN204" s="264"/>
      <c r="QVO204" s="264"/>
      <c r="QVP204" s="264"/>
      <c r="QVQ204" s="264"/>
      <c r="QVR204" s="264"/>
      <c r="QVS204" s="264"/>
      <c r="QVT204" s="264"/>
      <c r="QVU204" s="264"/>
      <c r="QVV204" s="264"/>
      <c r="QVW204" s="264"/>
      <c r="QVX204" s="264"/>
      <c r="QVY204" s="264"/>
      <c r="QVZ204" s="264"/>
      <c r="QWA204" s="264"/>
      <c r="QWB204" s="264"/>
      <c r="QWC204" s="264"/>
      <c r="QWD204" s="264"/>
      <c r="QWE204" s="264"/>
      <c r="QWF204" s="264"/>
      <c r="QWG204" s="264"/>
      <c r="QWH204" s="264"/>
      <c r="QWI204" s="264"/>
      <c r="QWJ204" s="264"/>
      <c r="QWK204" s="264"/>
      <c r="QWL204" s="264"/>
      <c r="QWM204" s="264"/>
      <c r="QWN204" s="264"/>
      <c r="QWO204" s="264"/>
      <c r="QWP204" s="264"/>
      <c r="QWQ204" s="264"/>
      <c r="QWR204" s="264"/>
      <c r="QWS204" s="264"/>
      <c r="QWT204" s="264"/>
      <c r="QWU204" s="264"/>
      <c r="QWV204" s="264"/>
      <c r="QWW204" s="264"/>
      <c r="QWX204" s="264"/>
      <c r="QWY204" s="264"/>
      <c r="QWZ204" s="264"/>
      <c r="QXA204" s="264"/>
      <c r="QXB204" s="264"/>
      <c r="QXC204" s="264"/>
      <c r="QXD204" s="264"/>
      <c r="QXE204" s="264"/>
      <c r="QXF204" s="264"/>
      <c r="QXG204" s="264"/>
      <c r="QXH204" s="264"/>
      <c r="QXI204" s="264"/>
      <c r="QXJ204" s="264"/>
      <c r="QXK204" s="264"/>
      <c r="QXL204" s="264"/>
      <c r="QXM204" s="264"/>
      <c r="QXN204" s="264"/>
      <c r="QXO204" s="264"/>
      <c r="QXP204" s="264"/>
      <c r="QXQ204" s="264"/>
      <c r="QXR204" s="264"/>
      <c r="QXS204" s="264"/>
      <c r="QXT204" s="264"/>
      <c r="QXU204" s="264"/>
      <c r="QXV204" s="264"/>
      <c r="QXW204" s="264"/>
      <c r="QXX204" s="264"/>
      <c r="QXY204" s="264"/>
      <c r="QXZ204" s="264"/>
      <c r="QYA204" s="264"/>
      <c r="QYB204" s="264"/>
      <c r="QYC204" s="264"/>
      <c r="QYD204" s="264"/>
      <c r="QYE204" s="264"/>
      <c r="QYF204" s="264"/>
      <c r="QYG204" s="264"/>
      <c r="QYH204" s="264"/>
      <c r="QYI204" s="264"/>
      <c r="QYJ204" s="264"/>
      <c r="QYK204" s="264"/>
      <c r="QYL204" s="264"/>
      <c r="QYM204" s="264"/>
      <c r="QYN204" s="264"/>
      <c r="QYO204" s="264"/>
      <c r="QYP204" s="264"/>
      <c r="QYQ204" s="264"/>
      <c r="QYR204" s="264"/>
      <c r="QYS204" s="264"/>
      <c r="QYT204" s="264"/>
      <c r="QYU204" s="264"/>
      <c r="QYV204" s="264"/>
      <c r="QYW204" s="264"/>
      <c r="QYX204" s="264"/>
      <c r="QYY204" s="264"/>
      <c r="QYZ204" s="264"/>
      <c r="QZA204" s="264"/>
      <c r="QZB204" s="264"/>
      <c r="QZC204" s="264"/>
      <c r="QZD204" s="264"/>
      <c r="QZE204" s="264"/>
      <c r="QZF204" s="264"/>
      <c r="QZG204" s="264"/>
      <c r="QZH204" s="264"/>
      <c r="QZI204" s="264"/>
      <c r="QZJ204" s="264"/>
      <c r="QZK204" s="264"/>
      <c r="QZL204" s="264"/>
      <c r="QZM204" s="264"/>
      <c r="QZN204" s="264"/>
      <c r="QZO204" s="264"/>
      <c r="QZP204" s="264"/>
      <c r="QZQ204" s="264"/>
      <c r="QZR204" s="264"/>
      <c r="QZS204" s="264"/>
      <c r="QZT204" s="264"/>
      <c r="QZU204" s="264"/>
      <c r="QZV204" s="264"/>
      <c r="QZW204" s="264"/>
      <c r="QZX204" s="264"/>
      <c r="QZY204" s="264"/>
      <c r="QZZ204" s="264"/>
      <c r="RAA204" s="264"/>
      <c r="RAB204" s="264"/>
      <c r="RAC204" s="264"/>
      <c r="RAD204" s="264"/>
      <c r="RAE204" s="264"/>
      <c r="RAF204" s="264"/>
      <c r="RAG204" s="264"/>
      <c r="RAH204" s="264"/>
      <c r="RAI204" s="264"/>
      <c r="RAJ204" s="264"/>
      <c r="RAK204" s="264"/>
      <c r="RAL204" s="264"/>
      <c r="RAM204" s="264"/>
      <c r="RAN204" s="264"/>
      <c r="RAO204" s="264"/>
      <c r="RAP204" s="264"/>
      <c r="RAQ204" s="264"/>
      <c r="RAR204" s="264"/>
      <c r="RAS204" s="264"/>
      <c r="RAT204" s="264"/>
      <c r="RAU204" s="264"/>
      <c r="RAV204" s="264"/>
      <c r="RAW204" s="264"/>
      <c r="RAX204" s="264"/>
      <c r="RAY204" s="264"/>
      <c r="RAZ204" s="264"/>
      <c r="RBA204" s="264"/>
      <c r="RBB204" s="264"/>
      <c r="RBC204" s="264"/>
      <c r="RBD204" s="264"/>
      <c r="RBE204" s="264"/>
      <c r="RBF204" s="264"/>
      <c r="RBG204" s="264"/>
      <c r="RBH204" s="264"/>
      <c r="RBI204" s="264"/>
      <c r="RBJ204" s="264"/>
      <c r="RBK204" s="264"/>
      <c r="RBL204" s="264"/>
      <c r="RBM204" s="264"/>
      <c r="RBN204" s="264"/>
      <c r="RBO204" s="264"/>
      <c r="RBP204" s="264"/>
      <c r="RBQ204" s="264"/>
      <c r="RBR204" s="264"/>
      <c r="RBS204" s="264"/>
      <c r="RBT204" s="264"/>
      <c r="RBU204" s="264"/>
      <c r="RBV204" s="264"/>
      <c r="RBW204" s="264"/>
      <c r="RBX204" s="264"/>
      <c r="RBY204" s="264"/>
      <c r="RBZ204" s="264"/>
      <c r="RCA204" s="264"/>
      <c r="RCB204" s="264"/>
      <c r="RCC204" s="264"/>
      <c r="RCD204" s="264"/>
      <c r="RCE204" s="264"/>
      <c r="RCF204" s="264"/>
      <c r="RCG204" s="264"/>
      <c r="RCH204" s="264"/>
      <c r="RCI204" s="264"/>
      <c r="RCJ204" s="264"/>
      <c r="RCK204" s="264"/>
      <c r="RCL204" s="264"/>
      <c r="RCM204" s="264"/>
      <c r="RCN204" s="264"/>
      <c r="RCO204" s="264"/>
      <c r="RCP204" s="264"/>
      <c r="RCQ204" s="264"/>
      <c r="RCR204" s="264"/>
      <c r="RCS204" s="264"/>
      <c r="RCT204" s="264"/>
      <c r="RCU204" s="264"/>
      <c r="RCV204" s="264"/>
      <c r="RCW204" s="264"/>
      <c r="RCX204" s="264"/>
      <c r="RCY204" s="264"/>
      <c r="RCZ204" s="264"/>
      <c r="RDA204" s="264"/>
      <c r="RDB204" s="264"/>
      <c r="RDC204" s="264"/>
      <c r="RDD204" s="264"/>
      <c r="RDE204" s="264"/>
      <c r="RDF204" s="264"/>
      <c r="RDG204" s="264"/>
      <c r="RDH204" s="264"/>
      <c r="RDI204" s="264"/>
      <c r="RDJ204" s="264"/>
      <c r="RDK204" s="264"/>
      <c r="RDL204" s="264"/>
      <c r="RDM204" s="264"/>
      <c r="RDN204" s="264"/>
      <c r="RDO204" s="264"/>
      <c r="RDP204" s="264"/>
      <c r="RDQ204" s="264"/>
      <c r="RDR204" s="264"/>
      <c r="RDS204" s="264"/>
      <c r="RDT204" s="264"/>
      <c r="RDU204" s="264"/>
      <c r="RDV204" s="264"/>
      <c r="RDW204" s="264"/>
      <c r="RDX204" s="264"/>
      <c r="RDY204" s="264"/>
      <c r="RDZ204" s="264"/>
      <c r="REA204" s="264"/>
      <c r="REB204" s="264"/>
      <c r="REC204" s="264"/>
      <c r="RED204" s="264"/>
      <c r="REE204" s="264"/>
      <c r="REF204" s="264"/>
      <c r="REG204" s="264"/>
      <c r="REH204" s="264"/>
      <c r="REI204" s="264"/>
      <c r="REJ204" s="264"/>
      <c r="REK204" s="264"/>
      <c r="REL204" s="264"/>
      <c r="REM204" s="264"/>
      <c r="REN204" s="264"/>
      <c r="REO204" s="264"/>
      <c r="REP204" s="264"/>
      <c r="REQ204" s="264"/>
      <c r="RER204" s="264"/>
      <c r="RES204" s="264"/>
      <c r="RET204" s="264"/>
      <c r="REU204" s="264"/>
      <c r="REV204" s="264"/>
      <c r="REW204" s="264"/>
      <c r="REX204" s="264"/>
      <c r="REY204" s="264"/>
      <c r="REZ204" s="264"/>
      <c r="RFA204" s="264"/>
      <c r="RFB204" s="264"/>
      <c r="RFC204" s="264"/>
      <c r="RFD204" s="264"/>
      <c r="RFE204" s="264"/>
      <c r="RFF204" s="264"/>
      <c r="RFG204" s="264"/>
      <c r="RFH204" s="264"/>
      <c r="RFI204" s="264"/>
      <c r="RFJ204" s="264"/>
      <c r="RFK204" s="264"/>
      <c r="RFL204" s="264"/>
      <c r="RFM204" s="264"/>
      <c r="RFN204" s="264"/>
      <c r="RFO204" s="264"/>
      <c r="RFP204" s="264"/>
      <c r="RFQ204" s="264"/>
      <c r="RFR204" s="264"/>
      <c r="RFS204" s="264"/>
      <c r="RFT204" s="264"/>
      <c r="RFU204" s="264"/>
      <c r="RFV204" s="264"/>
      <c r="RFW204" s="264"/>
      <c r="RFX204" s="264"/>
      <c r="RFY204" s="264"/>
      <c r="RFZ204" s="264"/>
      <c r="RGA204" s="264"/>
      <c r="RGB204" s="264"/>
      <c r="RGC204" s="264"/>
      <c r="RGD204" s="264"/>
      <c r="RGE204" s="264"/>
      <c r="RGF204" s="264"/>
      <c r="RGG204" s="264"/>
      <c r="RGH204" s="264"/>
      <c r="RGI204" s="264"/>
      <c r="RGJ204" s="264"/>
      <c r="RGK204" s="264"/>
      <c r="RGL204" s="264"/>
      <c r="RGM204" s="264"/>
      <c r="RGN204" s="264"/>
      <c r="RGO204" s="264"/>
      <c r="RGP204" s="264"/>
      <c r="RGQ204" s="264"/>
      <c r="RGR204" s="264"/>
      <c r="RGS204" s="264"/>
      <c r="RGT204" s="264"/>
      <c r="RGU204" s="264"/>
      <c r="RGV204" s="264"/>
      <c r="RGW204" s="264"/>
      <c r="RGX204" s="264"/>
      <c r="RGY204" s="264"/>
      <c r="RGZ204" s="264"/>
      <c r="RHA204" s="264"/>
      <c r="RHB204" s="264"/>
      <c r="RHC204" s="264"/>
      <c r="RHD204" s="264"/>
      <c r="RHE204" s="264"/>
      <c r="RHF204" s="264"/>
      <c r="RHG204" s="264"/>
      <c r="RHH204" s="264"/>
      <c r="RHI204" s="264"/>
      <c r="RHJ204" s="264"/>
      <c r="RHK204" s="264"/>
      <c r="RHL204" s="264"/>
      <c r="RHM204" s="264"/>
      <c r="RHN204" s="264"/>
      <c r="RHO204" s="264"/>
      <c r="RHP204" s="264"/>
      <c r="RHQ204" s="264"/>
      <c r="RHR204" s="264"/>
      <c r="RHS204" s="264"/>
      <c r="RHT204" s="264"/>
      <c r="RHU204" s="264"/>
      <c r="RHV204" s="264"/>
      <c r="RHW204" s="264"/>
      <c r="RHX204" s="264"/>
      <c r="RHY204" s="264"/>
      <c r="RHZ204" s="264"/>
      <c r="RIA204" s="264"/>
      <c r="RIB204" s="264"/>
      <c r="RIC204" s="264"/>
      <c r="RID204" s="264"/>
      <c r="RIE204" s="264"/>
      <c r="RIF204" s="264"/>
      <c r="RIG204" s="264"/>
      <c r="RIH204" s="264"/>
      <c r="RII204" s="264"/>
      <c r="RIJ204" s="264"/>
      <c r="RIK204" s="264"/>
      <c r="RIL204" s="264"/>
      <c r="RIM204" s="264"/>
      <c r="RIN204" s="264"/>
      <c r="RIO204" s="264"/>
      <c r="RIP204" s="264"/>
      <c r="RIQ204" s="264"/>
      <c r="RIR204" s="264"/>
      <c r="RIS204" s="264"/>
      <c r="RIT204" s="264"/>
      <c r="RIU204" s="264"/>
      <c r="RIV204" s="264"/>
      <c r="RIW204" s="264"/>
      <c r="RIX204" s="264"/>
      <c r="RIY204" s="264"/>
      <c r="RIZ204" s="264"/>
      <c r="RJA204" s="264"/>
      <c r="RJB204" s="264"/>
      <c r="RJC204" s="264"/>
      <c r="RJD204" s="264"/>
      <c r="RJE204" s="264"/>
      <c r="RJF204" s="264"/>
      <c r="RJG204" s="264"/>
      <c r="RJH204" s="264"/>
      <c r="RJI204" s="264"/>
      <c r="RJJ204" s="264"/>
      <c r="RJK204" s="264"/>
      <c r="RJL204" s="264"/>
      <c r="RJM204" s="264"/>
      <c r="RJN204" s="264"/>
      <c r="RJO204" s="264"/>
      <c r="RJP204" s="264"/>
      <c r="RJQ204" s="264"/>
      <c r="RJR204" s="264"/>
      <c r="RJS204" s="264"/>
      <c r="RJT204" s="264"/>
      <c r="RJU204" s="264"/>
      <c r="RJV204" s="264"/>
      <c r="RJW204" s="264"/>
      <c r="RJX204" s="264"/>
      <c r="RJY204" s="264"/>
      <c r="RJZ204" s="264"/>
      <c r="RKA204" s="264"/>
      <c r="RKB204" s="264"/>
      <c r="RKC204" s="264"/>
      <c r="RKD204" s="264"/>
      <c r="RKE204" s="264"/>
      <c r="RKF204" s="264"/>
      <c r="RKG204" s="264"/>
      <c r="RKH204" s="264"/>
      <c r="RKI204" s="264"/>
      <c r="RKJ204" s="264"/>
      <c r="RKK204" s="264"/>
      <c r="RKL204" s="264"/>
      <c r="RKM204" s="264"/>
      <c r="RKN204" s="264"/>
      <c r="RKO204" s="264"/>
      <c r="RKP204" s="264"/>
      <c r="RKQ204" s="264"/>
      <c r="RKR204" s="264"/>
      <c r="RKS204" s="264"/>
      <c r="RKT204" s="264"/>
      <c r="RKU204" s="264"/>
      <c r="RKV204" s="264"/>
      <c r="RKW204" s="264"/>
      <c r="RKX204" s="264"/>
      <c r="RKY204" s="264"/>
      <c r="RKZ204" s="264"/>
      <c r="RLA204" s="264"/>
      <c r="RLB204" s="264"/>
      <c r="RLC204" s="264"/>
      <c r="RLD204" s="264"/>
      <c r="RLE204" s="264"/>
      <c r="RLF204" s="264"/>
      <c r="RLG204" s="264"/>
      <c r="RLH204" s="264"/>
      <c r="RLI204" s="264"/>
      <c r="RLJ204" s="264"/>
      <c r="RLK204" s="264"/>
      <c r="RLL204" s="264"/>
      <c r="RLM204" s="264"/>
      <c r="RLN204" s="264"/>
      <c r="RLO204" s="264"/>
      <c r="RLP204" s="264"/>
      <c r="RLQ204" s="264"/>
      <c r="RLR204" s="264"/>
      <c r="RLS204" s="264"/>
      <c r="RLT204" s="264"/>
      <c r="RLU204" s="264"/>
      <c r="RLV204" s="264"/>
      <c r="RLW204" s="264"/>
      <c r="RLX204" s="264"/>
      <c r="RLY204" s="264"/>
      <c r="RLZ204" s="264"/>
      <c r="RMA204" s="264"/>
      <c r="RMB204" s="264"/>
      <c r="RMC204" s="264"/>
      <c r="RMD204" s="264"/>
      <c r="RME204" s="264"/>
      <c r="RMF204" s="264"/>
      <c r="RMG204" s="264"/>
      <c r="RMH204" s="264"/>
      <c r="RMI204" s="264"/>
      <c r="RMJ204" s="264"/>
      <c r="RMK204" s="264"/>
      <c r="RML204" s="264"/>
      <c r="RMM204" s="264"/>
      <c r="RMN204" s="264"/>
      <c r="RMO204" s="264"/>
      <c r="RMP204" s="264"/>
      <c r="RMQ204" s="264"/>
      <c r="RMR204" s="264"/>
      <c r="RMS204" s="264"/>
      <c r="RMT204" s="264"/>
      <c r="RMU204" s="264"/>
      <c r="RMV204" s="264"/>
      <c r="RMW204" s="264"/>
      <c r="RMX204" s="264"/>
      <c r="RMY204" s="264"/>
      <c r="RMZ204" s="264"/>
      <c r="RNA204" s="264"/>
      <c r="RNB204" s="264"/>
      <c r="RNC204" s="264"/>
      <c r="RND204" s="264"/>
      <c r="RNE204" s="264"/>
      <c r="RNF204" s="264"/>
      <c r="RNG204" s="264"/>
      <c r="RNH204" s="264"/>
      <c r="RNI204" s="264"/>
      <c r="RNJ204" s="264"/>
      <c r="RNK204" s="264"/>
      <c r="RNL204" s="264"/>
      <c r="RNM204" s="264"/>
      <c r="RNN204" s="264"/>
      <c r="RNO204" s="264"/>
      <c r="RNP204" s="264"/>
      <c r="RNQ204" s="264"/>
      <c r="RNR204" s="264"/>
      <c r="RNS204" s="264"/>
      <c r="RNT204" s="264"/>
      <c r="RNU204" s="264"/>
      <c r="RNV204" s="264"/>
      <c r="RNW204" s="264"/>
      <c r="RNX204" s="264"/>
      <c r="RNY204" s="264"/>
      <c r="RNZ204" s="264"/>
      <c r="ROA204" s="264"/>
      <c r="ROB204" s="264"/>
      <c r="ROC204" s="264"/>
      <c r="ROD204" s="264"/>
      <c r="ROE204" s="264"/>
      <c r="ROF204" s="264"/>
      <c r="ROG204" s="264"/>
      <c r="ROH204" s="264"/>
      <c r="ROI204" s="264"/>
      <c r="ROJ204" s="264"/>
      <c r="ROK204" s="264"/>
      <c r="ROL204" s="264"/>
      <c r="ROM204" s="264"/>
      <c r="RON204" s="264"/>
      <c r="ROO204" s="264"/>
      <c r="ROP204" s="264"/>
      <c r="ROQ204" s="264"/>
      <c r="ROR204" s="264"/>
      <c r="ROS204" s="264"/>
      <c r="ROT204" s="264"/>
      <c r="ROU204" s="264"/>
      <c r="ROV204" s="264"/>
      <c r="ROW204" s="264"/>
      <c r="ROX204" s="264"/>
      <c r="ROY204" s="264"/>
      <c r="ROZ204" s="264"/>
      <c r="RPA204" s="264"/>
      <c r="RPB204" s="264"/>
      <c r="RPC204" s="264"/>
      <c r="RPD204" s="264"/>
      <c r="RPE204" s="264"/>
      <c r="RPF204" s="264"/>
      <c r="RPG204" s="264"/>
      <c r="RPH204" s="264"/>
      <c r="RPI204" s="264"/>
      <c r="RPJ204" s="264"/>
      <c r="RPK204" s="264"/>
      <c r="RPL204" s="264"/>
      <c r="RPM204" s="264"/>
      <c r="RPN204" s="264"/>
      <c r="RPO204" s="264"/>
      <c r="RPP204" s="264"/>
      <c r="RPQ204" s="264"/>
      <c r="RPR204" s="264"/>
      <c r="RPS204" s="264"/>
      <c r="RPT204" s="264"/>
      <c r="RPU204" s="264"/>
      <c r="RPV204" s="264"/>
      <c r="RPW204" s="264"/>
      <c r="RPX204" s="264"/>
      <c r="RPY204" s="264"/>
      <c r="RPZ204" s="264"/>
      <c r="RQA204" s="264"/>
      <c r="RQB204" s="264"/>
      <c r="RQC204" s="264"/>
      <c r="RQD204" s="264"/>
      <c r="RQE204" s="264"/>
      <c r="RQF204" s="264"/>
      <c r="RQG204" s="264"/>
      <c r="RQH204" s="264"/>
      <c r="RQI204" s="264"/>
      <c r="RQJ204" s="264"/>
      <c r="RQK204" s="264"/>
      <c r="RQL204" s="264"/>
      <c r="RQM204" s="264"/>
      <c r="RQN204" s="264"/>
      <c r="RQO204" s="264"/>
      <c r="RQP204" s="264"/>
      <c r="RQQ204" s="264"/>
      <c r="RQR204" s="264"/>
      <c r="RQS204" s="264"/>
      <c r="RQT204" s="264"/>
      <c r="RQU204" s="264"/>
      <c r="RQV204" s="264"/>
      <c r="RQW204" s="264"/>
      <c r="RQX204" s="264"/>
      <c r="RQY204" s="264"/>
      <c r="RQZ204" s="264"/>
      <c r="RRA204" s="264"/>
      <c r="RRB204" s="264"/>
      <c r="RRC204" s="264"/>
      <c r="RRD204" s="264"/>
      <c r="RRE204" s="264"/>
      <c r="RRF204" s="264"/>
      <c r="RRG204" s="264"/>
      <c r="RRH204" s="264"/>
      <c r="RRI204" s="264"/>
      <c r="RRJ204" s="264"/>
      <c r="RRK204" s="264"/>
      <c r="RRL204" s="264"/>
      <c r="RRM204" s="264"/>
      <c r="RRN204" s="264"/>
      <c r="RRO204" s="264"/>
      <c r="RRP204" s="264"/>
      <c r="RRQ204" s="264"/>
      <c r="RRR204" s="264"/>
      <c r="RRS204" s="264"/>
      <c r="RRT204" s="264"/>
      <c r="RRU204" s="264"/>
      <c r="RRV204" s="264"/>
      <c r="RRW204" s="264"/>
      <c r="RRX204" s="264"/>
      <c r="RRY204" s="264"/>
      <c r="RRZ204" s="264"/>
      <c r="RSA204" s="264"/>
      <c r="RSB204" s="264"/>
      <c r="RSC204" s="264"/>
      <c r="RSD204" s="264"/>
      <c r="RSE204" s="264"/>
      <c r="RSF204" s="264"/>
      <c r="RSG204" s="264"/>
      <c r="RSH204" s="264"/>
      <c r="RSI204" s="264"/>
      <c r="RSJ204" s="264"/>
      <c r="RSK204" s="264"/>
      <c r="RSL204" s="264"/>
      <c r="RSM204" s="264"/>
      <c r="RSN204" s="264"/>
      <c r="RSO204" s="264"/>
      <c r="RSP204" s="264"/>
      <c r="RSQ204" s="264"/>
      <c r="RSR204" s="264"/>
      <c r="RSS204" s="264"/>
      <c r="RST204" s="264"/>
      <c r="RSU204" s="264"/>
      <c r="RSV204" s="264"/>
      <c r="RSW204" s="264"/>
      <c r="RSX204" s="264"/>
      <c r="RSY204" s="264"/>
      <c r="RSZ204" s="264"/>
      <c r="RTA204" s="264"/>
      <c r="RTB204" s="264"/>
      <c r="RTC204" s="264"/>
      <c r="RTD204" s="264"/>
      <c r="RTE204" s="264"/>
      <c r="RTF204" s="264"/>
      <c r="RTG204" s="264"/>
      <c r="RTH204" s="264"/>
      <c r="RTI204" s="264"/>
      <c r="RTJ204" s="264"/>
      <c r="RTK204" s="264"/>
      <c r="RTL204" s="264"/>
      <c r="RTM204" s="264"/>
      <c r="RTN204" s="264"/>
      <c r="RTO204" s="264"/>
      <c r="RTP204" s="264"/>
      <c r="RTQ204" s="264"/>
      <c r="RTR204" s="264"/>
      <c r="RTS204" s="264"/>
      <c r="RTT204" s="264"/>
      <c r="RTU204" s="264"/>
      <c r="RTV204" s="264"/>
      <c r="RTW204" s="264"/>
      <c r="RTX204" s="264"/>
      <c r="RTY204" s="264"/>
      <c r="RTZ204" s="264"/>
      <c r="RUA204" s="264"/>
      <c r="RUB204" s="264"/>
      <c r="RUC204" s="264"/>
      <c r="RUD204" s="264"/>
      <c r="RUE204" s="264"/>
      <c r="RUF204" s="264"/>
      <c r="RUG204" s="264"/>
      <c r="RUH204" s="264"/>
      <c r="RUI204" s="264"/>
      <c r="RUJ204" s="264"/>
      <c r="RUK204" s="264"/>
      <c r="RUL204" s="264"/>
      <c r="RUM204" s="264"/>
      <c r="RUN204" s="264"/>
      <c r="RUO204" s="264"/>
      <c r="RUP204" s="264"/>
      <c r="RUQ204" s="264"/>
      <c r="RUR204" s="264"/>
      <c r="RUS204" s="264"/>
      <c r="RUT204" s="264"/>
      <c r="RUU204" s="264"/>
      <c r="RUV204" s="264"/>
      <c r="RUW204" s="264"/>
      <c r="RUX204" s="264"/>
      <c r="RUY204" s="264"/>
      <c r="RUZ204" s="264"/>
      <c r="RVA204" s="264"/>
      <c r="RVB204" s="264"/>
      <c r="RVC204" s="264"/>
      <c r="RVD204" s="264"/>
      <c r="RVE204" s="264"/>
      <c r="RVF204" s="264"/>
      <c r="RVG204" s="264"/>
      <c r="RVH204" s="264"/>
      <c r="RVI204" s="264"/>
      <c r="RVJ204" s="264"/>
      <c r="RVK204" s="264"/>
      <c r="RVL204" s="264"/>
      <c r="RVM204" s="264"/>
      <c r="RVN204" s="264"/>
      <c r="RVO204" s="264"/>
      <c r="RVP204" s="264"/>
      <c r="RVQ204" s="264"/>
      <c r="RVR204" s="264"/>
      <c r="RVS204" s="264"/>
      <c r="RVT204" s="264"/>
      <c r="RVU204" s="264"/>
      <c r="RVV204" s="264"/>
      <c r="RVW204" s="264"/>
      <c r="RVX204" s="264"/>
      <c r="RVY204" s="264"/>
      <c r="RVZ204" s="264"/>
      <c r="RWA204" s="264"/>
      <c r="RWB204" s="264"/>
      <c r="RWC204" s="264"/>
      <c r="RWD204" s="264"/>
      <c r="RWE204" s="264"/>
      <c r="RWF204" s="264"/>
      <c r="RWG204" s="264"/>
      <c r="RWH204" s="264"/>
      <c r="RWI204" s="264"/>
      <c r="RWJ204" s="264"/>
      <c r="RWK204" s="264"/>
      <c r="RWL204" s="264"/>
      <c r="RWM204" s="264"/>
      <c r="RWN204" s="264"/>
      <c r="RWO204" s="264"/>
      <c r="RWP204" s="264"/>
      <c r="RWQ204" s="264"/>
      <c r="RWR204" s="264"/>
      <c r="RWS204" s="264"/>
      <c r="RWT204" s="264"/>
      <c r="RWU204" s="264"/>
      <c r="RWV204" s="264"/>
      <c r="RWW204" s="264"/>
      <c r="RWX204" s="264"/>
      <c r="RWY204" s="264"/>
      <c r="RWZ204" s="264"/>
      <c r="RXA204" s="264"/>
      <c r="RXB204" s="264"/>
      <c r="RXC204" s="264"/>
      <c r="RXD204" s="264"/>
      <c r="RXE204" s="264"/>
      <c r="RXF204" s="264"/>
      <c r="RXG204" s="264"/>
      <c r="RXH204" s="264"/>
      <c r="RXI204" s="264"/>
      <c r="RXJ204" s="264"/>
      <c r="RXK204" s="264"/>
      <c r="RXL204" s="264"/>
      <c r="RXM204" s="264"/>
      <c r="RXN204" s="264"/>
      <c r="RXO204" s="264"/>
      <c r="RXP204" s="264"/>
      <c r="RXQ204" s="264"/>
      <c r="RXR204" s="264"/>
      <c r="RXS204" s="264"/>
      <c r="RXT204" s="264"/>
      <c r="RXU204" s="264"/>
      <c r="RXV204" s="264"/>
      <c r="RXW204" s="264"/>
      <c r="RXX204" s="264"/>
      <c r="RXY204" s="264"/>
      <c r="RXZ204" s="264"/>
      <c r="RYA204" s="264"/>
      <c r="RYB204" s="264"/>
      <c r="RYC204" s="264"/>
      <c r="RYD204" s="264"/>
      <c r="RYE204" s="264"/>
      <c r="RYF204" s="264"/>
      <c r="RYG204" s="264"/>
      <c r="RYH204" s="264"/>
      <c r="RYI204" s="264"/>
      <c r="RYJ204" s="264"/>
      <c r="RYK204" s="264"/>
      <c r="RYL204" s="264"/>
      <c r="RYM204" s="264"/>
      <c r="RYN204" s="264"/>
      <c r="RYO204" s="264"/>
      <c r="RYP204" s="264"/>
      <c r="RYQ204" s="264"/>
      <c r="RYR204" s="264"/>
      <c r="RYS204" s="264"/>
      <c r="RYT204" s="264"/>
      <c r="RYU204" s="264"/>
      <c r="RYV204" s="264"/>
      <c r="RYW204" s="264"/>
      <c r="RYX204" s="264"/>
      <c r="RYY204" s="264"/>
      <c r="RYZ204" s="264"/>
      <c r="RZA204" s="264"/>
      <c r="RZB204" s="264"/>
      <c r="RZC204" s="264"/>
      <c r="RZD204" s="264"/>
      <c r="RZE204" s="264"/>
      <c r="RZF204" s="264"/>
      <c r="RZG204" s="264"/>
      <c r="RZH204" s="264"/>
      <c r="RZI204" s="264"/>
      <c r="RZJ204" s="264"/>
      <c r="RZK204" s="264"/>
      <c r="RZL204" s="264"/>
      <c r="RZM204" s="264"/>
      <c r="RZN204" s="264"/>
      <c r="RZO204" s="264"/>
      <c r="RZP204" s="264"/>
      <c r="RZQ204" s="264"/>
      <c r="RZR204" s="264"/>
      <c r="RZS204" s="264"/>
      <c r="RZT204" s="264"/>
      <c r="RZU204" s="264"/>
      <c r="RZV204" s="264"/>
      <c r="RZW204" s="264"/>
      <c r="RZX204" s="264"/>
      <c r="RZY204" s="264"/>
      <c r="RZZ204" s="264"/>
      <c r="SAA204" s="264"/>
      <c r="SAB204" s="264"/>
      <c r="SAC204" s="264"/>
      <c r="SAD204" s="264"/>
      <c r="SAE204" s="264"/>
      <c r="SAF204" s="264"/>
      <c r="SAG204" s="264"/>
      <c r="SAH204" s="264"/>
      <c r="SAI204" s="264"/>
      <c r="SAJ204" s="264"/>
      <c r="SAK204" s="264"/>
      <c r="SAL204" s="264"/>
      <c r="SAM204" s="264"/>
      <c r="SAN204" s="264"/>
      <c r="SAO204" s="264"/>
      <c r="SAP204" s="264"/>
      <c r="SAQ204" s="264"/>
      <c r="SAR204" s="264"/>
      <c r="SAS204" s="264"/>
      <c r="SAT204" s="264"/>
      <c r="SAU204" s="264"/>
      <c r="SAV204" s="264"/>
      <c r="SAW204" s="264"/>
      <c r="SAX204" s="264"/>
      <c r="SAY204" s="264"/>
      <c r="SAZ204" s="264"/>
      <c r="SBA204" s="264"/>
      <c r="SBB204" s="264"/>
      <c r="SBC204" s="264"/>
      <c r="SBD204" s="264"/>
      <c r="SBE204" s="264"/>
      <c r="SBF204" s="264"/>
      <c r="SBG204" s="264"/>
      <c r="SBH204" s="264"/>
      <c r="SBI204" s="264"/>
      <c r="SBJ204" s="264"/>
      <c r="SBK204" s="264"/>
      <c r="SBL204" s="264"/>
      <c r="SBM204" s="264"/>
      <c r="SBN204" s="264"/>
      <c r="SBO204" s="264"/>
      <c r="SBP204" s="264"/>
      <c r="SBQ204" s="264"/>
      <c r="SBR204" s="264"/>
      <c r="SBS204" s="264"/>
      <c r="SBT204" s="264"/>
      <c r="SBU204" s="264"/>
      <c r="SBV204" s="264"/>
      <c r="SBW204" s="264"/>
      <c r="SBX204" s="264"/>
      <c r="SBY204" s="264"/>
      <c r="SBZ204" s="264"/>
      <c r="SCA204" s="264"/>
      <c r="SCB204" s="264"/>
      <c r="SCC204" s="264"/>
      <c r="SCD204" s="264"/>
      <c r="SCE204" s="264"/>
      <c r="SCF204" s="264"/>
      <c r="SCG204" s="264"/>
      <c r="SCH204" s="264"/>
      <c r="SCI204" s="264"/>
      <c r="SCJ204" s="264"/>
      <c r="SCK204" s="264"/>
      <c r="SCL204" s="264"/>
      <c r="SCM204" s="264"/>
      <c r="SCN204" s="264"/>
      <c r="SCO204" s="264"/>
      <c r="SCP204" s="264"/>
      <c r="SCQ204" s="264"/>
      <c r="SCR204" s="264"/>
      <c r="SCS204" s="264"/>
      <c r="SCT204" s="264"/>
      <c r="SCU204" s="264"/>
      <c r="SCV204" s="264"/>
      <c r="SCW204" s="264"/>
      <c r="SCX204" s="264"/>
      <c r="SCY204" s="264"/>
      <c r="SCZ204" s="264"/>
      <c r="SDA204" s="264"/>
      <c r="SDB204" s="264"/>
      <c r="SDC204" s="264"/>
      <c r="SDD204" s="264"/>
      <c r="SDE204" s="264"/>
      <c r="SDF204" s="264"/>
      <c r="SDG204" s="264"/>
      <c r="SDH204" s="264"/>
      <c r="SDI204" s="264"/>
      <c r="SDJ204" s="264"/>
      <c r="SDK204" s="264"/>
      <c r="SDL204" s="264"/>
      <c r="SDM204" s="264"/>
      <c r="SDN204" s="264"/>
      <c r="SDO204" s="264"/>
      <c r="SDP204" s="264"/>
      <c r="SDQ204" s="264"/>
      <c r="SDR204" s="264"/>
      <c r="SDS204" s="264"/>
      <c r="SDT204" s="264"/>
      <c r="SDU204" s="264"/>
      <c r="SDV204" s="264"/>
      <c r="SDW204" s="264"/>
      <c r="SDX204" s="264"/>
      <c r="SDY204" s="264"/>
      <c r="SDZ204" s="264"/>
      <c r="SEA204" s="264"/>
      <c r="SEB204" s="264"/>
      <c r="SEC204" s="264"/>
      <c r="SED204" s="264"/>
      <c r="SEE204" s="264"/>
      <c r="SEF204" s="264"/>
      <c r="SEG204" s="264"/>
      <c r="SEH204" s="264"/>
      <c r="SEI204" s="264"/>
      <c r="SEJ204" s="264"/>
      <c r="SEK204" s="264"/>
      <c r="SEL204" s="264"/>
      <c r="SEM204" s="264"/>
      <c r="SEN204" s="264"/>
      <c r="SEO204" s="264"/>
      <c r="SEP204" s="264"/>
      <c r="SEQ204" s="264"/>
      <c r="SER204" s="264"/>
      <c r="SES204" s="264"/>
      <c r="SET204" s="264"/>
      <c r="SEU204" s="264"/>
      <c r="SEV204" s="264"/>
      <c r="SEW204" s="264"/>
      <c r="SEX204" s="264"/>
      <c r="SEY204" s="264"/>
      <c r="SEZ204" s="264"/>
      <c r="SFA204" s="264"/>
      <c r="SFB204" s="264"/>
      <c r="SFC204" s="264"/>
      <c r="SFD204" s="264"/>
      <c r="SFE204" s="264"/>
      <c r="SFF204" s="264"/>
      <c r="SFG204" s="264"/>
      <c r="SFH204" s="264"/>
      <c r="SFI204" s="264"/>
      <c r="SFJ204" s="264"/>
      <c r="SFK204" s="264"/>
      <c r="SFL204" s="264"/>
      <c r="SFM204" s="264"/>
      <c r="SFN204" s="264"/>
      <c r="SFO204" s="264"/>
      <c r="SFP204" s="264"/>
      <c r="SFQ204" s="264"/>
      <c r="SFR204" s="264"/>
      <c r="SFS204" s="264"/>
      <c r="SFT204" s="264"/>
      <c r="SFU204" s="264"/>
      <c r="SFV204" s="264"/>
      <c r="SFW204" s="264"/>
      <c r="SFX204" s="264"/>
      <c r="SFY204" s="264"/>
      <c r="SFZ204" s="264"/>
      <c r="SGA204" s="264"/>
      <c r="SGB204" s="264"/>
      <c r="SGC204" s="264"/>
      <c r="SGD204" s="264"/>
      <c r="SGE204" s="264"/>
      <c r="SGF204" s="264"/>
      <c r="SGG204" s="264"/>
      <c r="SGH204" s="264"/>
      <c r="SGI204" s="264"/>
      <c r="SGJ204" s="264"/>
      <c r="SGK204" s="264"/>
      <c r="SGL204" s="264"/>
      <c r="SGM204" s="264"/>
      <c r="SGN204" s="264"/>
      <c r="SGO204" s="264"/>
      <c r="SGP204" s="264"/>
      <c r="SGQ204" s="264"/>
      <c r="SGR204" s="264"/>
      <c r="SGS204" s="264"/>
      <c r="SGT204" s="264"/>
      <c r="SGU204" s="264"/>
      <c r="SGV204" s="264"/>
      <c r="SGW204" s="264"/>
      <c r="SGX204" s="264"/>
      <c r="SGY204" s="264"/>
      <c r="SGZ204" s="264"/>
      <c r="SHA204" s="264"/>
      <c r="SHB204" s="264"/>
      <c r="SHC204" s="264"/>
      <c r="SHD204" s="264"/>
      <c r="SHE204" s="264"/>
      <c r="SHF204" s="264"/>
      <c r="SHG204" s="264"/>
      <c r="SHH204" s="264"/>
      <c r="SHI204" s="264"/>
      <c r="SHJ204" s="264"/>
      <c r="SHK204" s="264"/>
      <c r="SHL204" s="264"/>
      <c r="SHM204" s="264"/>
      <c r="SHN204" s="264"/>
      <c r="SHO204" s="264"/>
      <c r="SHP204" s="264"/>
      <c r="SHQ204" s="264"/>
      <c r="SHR204" s="264"/>
      <c r="SHS204" s="264"/>
      <c r="SHT204" s="264"/>
      <c r="SHU204" s="264"/>
      <c r="SHV204" s="264"/>
      <c r="SHW204" s="264"/>
      <c r="SHX204" s="264"/>
      <c r="SHY204" s="264"/>
      <c r="SHZ204" s="264"/>
      <c r="SIA204" s="264"/>
      <c r="SIB204" s="264"/>
      <c r="SIC204" s="264"/>
      <c r="SID204" s="264"/>
      <c r="SIE204" s="264"/>
      <c r="SIF204" s="264"/>
      <c r="SIG204" s="264"/>
      <c r="SIH204" s="264"/>
      <c r="SII204" s="264"/>
      <c r="SIJ204" s="264"/>
      <c r="SIK204" s="264"/>
      <c r="SIL204" s="264"/>
      <c r="SIM204" s="264"/>
      <c r="SIN204" s="264"/>
      <c r="SIO204" s="264"/>
      <c r="SIP204" s="264"/>
      <c r="SIQ204" s="264"/>
      <c r="SIR204" s="264"/>
      <c r="SIS204" s="264"/>
      <c r="SIT204" s="264"/>
      <c r="SIU204" s="264"/>
      <c r="SIV204" s="264"/>
      <c r="SIW204" s="264"/>
      <c r="SIX204" s="264"/>
      <c r="SIY204" s="264"/>
      <c r="SIZ204" s="264"/>
      <c r="SJA204" s="264"/>
      <c r="SJB204" s="264"/>
      <c r="SJC204" s="264"/>
      <c r="SJD204" s="264"/>
      <c r="SJE204" s="264"/>
      <c r="SJF204" s="264"/>
      <c r="SJG204" s="264"/>
      <c r="SJH204" s="264"/>
      <c r="SJI204" s="264"/>
      <c r="SJJ204" s="264"/>
      <c r="SJK204" s="264"/>
      <c r="SJL204" s="264"/>
      <c r="SJM204" s="264"/>
      <c r="SJN204" s="264"/>
      <c r="SJO204" s="264"/>
      <c r="SJP204" s="264"/>
      <c r="SJQ204" s="264"/>
      <c r="SJR204" s="264"/>
      <c r="SJS204" s="264"/>
      <c r="SJT204" s="264"/>
      <c r="SJU204" s="264"/>
      <c r="SJV204" s="264"/>
      <c r="SJW204" s="264"/>
      <c r="SJX204" s="264"/>
      <c r="SJY204" s="264"/>
      <c r="SJZ204" s="264"/>
      <c r="SKA204" s="264"/>
      <c r="SKB204" s="264"/>
      <c r="SKC204" s="264"/>
      <c r="SKD204" s="264"/>
      <c r="SKE204" s="264"/>
      <c r="SKF204" s="264"/>
      <c r="SKG204" s="264"/>
      <c r="SKH204" s="264"/>
      <c r="SKI204" s="264"/>
      <c r="SKJ204" s="264"/>
      <c r="SKK204" s="264"/>
      <c r="SKL204" s="264"/>
      <c r="SKM204" s="264"/>
      <c r="SKN204" s="264"/>
      <c r="SKO204" s="264"/>
      <c r="SKP204" s="264"/>
      <c r="SKQ204" s="264"/>
      <c r="SKR204" s="264"/>
      <c r="SKS204" s="264"/>
      <c r="SKT204" s="264"/>
      <c r="SKU204" s="264"/>
      <c r="SKV204" s="264"/>
      <c r="SKW204" s="264"/>
      <c r="SKX204" s="264"/>
      <c r="SKY204" s="264"/>
      <c r="SKZ204" s="264"/>
      <c r="SLA204" s="264"/>
      <c r="SLB204" s="264"/>
      <c r="SLC204" s="264"/>
      <c r="SLD204" s="264"/>
      <c r="SLE204" s="264"/>
      <c r="SLF204" s="264"/>
      <c r="SLG204" s="264"/>
      <c r="SLH204" s="264"/>
      <c r="SLI204" s="264"/>
      <c r="SLJ204" s="264"/>
      <c r="SLK204" s="264"/>
      <c r="SLL204" s="264"/>
      <c r="SLM204" s="264"/>
      <c r="SLN204" s="264"/>
      <c r="SLO204" s="264"/>
      <c r="SLP204" s="264"/>
      <c r="SLQ204" s="264"/>
      <c r="SLR204" s="264"/>
      <c r="SLS204" s="264"/>
      <c r="SLT204" s="264"/>
      <c r="SLU204" s="264"/>
      <c r="SLV204" s="264"/>
      <c r="SLW204" s="264"/>
      <c r="SLX204" s="264"/>
      <c r="SLY204" s="264"/>
      <c r="SLZ204" s="264"/>
      <c r="SMA204" s="264"/>
      <c r="SMB204" s="264"/>
      <c r="SMC204" s="264"/>
      <c r="SMD204" s="264"/>
      <c r="SME204" s="264"/>
      <c r="SMF204" s="264"/>
      <c r="SMG204" s="264"/>
      <c r="SMH204" s="264"/>
      <c r="SMI204" s="264"/>
      <c r="SMJ204" s="264"/>
      <c r="SMK204" s="264"/>
      <c r="SML204" s="264"/>
      <c r="SMM204" s="264"/>
      <c r="SMN204" s="264"/>
      <c r="SMO204" s="264"/>
      <c r="SMP204" s="264"/>
      <c r="SMQ204" s="264"/>
      <c r="SMR204" s="264"/>
      <c r="SMS204" s="264"/>
      <c r="SMT204" s="264"/>
      <c r="SMU204" s="264"/>
      <c r="SMV204" s="264"/>
      <c r="SMW204" s="264"/>
      <c r="SMX204" s="264"/>
      <c r="SMY204" s="264"/>
      <c r="SMZ204" s="264"/>
      <c r="SNA204" s="264"/>
      <c r="SNB204" s="264"/>
      <c r="SNC204" s="264"/>
      <c r="SND204" s="264"/>
      <c r="SNE204" s="264"/>
      <c r="SNF204" s="264"/>
      <c r="SNG204" s="264"/>
      <c r="SNH204" s="264"/>
      <c r="SNI204" s="264"/>
      <c r="SNJ204" s="264"/>
      <c r="SNK204" s="264"/>
      <c r="SNL204" s="264"/>
      <c r="SNM204" s="264"/>
      <c r="SNN204" s="264"/>
      <c r="SNO204" s="264"/>
      <c r="SNP204" s="264"/>
      <c r="SNQ204" s="264"/>
      <c r="SNR204" s="264"/>
      <c r="SNS204" s="264"/>
      <c r="SNT204" s="264"/>
      <c r="SNU204" s="264"/>
      <c r="SNV204" s="264"/>
      <c r="SNW204" s="264"/>
      <c r="SNX204" s="264"/>
      <c r="SNY204" s="264"/>
      <c r="SNZ204" s="264"/>
      <c r="SOA204" s="264"/>
      <c r="SOB204" s="264"/>
      <c r="SOC204" s="264"/>
      <c r="SOD204" s="264"/>
      <c r="SOE204" s="264"/>
      <c r="SOF204" s="264"/>
      <c r="SOG204" s="264"/>
      <c r="SOH204" s="264"/>
      <c r="SOI204" s="264"/>
      <c r="SOJ204" s="264"/>
      <c r="SOK204" s="264"/>
      <c r="SOL204" s="264"/>
      <c r="SOM204" s="264"/>
      <c r="SON204" s="264"/>
      <c r="SOO204" s="264"/>
      <c r="SOP204" s="264"/>
      <c r="SOQ204" s="264"/>
      <c r="SOR204" s="264"/>
      <c r="SOS204" s="264"/>
      <c r="SOT204" s="264"/>
      <c r="SOU204" s="264"/>
      <c r="SOV204" s="264"/>
      <c r="SOW204" s="264"/>
      <c r="SOX204" s="264"/>
      <c r="SOY204" s="264"/>
      <c r="SOZ204" s="264"/>
      <c r="SPA204" s="264"/>
      <c r="SPB204" s="264"/>
      <c r="SPC204" s="264"/>
      <c r="SPD204" s="264"/>
      <c r="SPE204" s="264"/>
      <c r="SPF204" s="264"/>
      <c r="SPG204" s="264"/>
      <c r="SPH204" s="264"/>
      <c r="SPI204" s="264"/>
      <c r="SPJ204" s="264"/>
      <c r="SPK204" s="264"/>
      <c r="SPL204" s="264"/>
      <c r="SPM204" s="264"/>
      <c r="SPN204" s="264"/>
      <c r="SPO204" s="264"/>
      <c r="SPP204" s="264"/>
      <c r="SPQ204" s="264"/>
      <c r="SPR204" s="264"/>
      <c r="SPS204" s="264"/>
      <c r="SPT204" s="264"/>
      <c r="SPU204" s="264"/>
      <c r="SPV204" s="264"/>
      <c r="SPW204" s="264"/>
      <c r="SPX204" s="264"/>
      <c r="SPY204" s="264"/>
      <c r="SPZ204" s="264"/>
      <c r="SQA204" s="264"/>
      <c r="SQB204" s="264"/>
      <c r="SQC204" s="264"/>
      <c r="SQD204" s="264"/>
      <c r="SQE204" s="264"/>
      <c r="SQF204" s="264"/>
      <c r="SQG204" s="264"/>
      <c r="SQH204" s="264"/>
      <c r="SQI204" s="264"/>
      <c r="SQJ204" s="264"/>
      <c r="SQK204" s="264"/>
      <c r="SQL204" s="264"/>
      <c r="SQM204" s="264"/>
      <c r="SQN204" s="264"/>
      <c r="SQO204" s="264"/>
      <c r="SQP204" s="264"/>
      <c r="SQQ204" s="264"/>
      <c r="SQR204" s="264"/>
      <c r="SQS204" s="264"/>
      <c r="SQT204" s="264"/>
      <c r="SQU204" s="264"/>
      <c r="SQV204" s="264"/>
      <c r="SQW204" s="264"/>
      <c r="SQX204" s="264"/>
      <c r="SQY204" s="264"/>
      <c r="SQZ204" s="264"/>
      <c r="SRA204" s="264"/>
      <c r="SRB204" s="264"/>
      <c r="SRC204" s="264"/>
      <c r="SRD204" s="264"/>
      <c r="SRE204" s="264"/>
      <c r="SRF204" s="264"/>
      <c r="SRG204" s="264"/>
      <c r="SRH204" s="264"/>
      <c r="SRI204" s="264"/>
      <c r="SRJ204" s="264"/>
      <c r="SRK204" s="264"/>
      <c r="SRL204" s="264"/>
      <c r="SRM204" s="264"/>
      <c r="SRN204" s="264"/>
      <c r="SRO204" s="264"/>
      <c r="SRP204" s="264"/>
      <c r="SRQ204" s="264"/>
      <c r="SRR204" s="264"/>
      <c r="SRS204" s="264"/>
      <c r="SRT204" s="264"/>
      <c r="SRU204" s="264"/>
      <c r="SRV204" s="264"/>
      <c r="SRW204" s="264"/>
      <c r="SRX204" s="264"/>
      <c r="SRY204" s="264"/>
      <c r="SRZ204" s="264"/>
      <c r="SSA204" s="264"/>
      <c r="SSB204" s="264"/>
      <c r="SSC204" s="264"/>
      <c r="SSD204" s="264"/>
      <c r="SSE204" s="264"/>
      <c r="SSF204" s="264"/>
      <c r="SSG204" s="264"/>
      <c r="SSH204" s="264"/>
      <c r="SSI204" s="264"/>
      <c r="SSJ204" s="264"/>
      <c r="SSK204" s="264"/>
      <c r="SSL204" s="264"/>
      <c r="SSM204" s="264"/>
      <c r="SSN204" s="264"/>
      <c r="SSO204" s="264"/>
      <c r="SSP204" s="264"/>
      <c r="SSQ204" s="264"/>
      <c r="SSR204" s="264"/>
      <c r="SSS204" s="264"/>
      <c r="SST204" s="264"/>
      <c r="SSU204" s="264"/>
      <c r="SSV204" s="264"/>
      <c r="SSW204" s="264"/>
      <c r="SSX204" s="264"/>
      <c r="SSY204" s="264"/>
      <c r="SSZ204" s="264"/>
      <c r="STA204" s="264"/>
      <c r="STB204" s="264"/>
      <c r="STC204" s="264"/>
      <c r="STD204" s="264"/>
      <c r="STE204" s="264"/>
      <c r="STF204" s="264"/>
      <c r="STG204" s="264"/>
      <c r="STH204" s="264"/>
      <c r="STI204" s="264"/>
      <c r="STJ204" s="264"/>
      <c r="STK204" s="264"/>
      <c r="STL204" s="264"/>
      <c r="STM204" s="264"/>
      <c r="STN204" s="264"/>
      <c r="STO204" s="264"/>
      <c r="STP204" s="264"/>
      <c r="STQ204" s="264"/>
      <c r="STR204" s="264"/>
      <c r="STS204" s="264"/>
      <c r="STT204" s="264"/>
      <c r="STU204" s="264"/>
      <c r="STV204" s="264"/>
      <c r="STW204" s="264"/>
      <c r="STX204" s="264"/>
      <c r="STY204" s="264"/>
      <c r="STZ204" s="264"/>
      <c r="SUA204" s="264"/>
      <c r="SUB204" s="264"/>
      <c r="SUC204" s="264"/>
      <c r="SUD204" s="264"/>
      <c r="SUE204" s="264"/>
      <c r="SUF204" s="264"/>
      <c r="SUG204" s="264"/>
      <c r="SUH204" s="264"/>
      <c r="SUI204" s="264"/>
      <c r="SUJ204" s="264"/>
      <c r="SUK204" s="264"/>
      <c r="SUL204" s="264"/>
      <c r="SUM204" s="264"/>
      <c r="SUN204" s="264"/>
      <c r="SUO204" s="264"/>
      <c r="SUP204" s="264"/>
      <c r="SUQ204" s="264"/>
      <c r="SUR204" s="264"/>
      <c r="SUS204" s="264"/>
      <c r="SUT204" s="264"/>
      <c r="SUU204" s="264"/>
      <c r="SUV204" s="264"/>
      <c r="SUW204" s="264"/>
      <c r="SUX204" s="264"/>
      <c r="SUY204" s="264"/>
      <c r="SUZ204" s="264"/>
      <c r="SVA204" s="264"/>
      <c r="SVB204" s="264"/>
      <c r="SVC204" s="264"/>
      <c r="SVD204" s="264"/>
      <c r="SVE204" s="264"/>
      <c r="SVF204" s="264"/>
      <c r="SVG204" s="264"/>
      <c r="SVH204" s="264"/>
      <c r="SVI204" s="264"/>
      <c r="SVJ204" s="264"/>
      <c r="SVK204" s="264"/>
      <c r="SVL204" s="264"/>
      <c r="SVM204" s="264"/>
      <c r="SVN204" s="264"/>
      <c r="SVO204" s="264"/>
      <c r="SVP204" s="264"/>
      <c r="SVQ204" s="264"/>
      <c r="SVR204" s="264"/>
      <c r="SVS204" s="264"/>
      <c r="SVT204" s="264"/>
      <c r="SVU204" s="264"/>
      <c r="SVV204" s="264"/>
      <c r="SVW204" s="264"/>
      <c r="SVX204" s="264"/>
      <c r="SVY204" s="264"/>
      <c r="SVZ204" s="264"/>
      <c r="SWA204" s="264"/>
      <c r="SWB204" s="264"/>
      <c r="SWC204" s="264"/>
      <c r="SWD204" s="264"/>
      <c r="SWE204" s="264"/>
      <c r="SWF204" s="264"/>
      <c r="SWG204" s="264"/>
      <c r="SWH204" s="264"/>
      <c r="SWI204" s="264"/>
      <c r="SWJ204" s="264"/>
      <c r="SWK204" s="264"/>
      <c r="SWL204" s="264"/>
      <c r="SWM204" s="264"/>
      <c r="SWN204" s="264"/>
      <c r="SWO204" s="264"/>
      <c r="SWP204" s="264"/>
      <c r="SWQ204" s="264"/>
      <c r="SWR204" s="264"/>
      <c r="SWS204" s="264"/>
      <c r="SWT204" s="264"/>
      <c r="SWU204" s="264"/>
      <c r="SWV204" s="264"/>
      <c r="SWW204" s="264"/>
      <c r="SWX204" s="264"/>
      <c r="SWY204" s="264"/>
      <c r="SWZ204" s="264"/>
      <c r="SXA204" s="264"/>
      <c r="SXB204" s="264"/>
      <c r="SXC204" s="264"/>
      <c r="SXD204" s="264"/>
      <c r="SXE204" s="264"/>
      <c r="SXF204" s="264"/>
      <c r="SXG204" s="264"/>
      <c r="SXH204" s="264"/>
      <c r="SXI204" s="264"/>
      <c r="SXJ204" s="264"/>
      <c r="SXK204" s="264"/>
      <c r="SXL204" s="264"/>
      <c r="SXM204" s="264"/>
      <c r="SXN204" s="264"/>
      <c r="SXO204" s="264"/>
      <c r="SXP204" s="264"/>
      <c r="SXQ204" s="264"/>
      <c r="SXR204" s="264"/>
      <c r="SXS204" s="264"/>
      <c r="SXT204" s="264"/>
      <c r="SXU204" s="264"/>
      <c r="SXV204" s="264"/>
      <c r="SXW204" s="264"/>
      <c r="SXX204" s="264"/>
      <c r="SXY204" s="264"/>
      <c r="SXZ204" s="264"/>
      <c r="SYA204" s="264"/>
      <c r="SYB204" s="264"/>
      <c r="SYC204" s="264"/>
      <c r="SYD204" s="264"/>
      <c r="SYE204" s="264"/>
      <c r="SYF204" s="264"/>
      <c r="SYG204" s="264"/>
      <c r="SYH204" s="264"/>
      <c r="SYI204" s="264"/>
      <c r="SYJ204" s="264"/>
      <c r="SYK204" s="264"/>
      <c r="SYL204" s="264"/>
      <c r="SYM204" s="264"/>
      <c r="SYN204" s="264"/>
      <c r="SYO204" s="264"/>
      <c r="SYP204" s="264"/>
      <c r="SYQ204" s="264"/>
      <c r="SYR204" s="264"/>
      <c r="SYS204" s="264"/>
      <c r="SYT204" s="264"/>
      <c r="SYU204" s="264"/>
      <c r="SYV204" s="264"/>
      <c r="SYW204" s="264"/>
      <c r="SYX204" s="264"/>
      <c r="SYY204" s="264"/>
      <c r="SYZ204" s="264"/>
      <c r="SZA204" s="264"/>
      <c r="SZB204" s="264"/>
      <c r="SZC204" s="264"/>
      <c r="SZD204" s="264"/>
      <c r="SZE204" s="264"/>
      <c r="SZF204" s="264"/>
      <c r="SZG204" s="264"/>
      <c r="SZH204" s="264"/>
      <c r="SZI204" s="264"/>
      <c r="SZJ204" s="264"/>
      <c r="SZK204" s="264"/>
      <c r="SZL204" s="264"/>
      <c r="SZM204" s="264"/>
      <c r="SZN204" s="264"/>
      <c r="SZO204" s="264"/>
      <c r="SZP204" s="264"/>
      <c r="SZQ204" s="264"/>
      <c r="SZR204" s="264"/>
      <c r="SZS204" s="264"/>
      <c r="SZT204" s="264"/>
      <c r="SZU204" s="264"/>
      <c r="SZV204" s="264"/>
      <c r="SZW204" s="264"/>
      <c r="SZX204" s="264"/>
      <c r="SZY204" s="264"/>
      <c r="SZZ204" s="264"/>
      <c r="TAA204" s="264"/>
      <c r="TAB204" s="264"/>
      <c r="TAC204" s="264"/>
      <c r="TAD204" s="264"/>
      <c r="TAE204" s="264"/>
      <c r="TAF204" s="264"/>
      <c r="TAG204" s="264"/>
      <c r="TAH204" s="264"/>
      <c r="TAI204" s="264"/>
      <c r="TAJ204" s="264"/>
      <c r="TAK204" s="264"/>
      <c r="TAL204" s="264"/>
      <c r="TAM204" s="264"/>
      <c r="TAN204" s="264"/>
      <c r="TAO204" s="264"/>
      <c r="TAP204" s="264"/>
      <c r="TAQ204" s="264"/>
      <c r="TAR204" s="264"/>
      <c r="TAS204" s="264"/>
      <c r="TAT204" s="264"/>
      <c r="TAU204" s="264"/>
      <c r="TAV204" s="264"/>
      <c r="TAW204" s="264"/>
      <c r="TAX204" s="264"/>
      <c r="TAY204" s="264"/>
      <c r="TAZ204" s="264"/>
      <c r="TBA204" s="264"/>
      <c r="TBB204" s="264"/>
      <c r="TBC204" s="264"/>
      <c r="TBD204" s="264"/>
      <c r="TBE204" s="264"/>
      <c r="TBF204" s="264"/>
      <c r="TBG204" s="264"/>
      <c r="TBH204" s="264"/>
      <c r="TBI204" s="264"/>
      <c r="TBJ204" s="264"/>
      <c r="TBK204" s="264"/>
      <c r="TBL204" s="264"/>
      <c r="TBM204" s="264"/>
      <c r="TBN204" s="264"/>
      <c r="TBO204" s="264"/>
      <c r="TBP204" s="264"/>
      <c r="TBQ204" s="264"/>
      <c r="TBR204" s="264"/>
      <c r="TBS204" s="264"/>
      <c r="TBT204" s="264"/>
      <c r="TBU204" s="264"/>
      <c r="TBV204" s="264"/>
      <c r="TBW204" s="264"/>
      <c r="TBX204" s="264"/>
      <c r="TBY204" s="264"/>
      <c r="TBZ204" s="264"/>
      <c r="TCA204" s="264"/>
      <c r="TCB204" s="264"/>
      <c r="TCC204" s="264"/>
      <c r="TCD204" s="264"/>
      <c r="TCE204" s="264"/>
      <c r="TCF204" s="264"/>
      <c r="TCG204" s="264"/>
      <c r="TCH204" s="264"/>
      <c r="TCI204" s="264"/>
      <c r="TCJ204" s="264"/>
      <c r="TCK204" s="264"/>
      <c r="TCL204" s="264"/>
      <c r="TCM204" s="264"/>
      <c r="TCN204" s="264"/>
      <c r="TCO204" s="264"/>
      <c r="TCP204" s="264"/>
      <c r="TCQ204" s="264"/>
      <c r="TCR204" s="264"/>
      <c r="TCS204" s="264"/>
      <c r="TCT204" s="264"/>
      <c r="TCU204" s="264"/>
      <c r="TCV204" s="264"/>
      <c r="TCW204" s="264"/>
      <c r="TCX204" s="264"/>
      <c r="TCY204" s="264"/>
      <c r="TCZ204" s="264"/>
      <c r="TDA204" s="264"/>
      <c r="TDB204" s="264"/>
      <c r="TDC204" s="264"/>
      <c r="TDD204" s="264"/>
      <c r="TDE204" s="264"/>
      <c r="TDF204" s="264"/>
      <c r="TDG204" s="264"/>
      <c r="TDH204" s="264"/>
      <c r="TDI204" s="264"/>
      <c r="TDJ204" s="264"/>
      <c r="TDK204" s="264"/>
      <c r="TDL204" s="264"/>
      <c r="TDM204" s="264"/>
      <c r="TDN204" s="264"/>
      <c r="TDO204" s="264"/>
      <c r="TDP204" s="264"/>
      <c r="TDQ204" s="264"/>
      <c r="TDR204" s="264"/>
      <c r="TDS204" s="264"/>
      <c r="TDT204" s="264"/>
      <c r="TDU204" s="264"/>
      <c r="TDV204" s="264"/>
      <c r="TDW204" s="264"/>
      <c r="TDX204" s="264"/>
      <c r="TDY204" s="264"/>
      <c r="TDZ204" s="264"/>
      <c r="TEA204" s="264"/>
      <c r="TEB204" s="264"/>
      <c r="TEC204" s="264"/>
      <c r="TED204" s="264"/>
      <c r="TEE204" s="264"/>
      <c r="TEF204" s="264"/>
      <c r="TEG204" s="264"/>
      <c r="TEH204" s="264"/>
      <c r="TEI204" s="264"/>
      <c r="TEJ204" s="264"/>
      <c r="TEK204" s="264"/>
      <c r="TEL204" s="264"/>
      <c r="TEM204" s="264"/>
      <c r="TEN204" s="264"/>
      <c r="TEO204" s="264"/>
      <c r="TEP204" s="264"/>
      <c r="TEQ204" s="264"/>
      <c r="TER204" s="264"/>
      <c r="TES204" s="264"/>
      <c r="TET204" s="264"/>
      <c r="TEU204" s="264"/>
      <c r="TEV204" s="264"/>
      <c r="TEW204" s="264"/>
      <c r="TEX204" s="264"/>
      <c r="TEY204" s="264"/>
      <c r="TEZ204" s="264"/>
      <c r="TFA204" s="264"/>
      <c r="TFB204" s="264"/>
      <c r="TFC204" s="264"/>
      <c r="TFD204" s="264"/>
      <c r="TFE204" s="264"/>
      <c r="TFF204" s="264"/>
      <c r="TFG204" s="264"/>
      <c r="TFH204" s="264"/>
      <c r="TFI204" s="264"/>
      <c r="TFJ204" s="264"/>
      <c r="TFK204" s="264"/>
      <c r="TFL204" s="264"/>
      <c r="TFM204" s="264"/>
      <c r="TFN204" s="264"/>
      <c r="TFO204" s="264"/>
      <c r="TFP204" s="264"/>
      <c r="TFQ204" s="264"/>
      <c r="TFR204" s="264"/>
      <c r="TFS204" s="264"/>
      <c r="TFT204" s="264"/>
      <c r="TFU204" s="264"/>
      <c r="TFV204" s="264"/>
      <c r="TFW204" s="264"/>
      <c r="TFX204" s="264"/>
      <c r="TFY204" s="264"/>
      <c r="TFZ204" s="264"/>
      <c r="TGA204" s="264"/>
      <c r="TGB204" s="264"/>
      <c r="TGC204" s="264"/>
      <c r="TGD204" s="264"/>
      <c r="TGE204" s="264"/>
      <c r="TGF204" s="264"/>
      <c r="TGG204" s="264"/>
      <c r="TGH204" s="264"/>
      <c r="TGI204" s="264"/>
      <c r="TGJ204" s="264"/>
      <c r="TGK204" s="264"/>
      <c r="TGL204" s="264"/>
      <c r="TGM204" s="264"/>
      <c r="TGN204" s="264"/>
      <c r="TGO204" s="264"/>
      <c r="TGP204" s="264"/>
      <c r="TGQ204" s="264"/>
      <c r="TGR204" s="264"/>
      <c r="TGS204" s="264"/>
      <c r="TGT204" s="264"/>
      <c r="TGU204" s="264"/>
      <c r="TGV204" s="264"/>
      <c r="TGW204" s="264"/>
      <c r="TGX204" s="264"/>
      <c r="TGY204" s="264"/>
      <c r="TGZ204" s="264"/>
      <c r="THA204" s="264"/>
      <c r="THB204" s="264"/>
      <c r="THC204" s="264"/>
      <c r="THD204" s="264"/>
      <c r="THE204" s="264"/>
      <c r="THF204" s="264"/>
      <c r="THG204" s="264"/>
      <c r="THH204" s="264"/>
      <c r="THI204" s="264"/>
      <c r="THJ204" s="264"/>
      <c r="THK204" s="264"/>
      <c r="THL204" s="264"/>
      <c r="THM204" s="264"/>
      <c r="THN204" s="264"/>
      <c r="THO204" s="264"/>
      <c r="THP204" s="264"/>
      <c r="THQ204" s="264"/>
      <c r="THR204" s="264"/>
      <c r="THS204" s="264"/>
      <c r="THT204" s="264"/>
      <c r="THU204" s="264"/>
      <c r="THV204" s="264"/>
      <c r="THW204" s="264"/>
      <c r="THX204" s="264"/>
      <c r="THY204" s="264"/>
      <c r="THZ204" s="264"/>
      <c r="TIA204" s="264"/>
      <c r="TIB204" s="264"/>
      <c r="TIC204" s="264"/>
      <c r="TID204" s="264"/>
      <c r="TIE204" s="264"/>
      <c r="TIF204" s="264"/>
      <c r="TIG204" s="264"/>
      <c r="TIH204" s="264"/>
      <c r="TII204" s="264"/>
      <c r="TIJ204" s="264"/>
      <c r="TIK204" s="264"/>
      <c r="TIL204" s="264"/>
      <c r="TIM204" s="264"/>
      <c r="TIN204" s="264"/>
      <c r="TIO204" s="264"/>
      <c r="TIP204" s="264"/>
      <c r="TIQ204" s="264"/>
      <c r="TIR204" s="264"/>
      <c r="TIS204" s="264"/>
      <c r="TIT204" s="264"/>
      <c r="TIU204" s="264"/>
      <c r="TIV204" s="264"/>
      <c r="TIW204" s="264"/>
      <c r="TIX204" s="264"/>
      <c r="TIY204" s="264"/>
      <c r="TIZ204" s="264"/>
      <c r="TJA204" s="264"/>
      <c r="TJB204" s="264"/>
      <c r="TJC204" s="264"/>
      <c r="TJD204" s="264"/>
      <c r="TJE204" s="264"/>
      <c r="TJF204" s="264"/>
      <c r="TJG204" s="264"/>
      <c r="TJH204" s="264"/>
      <c r="TJI204" s="264"/>
      <c r="TJJ204" s="264"/>
      <c r="TJK204" s="264"/>
      <c r="TJL204" s="264"/>
      <c r="TJM204" s="264"/>
      <c r="TJN204" s="264"/>
      <c r="TJO204" s="264"/>
      <c r="TJP204" s="264"/>
      <c r="TJQ204" s="264"/>
      <c r="TJR204" s="264"/>
      <c r="TJS204" s="264"/>
      <c r="TJT204" s="264"/>
      <c r="TJU204" s="264"/>
      <c r="TJV204" s="264"/>
      <c r="TJW204" s="264"/>
      <c r="TJX204" s="264"/>
      <c r="TJY204" s="264"/>
      <c r="TJZ204" s="264"/>
      <c r="TKA204" s="264"/>
      <c r="TKB204" s="264"/>
      <c r="TKC204" s="264"/>
      <c r="TKD204" s="264"/>
      <c r="TKE204" s="264"/>
      <c r="TKF204" s="264"/>
      <c r="TKG204" s="264"/>
      <c r="TKH204" s="264"/>
      <c r="TKI204" s="264"/>
      <c r="TKJ204" s="264"/>
      <c r="TKK204" s="264"/>
      <c r="TKL204" s="264"/>
      <c r="TKM204" s="264"/>
      <c r="TKN204" s="264"/>
      <c r="TKO204" s="264"/>
      <c r="TKP204" s="264"/>
      <c r="TKQ204" s="264"/>
      <c r="TKR204" s="264"/>
      <c r="TKS204" s="264"/>
      <c r="TKT204" s="264"/>
      <c r="TKU204" s="264"/>
      <c r="TKV204" s="264"/>
      <c r="TKW204" s="264"/>
      <c r="TKX204" s="264"/>
      <c r="TKY204" s="264"/>
      <c r="TKZ204" s="264"/>
      <c r="TLA204" s="264"/>
      <c r="TLB204" s="264"/>
      <c r="TLC204" s="264"/>
      <c r="TLD204" s="264"/>
      <c r="TLE204" s="264"/>
      <c r="TLF204" s="264"/>
      <c r="TLG204" s="264"/>
      <c r="TLH204" s="264"/>
      <c r="TLI204" s="264"/>
      <c r="TLJ204" s="264"/>
      <c r="TLK204" s="264"/>
      <c r="TLL204" s="264"/>
      <c r="TLM204" s="264"/>
      <c r="TLN204" s="264"/>
      <c r="TLO204" s="264"/>
      <c r="TLP204" s="264"/>
      <c r="TLQ204" s="264"/>
      <c r="TLR204" s="264"/>
      <c r="TLS204" s="264"/>
      <c r="TLT204" s="264"/>
      <c r="TLU204" s="264"/>
      <c r="TLV204" s="264"/>
      <c r="TLW204" s="264"/>
      <c r="TLX204" s="264"/>
      <c r="TLY204" s="264"/>
      <c r="TLZ204" s="264"/>
      <c r="TMA204" s="264"/>
      <c r="TMB204" s="264"/>
      <c r="TMC204" s="264"/>
      <c r="TMD204" s="264"/>
      <c r="TME204" s="264"/>
      <c r="TMF204" s="264"/>
      <c r="TMG204" s="264"/>
      <c r="TMH204" s="264"/>
      <c r="TMI204" s="264"/>
      <c r="TMJ204" s="264"/>
      <c r="TMK204" s="264"/>
      <c r="TML204" s="264"/>
      <c r="TMM204" s="264"/>
      <c r="TMN204" s="264"/>
      <c r="TMO204" s="264"/>
      <c r="TMP204" s="264"/>
      <c r="TMQ204" s="264"/>
      <c r="TMR204" s="264"/>
      <c r="TMS204" s="264"/>
      <c r="TMT204" s="264"/>
      <c r="TMU204" s="264"/>
      <c r="TMV204" s="264"/>
      <c r="TMW204" s="264"/>
      <c r="TMX204" s="264"/>
      <c r="TMY204" s="264"/>
      <c r="TMZ204" s="264"/>
      <c r="TNA204" s="264"/>
      <c r="TNB204" s="264"/>
      <c r="TNC204" s="264"/>
      <c r="TND204" s="264"/>
      <c r="TNE204" s="264"/>
      <c r="TNF204" s="264"/>
      <c r="TNG204" s="264"/>
      <c r="TNH204" s="264"/>
      <c r="TNI204" s="264"/>
      <c r="TNJ204" s="264"/>
      <c r="TNK204" s="264"/>
      <c r="TNL204" s="264"/>
      <c r="TNM204" s="264"/>
      <c r="TNN204" s="264"/>
      <c r="TNO204" s="264"/>
      <c r="TNP204" s="264"/>
      <c r="TNQ204" s="264"/>
      <c r="TNR204" s="264"/>
      <c r="TNS204" s="264"/>
      <c r="TNT204" s="264"/>
      <c r="TNU204" s="264"/>
      <c r="TNV204" s="264"/>
      <c r="TNW204" s="264"/>
      <c r="TNX204" s="264"/>
      <c r="TNY204" s="264"/>
      <c r="TNZ204" s="264"/>
      <c r="TOA204" s="264"/>
      <c r="TOB204" s="264"/>
      <c r="TOC204" s="264"/>
      <c r="TOD204" s="264"/>
      <c r="TOE204" s="264"/>
      <c r="TOF204" s="264"/>
      <c r="TOG204" s="264"/>
      <c r="TOH204" s="264"/>
      <c r="TOI204" s="264"/>
      <c r="TOJ204" s="264"/>
      <c r="TOK204" s="264"/>
      <c r="TOL204" s="264"/>
      <c r="TOM204" s="264"/>
      <c r="TON204" s="264"/>
      <c r="TOO204" s="264"/>
      <c r="TOP204" s="264"/>
      <c r="TOQ204" s="264"/>
      <c r="TOR204" s="264"/>
      <c r="TOS204" s="264"/>
      <c r="TOT204" s="264"/>
      <c r="TOU204" s="264"/>
      <c r="TOV204" s="264"/>
      <c r="TOW204" s="264"/>
      <c r="TOX204" s="264"/>
      <c r="TOY204" s="264"/>
      <c r="TOZ204" s="264"/>
      <c r="TPA204" s="264"/>
      <c r="TPB204" s="264"/>
      <c r="TPC204" s="264"/>
      <c r="TPD204" s="264"/>
      <c r="TPE204" s="264"/>
      <c r="TPF204" s="264"/>
      <c r="TPG204" s="264"/>
      <c r="TPH204" s="264"/>
      <c r="TPI204" s="264"/>
      <c r="TPJ204" s="264"/>
      <c r="TPK204" s="264"/>
      <c r="TPL204" s="264"/>
      <c r="TPM204" s="264"/>
      <c r="TPN204" s="264"/>
      <c r="TPO204" s="264"/>
      <c r="TPP204" s="264"/>
      <c r="TPQ204" s="264"/>
      <c r="TPR204" s="264"/>
      <c r="TPS204" s="264"/>
      <c r="TPT204" s="264"/>
      <c r="TPU204" s="264"/>
      <c r="TPV204" s="264"/>
      <c r="TPW204" s="264"/>
      <c r="TPX204" s="264"/>
      <c r="TPY204" s="264"/>
      <c r="TPZ204" s="264"/>
      <c r="TQA204" s="264"/>
      <c r="TQB204" s="264"/>
      <c r="TQC204" s="264"/>
      <c r="TQD204" s="264"/>
      <c r="TQE204" s="264"/>
      <c r="TQF204" s="264"/>
      <c r="TQG204" s="264"/>
      <c r="TQH204" s="264"/>
      <c r="TQI204" s="264"/>
      <c r="TQJ204" s="264"/>
      <c r="TQK204" s="264"/>
      <c r="TQL204" s="264"/>
      <c r="TQM204" s="264"/>
      <c r="TQN204" s="264"/>
      <c r="TQO204" s="264"/>
      <c r="TQP204" s="264"/>
      <c r="TQQ204" s="264"/>
      <c r="TQR204" s="264"/>
      <c r="TQS204" s="264"/>
      <c r="TQT204" s="264"/>
      <c r="TQU204" s="264"/>
      <c r="TQV204" s="264"/>
      <c r="TQW204" s="264"/>
      <c r="TQX204" s="264"/>
      <c r="TQY204" s="264"/>
      <c r="TQZ204" s="264"/>
      <c r="TRA204" s="264"/>
      <c r="TRB204" s="264"/>
      <c r="TRC204" s="264"/>
      <c r="TRD204" s="264"/>
      <c r="TRE204" s="264"/>
      <c r="TRF204" s="264"/>
      <c r="TRG204" s="264"/>
      <c r="TRH204" s="264"/>
      <c r="TRI204" s="264"/>
      <c r="TRJ204" s="264"/>
      <c r="TRK204" s="264"/>
      <c r="TRL204" s="264"/>
      <c r="TRM204" s="264"/>
      <c r="TRN204" s="264"/>
      <c r="TRO204" s="264"/>
      <c r="TRP204" s="264"/>
      <c r="TRQ204" s="264"/>
      <c r="TRR204" s="264"/>
      <c r="TRS204" s="264"/>
      <c r="TRT204" s="264"/>
      <c r="TRU204" s="264"/>
      <c r="TRV204" s="264"/>
      <c r="TRW204" s="264"/>
      <c r="TRX204" s="264"/>
      <c r="TRY204" s="264"/>
      <c r="TRZ204" s="264"/>
      <c r="TSA204" s="264"/>
      <c r="TSB204" s="264"/>
      <c r="TSC204" s="264"/>
      <c r="TSD204" s="264"/>
      <c r="TSE204" s="264"/>
      <c r="TSF204" s="264"/>
      <c r="TSG204" s="264"/>
      <c r="TSH204" s="264"/>
      <c r="TSI204" s="264"/>
      <c r="TSJ204" s="264"/>
      <c r="TSK204" s="264"/>
      <c r="TSL204" s="264"/>
      <c r="TSM204" s="264"/>
      <c r="TSN204" s="264"/>
      <c r="TSO204" s="264"/>
      <c r="TSP204" s="264"/>
      <c r="TSQ204" s="264"/>
      <c r="TSR204" s="264"/>
      <c r="TSS204" s="264"/>
      <c r="TST204" s="264"/>
      <c r="TSU204" s="264"/>
      <c r="TSV204" s="264"/>
      <c r="TSW204" s="264"/>
      <c r="TSX204" s="264"/>
      <c r="TSY204" s="264"/>
      <c r="TSZ204" s="264"/>
      <c r="TTA204" s="264"/>
      <c r="TTB204" s="264"/>
      <c r="TTC204" s="264"/>
      <c r="TTD204" s="264"/>
      <c r="TTE204" s="264"/>
      <c r="TTF204" s="264"/>
      <c r="TTG204" s="264"/>
      <c r="TTH204" s="264"/>
      <c r="TTI204" s="264"/>
      <c r="TTJ204" s="264"/>
      <c r="TTK204" s="264"/>
      <c r="TTL204" s="264"/>
      <c r="TTM204" s="264"/>
      <c r="TTN204" s="264"/>
      <c r="TTO204" s="264"/>
      <c r="TTP204" s="264"/>
      <c r="TTQ204" s="264"/>
      <c r="TTR204" s="264"/>
      <c r="TTS204" s="264"/>
      <c r="TTT204" s="264"/>
      <c r="TTU204" s="264"/>
      <c r="TTV204" s="264"/>
      <c r="TTW204" s="264"/>
      <c r="TTX204" s="264"/>
      <c r="TTY204" s="264"/>
      <c r="TTZ204" s="264"/>
      <c r="TUA204" s="264"/>
      <c r="TUB204" s="264"/>
      <c r="TUC204" s="264"/>
      <c r="TUD204" s="264"/>
      <c r="TUE204" s="264"/>
      <c r="TUF204" s="264"/>
      <c r="TUG204" s="264"/>
      <c r="TUH204" s="264"/>
      <c r="TUI204" s="264"/>
      <c r="TUJ204" s="264"/>
      <c r="TUK204" s="264"/>
      <c r="TUL204" s="264"/>
      <c r="TUM204" s="264"/>
      <c r="TUN204" s="264"/>
      <c r="TUO204" s="264"/>
      <c r="TUP204" s="264"/>
      <c r="TUQ204" s="264"/>
      <c r="TUR204" s="264"/>
      <c r="TUS204" s="264"/>
      <c r="TUT204" s="264"/>
      <c r="TUU204" s="264"/>
      <c r="TUV204" s="264"/>
      <c r="TUW204" s="264"/>
      <c r="TUX204" s="264"/>
      <c r="TUY204" s="264"/>
      <c r="TUZ204" s="264"/>
      <c r="TVA204" s="264"/>
      <c r="TVB204" s="264"/>
      <c r="TVC204" s="264"/>
      <c r="TVD204" s="264"/>
      <c r="TVE204" s="264"/>
      <c r="TVF204" s="264"/>
      <c r="TVG204" s="264"/>
      <c r="TVH204" s="264"/>
      <c r="TVI204" s="264"/>
      <c r="TVJ204" s="264"/>
      <c r="TVK204" s="264"/>
      <c r="TVL204" s="264"/>
      <c r="TVM204" s="264"/>
      <c r="TVN204" s="264"/>
      <c r="TVO204" s="264"/>
      <c r="TVP204" s="264"/>
      <c r="TVQ204" s="264"/>
      <c r="TVR204" s="264"/>
      <c r="TVS204" s="264"/>
      <c r="TVT204" s="264"/>
      <c r="TVU204" s="264"/>
      <c r="TVV204" s="264"/>
      <c r="TVW204" s="264"/>
      <c r="TVX204" s="264"/>
      <c r="TVY204" s="264"/>
      <c r="TVZ204" s="264"/>
      <c r="TWA204" s="264"/>
      <c r="TWB204" s="264"/>
      <c r="TWC204" s="264"/>
      <c r="TWD204" s="264"/>
      <c r="TWE204" s="264"/>
      <c r="TWF204" s="264"/>
      <c r="TWG204" s="264"/>
      <c r="TWH204" s="264"/>
      <c r="TWI204" s="264"/>
      <c r="TWJ204" s="264"/>
      <c r="TWK204" s="264"/>
      <c r="TWL204" s="264"/>
      <c r="TWM204" s="264"/>
      <c r="TWN204" s="264"/>
      <c r="TWO204" s="264"/>
      <c r="TWP204" s="264"/>
      <c r="TWQ204" s="264"/>
      <c r="TWR204" s="264"/>
      <c r="TWS204" s="264"/>
      <c r="TWT204" s="264"/>
      <c r="TWU204" s="264"/>
      <c r="TWV204" s="264"/>
      <c r="TWW204" s="264"/>
      <c r="TWX204" s="264"/>
      <c r="TWY204" s="264"/>
      <c r="TWZ204" s="264"/>
      <c r="TXA204" s="264"/>
      <c r="TXB204" s="264"/>
      <c r="TXC204" s="264"/>
      <c r="TXD204" s="264"/>
      <c r="TXE204" s="264"/>
      <c r="TXF204" s="264"/>
      <c r="TXG204" s="264"/>
      <c r="TXH204" s="264"/>
      <c r="TXI204" s="264"/>
      <c r="TXJ204" s="264"/>
      <c r="TXK204" s="264"/>
      <c r="TXL204" s="264"/>
      <c r="TXM204" s="264"/>
      <c r="TXN204" s="264"/>
      <c r="TXO204" s="264"/>
      <c r="TXP204" s="264"/>
      <c r="TXQ204" s="264"/>
      <c r="TXR204" s="264"/>
      <c r="TXS204" s="264"/>
      <c r="TXT204" s="264"/>
      <c r="TXU204" s="264"/>
      <c r="TXV204" s="264"/>
      <c r="TXW204" s="264"/>
      <c r="TXX204" s="264"/>
      <c r="TXY204" s="264"/>
      <c r="TXZ204" s="264"/>
      <c r="TYA204" s="264"/>
      <c r="TYB204" s="264"/>
      <c r="TYC204" s="264"/>
      <c r="TYD204" s="264"/>
      <c r="TYE204" s="264"/>
      <c r="TYF204" s="264"/>
      <c r="TYG204" s="264"/>
      <c r="TYH204" s="264"/>
      <c r="TYI204" s="264"/>
      <c r="TYJ204" s="264"/>
      <c r="TYK204" s="264"/>
      <c r="TYL204" s="264"/>
      <c r="TYM204" s="264"/>
      <c r="TYN204" s="264"/>
      <c r="TYO204" s="264"/>
      <c r="TYP204" s="264"/>
      <c r="TYQ204" s="264"/>
      <c r="TYR204" s="264"/>
      <c r="TYS204" s="264"/>
      <c r="TYT204" s="264"/>
      <c r="TYU204" s="264"/>
      <c r="TYV204" s="264"/>
      <c r="TYW204" s="264"/>
      <c r="TYX204" s="264"/>
      <c r="TYY204" s="264"/>
      <c r="TYZ204" s="264"/>
      <c r="TZA204" s="264"/>
      <c r="TZB204" s="264"/>
      <c r="TZC204" s="264"/>
      <c r="TZD204" s="264"/>
      <c r="TZE204" s="264"/>
      <c r="TZF204" s="264"/>
      <c r="TZG204" s="264"/>
      <c r="TZH204" s="264"/>
      <c r="TZI204" s="264"/>
      <c r="TZJ204" s="264"/>
      <c r="TZK204" s="264"/>
      <c r="TZL204" s="264"/>
      <c r="TZM204" s="264"/>
      <c r="TZN204" s="264"/>
      <c r="TZO204" s="264"/>
      <c r="TZP204" s="264"/>
      <c r="TZQ204" s="264"/>
      <c r="TZR204" s="264"/>
      <c r="TZS204" s="264"/>
      <c r="TZT204" s="264"/>
      <c r="TZU204" s="264"/>
      <c r="TZV204" s="264"/>
      <c r="TZW204" s="264"/>
      <c r="TZX204" s="264"/>
      <c r="TZY204" s="264"/>
      <c r="TZZ204" s="264"/>
      <c r="UAA204" s="264"/>
      <c r="UAB204" s="264"/>
      <c r="UAC204" s="264"/>
      <c r="UAD204" s="264"/>
      <c r="UAE204" s="264"/>
      <c r="UAF204" s="264"/>
      <c r="UAG204" s="264"/>
      <c r="UAH204" s="264"/>
      <c r="UAI204" s="264"/>
      <c r="UAJ204" s="264"/>
      <c r="UAK204" s="264"/>
      <c r="UAL204" s="264"/>
      <c r="UAM204" s="264"/>
      <c r="UAN204" s="264"/>
      <c r="UAO204" s="264"/>
      <c r="UAP204" s="264"/>
      <c r="UAQ204" s="264"/>
      <c r="UAR204" s="264"/>
      <c r="UAS204" s="264"/>
      <c r="UAT204" s="264"/>
      <c r="UAU204" s="264"/>
      <c r="UAV204" s="264"/>
      <c r="UAW204" s="264"/>
      <c r="UAX204" s="264"/>
      <c r="UAY204" s="264"/>
      <c r="UAZ204" s="264"/>
      <c r="UBA204" s="264"/>
      <c r="UBB204" s="264"/>
      <c r="UBC204" s="264"/>
      <c r="UBD204" s="264"/>
      <c r="UBE204" s="264"/>
      <c r="UBF204" s="264"/>
      <c r="UBG204" s="264"/>
      <c r="UBH204" s="264"/>
      <c r="UBI204" s="264"/>
      <c r="UBJ204" s="264"/>
      <c r="UBK204" s="264"/>
      <c r="UBL204" s="264"/>
      <c r="UBM204" s="264"/>
      <c r="UBN204" s="264"/>
      <c r="UBO204" s="264"/>
      <c r="UBP204" s="264"/>
      <c r="UBQ204" s="264"/>
      <c r="UBR204" s="264"/>
      <c r="UBS204" s="264"/>
      <c r="UBT204" s="264"/>
      <c r="UBU204" s="264"/>
      <c r="UBV204" s="264"/>
      <c r="UBW204" s="264"/>
      <c r="UBX204" s="264"/>
      <c r="UBY204" s="264"/>
      <c r="UBZ204" s="264"/>
      <c r="UCA204" s="264"/>
      <c r="UCB204" s="264"/>
      <c r="UCC204" s="264"/>
      <c r="UCD204" s="264"/>
      <c r="UCE204" s="264"/>
      <c r="UCF204" s="264"/>
      <c r="UCG204" s="264"/>
      <c r="UCH204" s="264"/>
      <c r="UCI204" s="264"/>
      <c r="UCJ204" s="264"/>
      <c r="UCK204" s="264"/>
      <c r="UCL204" s="264"/>
      <c r="UCM204" s="264"/>
      <c r="UCN204" s="264"/>
      <c r="UCO204" s="264"/>
      <c r="UCP204" s="264"/>
      <c r="UCQ204" s="264"/>
      <c r="UCR204" s="264"/>
      <c r="UCS204" s="264"/>
      <c r="UCT204" s="264"/>
      <c r="UCU204" s="264"/>
      <c r="UCV204" s="264"/>
      <c r="UCW204" s="264"/>
      <c r="UCX204" s="264"/>
      <c r="UCY204" s="264"/>
      <c r="UCZ204" s="264"/>
      <c r="UDA204" s="264"/>
      <c r="UDB204" s="264"/>
      <c r="UDC204" s="264"/>
      <c r="UDD204" s="264"/>
      <c r="UDE204" s="264"/>
      <c r="UDF204" s="264"/>
      <c r="UDG204" s="264"/>
      <c r="UDH204" s="264"/>
      <c r="UDI204" s="264"/>
      <c r="UDJ204" s="264"/>
      <c r="UDK204" s="264"/>
      <c r="UDL204" s="264"/>
      <c r="UDM204" s="264"/>
      <c r="UDN204" s="264"/>
      <c r="UDO204" s="264"/>
      <c r="UDP204" s="264"/>
      <c r="UDQ204" s="264"/>
      <c r="UDR204" s="264"/>
      <c r="UDS204" s="264"/>
      <c r="UDT204" s="264"/>
      <c r="UDU204" s="264"/>
      <c r="UDV204" s="264"/>
      <c r="UDW204" s="264"/>
      <c r="UDX204" s="264"/>
      <c r="UDY204" s="264"/>
      <c r="UDZ204" s="264"/>
      <c r="UEA204" s="264"/>
      <c r="UEB204" s="264"/>
      <c r="UEC204" s="264"/>
      <c r="UED204" s="264"/>
      <c r="UEE204" s="264"/>
      <c r="UEF204" s="264"/>
      <c r="UEG204" s="264"/>
      <c r="UEH204" s="264"/>
      <c r="UEI204" s="264"/>
      <c r="UEJ204" s="264"/>
      <c r="UEK204" s="264"/>
      <c r="UEL204" s="264"/>
      <c r="UEM204" s="264"/>
      <c r="UEN204" s="264"/>
      <c r="UEO204" s="264"/>
      <c r="UEP204" s="264"/>
      <c r="UEQ204" s="264"/>
      <c r="UER204" s="264"/>
      <c r="UES204" s="264"/>
      <c r="UET204" s="264"/>
      <c r="UEU204" s="264"/>
      <c r="UEV204" s="264"/>
      <c r="UEW204" s="264"/>
      <c r="UEX204" s="264"/>
      <c r="UEY204" s="264"/>
      <c r="UEZ204" s="264"/>
      <c r="UFA204" s="264"/>
      <c r="UFB204" s="264"/>
      <c r="UFC204" s="264"/>
      <c r="UFD204" s="264"/>
      <c r="UFE204" s="264"/>
      <c r="UFF204" s="264"/>
      <c r="UFG204" s="264"/>
      <c r="UFH204" s="264"/>
      <c r="UFI204" s="264"/>
      <c r="UFJ204" s="264"/>
      <c r="UFK204" s="264"/>
      <c r="UFL204" s="264"/>
      <c r="UFM204" s="264"/>
      <c r="UFN204" s="264"/>
      <c r="UFO204" s="264"/>
      <c r="UFP204" s="264"/>
      <c r="UFQ204" s="264"/>
      <c r="UFR204" s="264"/>
      <c r="UFS204" s="264"/>
      <c r="UFT204" s="264"/>
      <c r="UFU204" s="264"/>
      <c r="UFV204" s="264"/>
      <c r="UFW204" s="264"/>
      <c r="UFX204" s="264"/>
      <c r="UFY204" s="264"/>
      <c r="UFZ204" s="264"/>
      <c r="UGA204" s="264"/>
      <c r="UGB204" s="264"/>
      <c r="UGC204" s="264"/>
      <c r="UGD204" s="264"/>
      <c r="UGE204" s="264"/>
      <c r="UGF204" s="264"/>
      <c r="UGG204" s="264"/>
      <c r="UGH204" s="264"/>
      <c r="UGI204" s="264"/>
      <c r="UGJ204" s="264"/>
      <c r="UGK204" s="264"/>
      <c r="UGL204" s="264"/>
      <c r="UGM204" s="264"/>
      <c r="UGN204" s="264"/>
      <c r="UGO204" s="264"/>
      <c r="UGP204" s="264"/>
      <c r="UGQ204" s="264"/>
      <c r="UGR204" s="264"/>
      <c r="UGS204" s="264"/>
      <c r="UGT204" s="264"/>
      <c r="UGU204" s="264"/>
      <c r="UGV204" s="264"/>
      <c r="UGW204" s="264"/>
      <c r="UGX204" s="264"/>
      <c r="UGY204" s="264"/>
      <c r="UGZ204" s="264"/>
      <c r="UHA204" s="264"/>
      <c r="UHB204" s="264"/>
      <c r="UHC204" s="264"/>
      <c r="UHD204" s="264"/>
      <c r="UHE204" s="264"/>
      <c r="UHF204" s="264"/>
      <c r="UHG204" s="264"/>
      <c r="UHH204" s="264"/>
      <c r="UHI204" s="264"/>
      <c r="UHJ204" s="264"/>
      <c r="UHK204" s="264"/>
      <c r="UHL204" s="264"/>
      <c r="UHM204" s="264"/>
      <c r="UHN204" s="264"/>
      <c r="UHO204" s="264"/>
      <c r="UHP204" s="264"/>
      <c r="UHQ204" s="264"/>
      <c r="UHR204" s="264"/>
      <c r="UHS204" s="264"/>
      <c r="UHT204" s="264"/>
      <c r="UHU204" s="264"/>
      <c r="UHV204" s="264"/>
      <c r="UHW204" s="264"/>
      <c r="UHX204" s="264"/>
      <c r="UHY204" s="264"/>
      <c r="UHZ204" s="264"/>
      <c r="UIA204" s="264"/>
      <c r="UIB204" s="264"/>
      <c r="UIC204" s="264"/>
      <c r="UID204" s="264"/>
      <c r="UIE204" s="264"/>
      <c r="UIF204" s="264"/>
      <c r="UIG204" s="264"/>
      <c r="UIH204" s="264"/>
      <c r="UII204" s="264"/>
      <c r="UIJ204" s="264"/>
      <c r="UIK204" s="264"/>
      <c r="UIL204" s="264"/>
      <c r="UIM204" s="264"/>
      <c r="UIN204" s="264"/>
      <c r="UIO204" s="264"/>
      <c r="UIP204" s="264"/>
      <c r="UIQ204" s="264"/>
      <c r="UIR204" s="264"/>
      <c r="UIS204" s="264"/>
      <c r="UIT204" s="264"/>
      <c r="UIU204" s="264"/>
      <c r="UIV204" s="264"/>
      <c r="UIW204" s="264"/>
      <c r="UIX204" s="264"/>
      <c r="UIY204" s="264"/>
      <c r="UIZ204" s="264"/>
      <c r="UJA204" s="264"/>
      <c r="UJB204" s="264"/>
      <c r="UJC204" s="264"/>
      <c r="UJD204" s="264"/>
      <c r="UJE204" s="264"/>
      <c r="UJF204" s="264"/>
      <c r="UJG204" s="264"/>
      <c r="UJH204" s="264"/>
      <c r="UJI204" s="264"/>
      <c r="UJJ204" s="264"/>
      <c r="UJK204" s="264"/>
      <c r="UJL204" s="264"/>
      <c r="UJM204" s="264"/>
      <c r="UJN204" s="264"/>
      <c r="UJO204" s="264"/>
      <c r="UJP204" s="264"/>
      <c r="UJQ204" s="264"/>
      <c r="UJR204" s="264"/>
      <c r="UJS204" s="264"/>
      <c r="UJT204" s="264"/>
      <c r="UJU204" s="264"/>
      <c r="UJV204" s="264"/>
      <c r="UJW204" s="264"/>
      <c r="UJX204" s="264"/>
      <c r="UJY204" s="264"/>
      <c r="UJZ204" s="264"/>
      <c r="UKA204" s="264"/>
      <c r="UKB204" s="264"/>
      <c r="UKC204" s="264"/>
      <c r="UKD204" s="264"/>
      <c r="UKE204" s="264"/>
      <c r="UKF204" s="264"/>
      <c r="UKG204" s="264"/>
      <c r="UKH204" s="264"/>
      <c r="UKI204" s="264"/>
      <c r="UKJ204" s="264"/>
      <c r="UKK204" s="264"/>
      <c r="UKL204" s="264"/>
      <c r="UKM204" s="264"/>
      <c r="UKN204" s="264"/>
      <c r="UKO204" s="264"/>
      <c r="UKP204" s="264"/>
      <c r="UKQ204" s="264"/>
      <c r="UKR204" s="264"/>
      <c r="UKS204" s="264"/>
      <c r="UKT204" s="264"/>
      <c r="UKU204" s="264"/>
      <c r="UKV204" s="264"/>
      <c r="UKW204" s="264"/>
      <c r="UKX204" s="264"/>
      <c r="UKY204" s="264"/>
      <c r="UKZ204" s="264"/>
      <c r="ULA204" s="264"/>
      <c r="ULB204" s="264"/>
      <c r="ULC204" s="264"/>
      <c r="ULD204" s="264"/>
      <c r="ULE204" s="264"/>
      <c r="ULF204" s="264"/>
      <c r="ULG204" s="264"/>
      <c r="ULH204" s="264"/>
      <c r="ULI204" s="264"/>
      <c r="ULJ204" s="264"/>
      <c r="ULK204" s="264"/>
      <c r="ULL204" s="264"/>
      <c r="ULM204" s="264"/>
      <c r="ULN204" s="264"/>
      <c r="ULO204" s="264"/>
      <c r="ULP204" s="264"/>
      <c r="ULQ204" s="264"/>
      <c r="ULR204" s="264"/>
      <c r="ULS204" s="264"/>
      <c r="ULT204" s="264"/>
      <c r="ULU204" s="264"/>
      <c r="ULV204" s="264"/>
      <c r="ULW204" s="264"/>
      <c r="ULX204" s="264"/>
      <c r="ULY204" s="264"/>
      <c r="ULZ204" s="264"/>
      <c r="UMA204" s="264"/>
      <c r="UMB204" s="264"/>
      <c r="UMC204" s="264"/>
      <c r="UMD204" s="264"/>
      <c r="UME204" s="264"/>
      <c r="UMF204" s="264"/>
      <c r="UMG204" s="264"/>
      <c r="UMH204" s="264"/>
      <c r="UMI204" s="264"/>
      <c r="UMJ204" s="264"/>
      <c r="UMK204" s="264"/>
      <c r="UML204" s="264"/>
      <c r="UMM204" s="264"/>
      <c r="UMN204" s="264"/>
      <c r="UMO204" s="264"/>
      <c r="UMP204" s="264"/>
      <c r="UMQ204" s="264"/>
      <c r="UMR204" s="264"/>
      <c r="UMS204" s="264"/>
      <c r="UMT204" s="264"/>
      <c r="UMU204" s="264"/>
      <c r="UMV204" s="264"/>
      <c r="UMW204" s="264"/>
      <c r="UMX204" s="264"/>
      <c r="UMY204" s="264"/>
      <c r="UMZ204" s="264"/>
      <c r="UNA204" s="264"/>
      <c r="UNB204" s="264"/>
      <c r="UNC204" s="264"/>
      <c r="UND204" s="264"/>
      <c r="UNE204" s="264"/>
      <c r="UNF204" s="264"/>
      <c r="UNG204" s="264"/>
      <c r="UNH204" s="264"/>
      <c r="UNI204" s="264"/>
      <c r="UNJ204" s="264"/>
      <c r="UNK204" s="264"/>
      <c r="UNL204" s="264"/>
      <c r="UNM204" s="264"/>
      <c r="UNN204" s="264"/>
      <c r="UNO204" s="264"/>
      <c r="UNP204" s="264"/>
      <c r="UNQ204" s="264"/>
      <c r="UNR204" s="264"/>
      <c r="UNS204" s="264"/>
      <c r="UNT204" s="264"/>
      <c r="UNU204" s="264"/>
      <c r="UNV204" s="264"/>
      <c r="UNW204" s="264"/>
      <c r="UNX204" s="264"/>
      <c r="UNY204" s="264"/>
      <c r="UNZ204" s="264"/>
      <c r="UOA204" s="264"/>
      <c r="UOB204" s="264"/>
      <c r="UOC204" s="264"/>
      <c r="UOD204" s="264"/>
      <c r="UOE204" s="264"/>
      <c r="UOF204" s="264"/>
      <c r="UOG204" s="264"/>
      <c r="UOH204" s="264"/>
      <c r="UOI204" s="264"/>
      <c r="UOJ204" s="264"/>
      <c r="UOK204" s="264"/>
      <c r="UOL204" s="264"/>
      <c r="UOM204" s="264"/>
      <c r="UON204" s="264"/>
      <c r="UOO204" s="264"/>
      <c r="UOP204" s="264"/>
      <c r="UOQ204" s="264"/>
      <c r="UOR204" s="264"/>
      <c r="UOS204" s="264"/>
      <c r="UOT204" s="264"/>
      <c r="UOU204" s="264"/>
      <c r="UOV204" s="264"/>
      <c r="UOW204" s="264"/>
      <c r="UOX204" s="264"/>
      <c r="UOY204" s="264"/>
      <c r="UOZ204" s="264"/>
      <c r="UPA204" s="264"/>
      <c r="UPB204" s="264"/>
      <c r="UPC204" s="264"/>
      <c r="UPD204" s="264"/>
      <c r="UPE204" s="264"/>
      <c r="UPF204" s="264"/>
      <c r="UPG204" s="264"/>
      <c r="UPH204" s="264"/>
      <c r="UPI204" s="264"/>
      <c r="UPJ204" s="264"/>
      <c r="UPK204" s="264"/>
      <c r="UPL204" s="264"/>
      <c r="UPM204" s="264"/>
      <c r="UPN204" s="264"/>
      <c r="UPO204" s="264"/>
      <c r="UPP204" s="264"/>
      <c r="UPQ204" s="264"/>
      <c r="UPR204" s="264"/>
      <c r="UPS204" s="264"/>
      <c r="UPT204" s="264"/>
      <c r="UPU204" s="264"/>
      <c r="UPV204" s="264"/>
      <c r="UPW204" s="264"/>
      <c r="UPX204" s="264"/>
      <c r="UPY204" s="264"/>
      <c r="UPZ204" s="264"/>
      <c r="UQA204" s="264"/>
      <c r="UQB204" s="264"/>
      <c r="UQC204" s="264"/>
      <c r="UQD204" s="264"/>
      <c r="UQE204" s="264"/>
      <c r="UQF204" s="264"/>
      <c r="UQG204" s="264"/>
      <c r="UQH204" s="264"/>
      <c r="UQI204" s="264"/>
      <c r="UQJ204" s="264"/>
      <c r="UQK204" s="264"/>
      <c r="UQL204" s="264"/>
      <c r="UQM204" s="264"/>
      <c r="UQN204" s="264"/>
      <c r="UQO204" s="264"/>
      <c r="UQP204" s="264"/>
      <c r="UQQ204" s="264"/>
      <c r="UQR204" s="264"/>
      <c r="UQS204" s="264"/>
      <c r="UQT204" s="264"/>
      <c r="UQU204" s="264"/>
      <c r="UQV204" s="264"/>
      <c r="UQW204" s="264"/>
      <c r="UQX204" s="264"/>
      <c r="UQY204" s="264"/>
      <c r="UQZ204" s="264"/>
      <c r="URA204" s="264"/>
      <c r="URB204" s="264"/>
      <c r="URC204" s="264"/>
      <c r="URD204" s="264"/>
      <c r="URE204" s="264"/>
      <c r="URF204" s="264"/>
      <c r="URG204" s="264"/>
      <c r="URH204" s="264"/>
      <c r="URI204" s="264"/>
      <c r="URJ204" s="264"/>
      <c r="URK204" s="264"/>
      <c r="URL204" s="264"/>
      <c r="URM204" s="264"/>
      <c r="URN204" s="264"/>
      <c r="URO204" s="264"/>
      <c r="URP204" s="264"/>
      <c r="URQ204" s="264"/>
      <c r="URR204" s="264"/>
      <c r="URS204" s="264"/>
      <c r="URT204" s="264"/>
      <c r="URU204" s="264"/>
      <c r="URV204" s="264"/>
      <c r="URW204" s="264"/>
      <c r="URX204" s="264"/>
      <c r="URY204" s="264"/>
      <c r="URZ204" s="264"/>
      <c r="USA204" s="264"/>
      <c r="USB204" s="264"/>
      <c r="USC204" s="264"/>
      <c r="USD204" s="264"/>
      <c r="USE204" s="264"/>
      <c r="USF204" s="264"/>
      <c r="USG204" s="264"/>
      <c r="USH204" s="264"/>
      <c r="USI204" s="264"/>
      <c r="USJ204" s="264"/>
      <c r="USK204" s="264"/>
      <c r="USL204" s="264"/>
      <c r="USM204" s="264"/>
      <c r="USN204" s="264"/>
      <c r="USO204" s="264"/>
      <c r="USP204" s="264"/>
      <c r="USQ204" s="264"/>
      <c r="USR204" s="264"/>
      <c r="USS204" s="264"/>
      <c r="UST204" s="264"/>
      <c r="USU204" s="264"/>
      <c r="USV204" s="264"/>
      <c r="USW204" s="264"/>
      <c r="USX204" s="264"/>
      <c r="USY204" s="264"/>
      <c r="USZ204" s="264"/>
      <c r="UTA204" s="264"/>
      <c r="UTB204" s="264"/>
      <c r="UTC204" s="264"/>
      <c r="UTD204" s="264"/>
      <c r="UTE204" s="264"/>
      <c r="UTF204" s="264"/>
      <c r="UTG204" s="264"/>
      <c r="UTH204" s="264"/>
      <c r="UTI204" s="264"/>
      <c r="UTJ204" s="264"/>
      <c r="UTK204" s="264"/>
      <c r="UTL204" s="264"/>
      <c r="UTM204" s="264"/>
      <c r="UTN204" s="264"/>
      <c r="UTO204" s="264"/>
      <c r="UTP204" s="264"/>
      <c r="UTQ204" s="264"/>
      <c r="UTR204" s="264"/>
      <c r="UTS204" s="264"/>
      <c r="UTT204" s="264"/>
      <c r="UTU204" s="264"/>
      <c r="UTV204" s="264"/>
      <c r="UTW204" s="264"/>
      <c r="UTX204" s="264"/>
      <c r="UTY204" s="264"/>
      <c r="UTZ204" s="264"/>
      <c r="UUA204" s="264"/>
      <c r="UUB204" s="264"/>
      <c r="UUC204" s="264"/>
      <c r="UUD204" s="264"/>
      <c r="UUE204" s="264"/>
      <c r="UUF204" s="264"/>
      <c r="UUG204" s="264"/>
      <c r="UUH204" s="264"/>
      <c r="UUI204" s="264"/>
      <c r="UUJ204" s="264"/>
      <c r="UUK204" s="264"/>
      <c r="UUL204" s="264"/>
      <c r="UUM204" s="264"/>
      <c r="UUN204" s="264"/>
      <c r="UUO204" s="264"/>
      <c r="UUP204" s="264"/>
      <c r="UUQ204" s="264"/>
      <c r="UUR204" s="264"/>
      <c r="UUS204" s="264"/>
      <c r="UUT204" s="264"/>
      <c r="UUU204" s="264"/>
      <c r="UUV204" s="264"/>
      <c r="UUW204" s="264"/>
      <c r="UUX204" s="264"/>
      <c r="UUY204" s="264"/>
      <c r="UUZ204" s="264"/>
      <c r="UVA204" s="264"/>
      <c r="UVB204" s="264"/>
      <c r="UVC204" s="264"/>
      <c r="UVD204" s="264"/>
      <c r="UVE204" s="264"/>
      <c r="UVF204" s="264"/>
      <c r="UVG204" s="264"/>
      <c r="UVH204" s="264"/>
      <c r="UVI204" s="264"/>
      <c r="UVJ204" s="264"/>
      <c r="UVK204" s="264"/>
      <c r="UVL204" s="264"/>
      <c r="UVM204" s="264"/>
      <c r="UVN204" s="264"/>
      <c r="UVO204" s="264"/>
      <c r="UVP204" s="264"/>
      <c r="UVQ204" s="264"/>
      <c r="UVR204" s="264"/>
      <c r="UVS204" s="264"/>
      <c r="UVT204" s="264"/>
      <c r="UVU204" s="264"/>
      <c r="UVV204" s="264"/>
      <c r="UVW204" s="264"/>
      <c r="UVX204" s="264"/>
      <c r="UVY204" s="264"/>
      <c r="UVZ204" s="264"/>
      <c r="UWA204" s="264"/>
      <c r="UWB204" s="264"/>
      <c r="UWC204" s="264"/>
      <c r="UWD204" s="264"/>
      <c r="UWE204" s="264"/>
      <c r="UWF204" s="264"/>
      <c r="UWG204" s="264"/>
      <c r="UWH204" s="264"/>
      <c r="UWI204" s="264"/>
      <c r="UWJ204" s="264"/>
      <c r="UWK204" s="264"/>
      <c r="UWL204" s="264"/>
      <c r="UWM204" s="264"/>
      <c r="UWN204" s="264"/>
      <c r="UWO204" s="264"/>
      <c r="UWP204" s="264"/>
      <c r="UWQ204" s="264"/>
      <c r="UWR204" s="264"/>
      <c r="UWS204" s="264"/>
      <c r="UWT204" s="264"/>
      <c r="UWU204" s="264"/>
      <c r="UWV204" s="264"/>
      <c r="UWW204" s="264"/>
      <c r="UWX204" s="264"/>
      <c r="UWY204" s="264"/>
      <c r="UWZ204" s="264"/>
      <c r="UXA204" s="264"/>
      <c r="UXB204" s="264"/>
      <c r="UXC204" s="264"/>
      <c r="UXD204" s="264"/>
      <c r="UXE204" s="264"/>
      <c r="UXF204" s="264"/>
      <c r="UXG204" s="264"/>
      <c r="UXH204" s="264"/>
      <c r="UXI204" s="264"/>
      <c r="UXJ204" s="264"/>
      <c r="UXK204" s="264"/>
      <c r="UXL204" s="264"/>
      <c r="UXM204" s="264"/>
      <c r="UXN204" s="264"/>
      <c r="UXO204" s="264"/>
      <c r="UXP204" s="264"/>
      <c r="UXQ204" s="264"/>
      <c r="UXR204" s="264"/>
      <c r="UXS204" s="264"/>
      <c r="UXT204" s="264"/>
      <c r="UXU204" s="264"/>
      <c r="UXV204" s="264"/>
      <c r="UXW204" s="264"/>
      <c r="UXX204" s="264"/>
      <c r="UXY204" s="264"/>
      <c r="UXZ204" s="264"/>
      <c r="UYA204" s="264"/>
      <c r="UYB204" s="264"/>
      <c r="UYC204" s="264"/>
      <c r="UYD204" s="264"/>
      <c r="UYE204" s="264"/>
      <c r="UYF204" s="264"/>
      <c r="UYG204" s="264"/>
      <c r="UYH204" s="264"/>
      <c r="UYI204" s="264"/>
      <c r="UYJ204" s="264"/>
      <c r="UYK204" s="264"/>
      <c r="UYL204" s="264"/>
      <c r="UYM204" s="264"/>
      <c r="UYN204" s="264"/>
      <c r="UYO204" s="264"/>
      <c r="UYP204" s="264"/>
      <c r="UYQ204" s="264"/>
      <c r="UYR204" s="264"/>
      <c r="UYS204" s="264"/>
      <c r="UYT204" s="264"/>
      <c r="UYU204" s="264"/>
      <c r="UYV204" s="264"/>
      <c r="UYW204" s="264"/>
      <c r="UYX204" s="264"/>
      <c r="UYY204" s="264"/>
      <c r="UYZ204" s="264"/>
      <c r="UZA204" s="264"/>
      <c r="UZB204" s="264"/>
      <c r="UZC204" s="264"/>
      <c r="UZD204" s="264"/>
      <c r="UZE204" s="264"/>
      <c r="UZF204" s="264"/>
      <c r="UZG204" s="264"/>
      <c r="UZH204" s="264"/>
      <c r="UZI204" s="264"/>
      <c r="UZJ204" s="264"/>
      <c r="UZK204" s="264"/>
      <c r="UZL204" s="264"/>
      <c r="UZM204" s="264"/>
      <c r="UZN204" s="264"/>
      <c r="UZO204" s="264"/>
      <c r="UZP204" s="264"/>
      <c r="UZQ204" s="264"/>
      <c r="UZR204" s="264"/>
      <c r="UZS204" s="264"/>
      <c r="UZT204" s="264"/>
      <c r="UZU204" s="264"/>
      <c r="UZV204" s="264"/>
      <c r="UZW204" s="264"/>
      <c r="UZX204" s="264"/>
      <c r="UZY204" s="264"/>
      <c r="UZZ204" s="264"/>
      <c r="VAA204" s="264"/>
      <c r="VAB204" s="264"/>
      <c r="VAC204" s="264"/>
      <c r="VAD204" s="264"/>
      <c r="VAE204" s="264"/>
      <c r="VAF204" s="264"/>
      <c r="VAG204" s="264"/>
      <c r="VAH204" s="264"/>
      <c r="VAI204" s="264"/>
      <c r="VAJ204" s="264"/>
      <c r="VAK204" s="264"/>
      <c r="VAL204" s="264"/>
      <c r="VAM204" s="264"/>
      <c r="VAN204" s="264"/>
      <c r="VAO204" s="264"/>
      <c r="VAP204" s="264"/>
      <c r="VAQ204" s="264"/>
      <c r="VAR204" s="264"/>
      <c r="VAS204" s="264"/>
      <c r="VAT204" s="264"/>
      <c r="VAU204" s="264"/>
      <c r="VAV204" s="264"/>
      <c r="VAW204" s="264"/>
      <c r="VAX204" s="264"/>
      <c r="VAY204" s="264"/>
      <c r="VAZ204" s="264"/>
      <c r="VBA204" s="264"/>
      <c r="VBB204" s="264"/>
      <c r="VBC204" s="264"/>
      <c r="VBD204" s="264"/>
      <c r="VBE204" s="264"/>
      <c r="VBF204" s="264"/>
      <c r="VBG204" s="264"/>
      <c r="VBH204" s="264"/>
      <c r="VBI204" s="264"/>
      <c r="VBJ204" s="264"/>
      <c r="VBK204" s="264"/>
      <c r="VBL204" s="264"/>
      <c r="VBM204" s="264"/>
      <c r="VBN204" s="264"/>
      <c r="VBO204" s="264"/>
      <c r="VBP204" s="264"/>
      <c r="VBQ204" s="264"/>
      <c r="VBR204" s="264"/>
      <c r="VBS204" s="264"/>
      <c r="VBT204" s="264"/>
      <c r="VBU204" s="264"/>
      <c r="VBV204" s="264"/>
      <c r="VBW204" s="264"/>
      <c r="VBX204" s="264"/>
      <c r="VBY204" s="264"/>
      <c r="VBZ204" s="264"/>
      <c r="VCA204" s="264"/>
      <c r="VCB204" s="264"/>
      <c r="VCC204" s="264"/>
      <c r="VCD204" s="264"/>
      <c r="VCE204" s="264"/>
      <c r="VCF204" s="264"/>
      <c r="VCG204" s="264"/>
      <c r="VCH204" s="264"/>
      <c r="VCI204" s="264"/>
      <c r="VCJ204" s="264"/>
      <c r="VCK204" s="264"/>
      <c r="VCL204" s="264"/>
      <c r="VCM204" s="264"/>
      <c r="VCN204" s="264"/>
      <c r="VCO204" s="264"/>
      <c r="VCP204" s="264"/>
      <c r="VCQ204" s="264"/>
      <c r="VCR204" s="264"/>
      <c r="VCS204" s="264"/>
      <c r="VCT204" s="264"/>
      <c r="VCU204" s="264"/>
      <c r="VCV204" s="264"/>
      <c r="VCW204" s="264"/>
      <c r="VCX204" s="264"/>
      <c r="VCY204" s="264"/>
      <c r="VCZ204" s="264"/>
      <c r="VDA204" s="264"/>
      <c r="VDB204" s="264"/>
      <c r="VDC204" s="264"/>
      <c r="VDD204" s="264"/>
      <c r="VDE204" s="264"/>
      <c r="VDF204" s="264"/>
      <c r="VDG204" s="264"/>
      <c r="VDH204" s="264"/>
      <c r="VDI204" s="264"/>
      <c r="VDJ204" s="264"/>
      <c r="VDK204" s="264"/>
      <c r="VDL204" s="264"/>
      <c r="VDM204" s="264"/>
      <c r="VDN204" s="264"/>
      <c r="VDO204" s="264"/>
      <c r="VDP204" s="264"/>
      <c r="VDQ204" s="264"/>
      <c r="VDR204" s="264"/>
      <c r="VDS204" s="264"/>
      <c r="VDT204" s="264"/>
      <c r="VDU204" s="264"/>
      <c r="VDV204" s="264"/>
      <c r="VDW204" s="264"/>
      <c r="VDX204" s="264"/>
      <c r="VDY204" s="264"/>
      <c r="VDZ204" s="264"/>
      <c r="VEA204" s="264"/>
      <c r="VEB204" s="264"/>
      <c r="VEC204" s="264"/>
      <c r="VED204" s="264"/>
      <c r="VEE204" s="264"/>
      <c r="VEF204" s="264"/>
      <c r="VEG204" s="264"/>
      <c r="VEH204" s="264"/>
      <c r="VEI204" s="264"/>
      <c r="VEJ204" s="264"/>
      <c r="VEK204" s="264"/>
      <c r="VEL204" s="264"/>
      <c r="VEM204" s="264"/>
      <c r="VEN204" s="264"/>
      <c r="VEO204" s="264"/>
      <c r="VEP204" s="264"/>
      <c r="VEQ204" s="264"/>
      <c r="VER204" s="264"/>
      <c r="VES204" s="264"/>
      <c r="VET204" s="264"/>
      <c r="VEU204" s="264"/>
      <c r="VEV204" s="264"/>
      <c r="VEW204" s="264"/>
      <c r="VEX204" s="264"/>
      <c r="VEY204" s="264"/>
      <c r="VEZ204" s="264"/>
      <c r="VFA204" s="264"/>
      <c r="VFB204" s="264"/>
      <c r="VFC204" s="264"/>
      <c r="VFD204" s="264"/>
      <c r="VFE204" s="264"/>
      <c r="VFF204" s="264"/>
      <c r="VFG204" s="264"/>
      <c r="VFH204" s="264"/>
      <c r="VFI204" s="264"/>
      <c r="VFJ204" s="264"/>
      <c r="VFK204" s="264"/>
      <c r="VFL204" s="264"/>
      <c r="VFM204" s="264"/>
      <c r="VFN204" s="264"/>
      <c r="VFO204" s="264"/>
      <c r="VFP204" s="264"/>
      <c r="VFQ204" s="264"/>
      <c r="VFR204" s="264"/>
      <c r="VFS204" s="264"/>
      <c r="VFT204" s="264"/>
      <c r="VFU204" s="264"/>
      <c r="VFV204" s="264"/>
      <c r="VFW204" s="264"/>
      <c r="VFX204" s="264"/>
      <c r="VFY204" s="264"/>
      <c r="VFZ204" s="264"/>
      <c r="VGA204" s="264"/>
      <c r="VGB204" s="264"/>
      <c r="VGC204" s="264"/>
      <c r="VGD204" s="264"/>
      <c r="VGE204" s="264"/>
      <c r="VGF204" s="264"/>
      <c r="VGG204" s="264"/>
      <c r="VGH204" s="264"/>
      <c r="VGI204" s="264"/>
      <c r="VGJ204" s="264"/>
      <c r="VGK204" s="264"/>
      <c r="VGL204" s="264"/>
      <c r="VGM204" s="264"/>
      <c r="VGN204" s="264"/>
      <c r="VGO204" s="264"/>
      <c r="VGP204" s="264"/>
      <c r="VGQ204" s="264"/>
      <c r="VGR204" s="264"/>
      <c r="VGS204" s="264"/>
      <c r="VGT204" s="264"/>
      <c r="VGU204" s="264"/>
      <c r="VGV204" s="264"/>
      <c r="VGW204" s="264"/>
      <c r="VGX204" s="264"/>
      <c r="VGY204" s="264"/>
      <c r="VGZ204" s="264"/>
      <c r="VHA204" s="264"/>
      <c r="VHB204" s="264"/>
      <c r="VHC204" s="264"/>
      <c r="VHD204" s="264"/>
      <c r="VHE204" s="264"/>
      <c r="VHF204" s="264"/>
      <c r="VHG204" s="264"/>
      <c r="VHH204" s="264"/>
      <c r="VHI204" s="264"/>
      <c r="VHJ204" s="264"/>
      <c r="VHK204" s="264"/>
      <c r="VHL204" s="264"/>
      <c r="VHM204" s="264"/>
      <c r="VHN204" s="264"/>
      <c r="VHO204" s="264"/>
      <c r="VHP204" s="264"/>
      <c r="VHQ204" s="264"/>
      <c r="VHR204" s="264"/>
      <c r="VHS204" s="264"/>
      <c r="VHT204" s="264"/>
      <c r="VHU204" s="264"/>
      <c r="VHV204" s="264"/>
      <c r="VHW204" s="264"/>
      <c r="VHX204" s="264"/>
      <c r="VHY204" s="264"/>
      <c r="VHZ204" s="264"/>
      <c r="VIA204" s="264"/>
      <c r="VIB204" s="264"/>
      <c r="VIC204" s="264"/>
      <c r="VID204" s="264"/>
      <c r="VIE204" s="264"/>
      <c r="VIF204" s="264"/>
      <c r="VIG204" s="264"/>
      <c r="VIH204" s="264"/>
      <c r="VII204" s="264"/>
      <c r="VIJ204" s="264"/>
      <c r="VIK204" s="264"/>
      <c r="VIL204" s="264"/>
      <c r="VIM204" s="264"/>
      <c r="VIN204" s="264"/>
      <c r="VIO204" s="264"/>
      <c r="VIP204" s="264"/>
      <c r="VIQ204" s="264"/>
      <c r="VIR204" s="264"/>
      <c r="VIS204" s="264"/>
      <c r="VIT204" s="264"/>
      <c r="VIU204" s="264"/>
      <c r="VIV204" s="264"/>
      <c r="VIW204" s="264"/>
      <c r="VIX204" s="264"/>
      <c r="VIY204" s="264"/>
      <c r="VIZ204" s="264"/>
      <c r="VJA204" s="264"/>
      <c r="VJB204" s="264"/>
      <c r="VJC204" s="264"/>
      <c r="VJD204" s="264"/>
      <c r="VJE204" s="264"/>
      <c r="VJF204" s="264"/>
      <c r="VJG204" s="264"/>
      <c r="VJH204" s="264"/>
      <c r="VJI204" s="264"/>
      <c r="VJJ204" s="264"/>
      <c r="VJK204" s="264"/>
      <c r="VJL204" s="264"/>
      <c r="VJM204" s="264"/>
      <c r="VJN204" s="264"/>
      <c r="VJO204" s="264"/>
      <c r="VJP204" s="264"/>
      <c r="VJQ204" s="264"/>
      <c r="VJR204" s="264"/>
      <c r="VJS204" s="264"/>
      <c r="VJT204" s="264"/>
      <c r="VJU204" s="264"/>
      <c r="VJV204" s="264"/>
      <c r="VJW204" s="264"/>
      <c r="VJX204" s="264"/>
      <c r="VJY204" s="264"/>
      <c r="VJZ204" s="264"/>
      <c r="VKA204" s="264"/>
      <c r="VKB204" s="264"/>
      <c r="VKC204" s="264"/>
      <c r="VKD204" s="264"/>
      <c r="VKE204" s="264"/>
      <c r="VKF204" s="264"/>
      <c r="VKG204" s="264"/>
      <c r="VKH204" s="264"/>
      <c r="VKI204" s="264"/>
      <c r="VKJ204" s="264"/>
      <c r="VKK204" s="264"/>
      <c r="VKL204" s="264"/>
      <c r="VKM204" s="264"/>
      <c r="VKN204" s="264"/>
      <c r="VKO204" s="264"/>
      <c r="VKP204" s="264"/>
      <c r="VKQ204" s="264"/>
      <c r="VKR204" s="264"/>
      <c r="VKS204" s="264"/>
      <c r="VKT204" s="264"/>
      <c r="VKU204" s="264"/>
      <c r="VKV204" s="264"/>
      <c r="VKW204" s="264"/>
      <c r="VKX204" s="264"/>
      <c r="VKY204" s="264"/>
      <c r="VKZ204" s="264"/>
      <c r="VLA204" s="264"/>
      <c r="VLB204" s="264"/>
      <c r="VLC204" s="264"/>
      <c r="VLD204" s="264"/>
      <c r="VLE204" s="264"/>
      <c r="VLF204" s="264"/>
      <c r="VLG204" s="264"/>
      <c r="VLH204" s="264"/>
      <c r="VLI204" s="264"/>
      <c r="VLJ204" s="264"/>
      <c r="VLK204" s="264"/>
      <c r="VLL204" s="264"/>
      <c r="VLM204" s="264"/>
      <c r="VLN204" s="264"/>
      <c r="VLO204" s="264"/>
      <c r="VLP204" s="264"/>
      <c r="VLQ204" s="264"/>
      <c r="VLR204" s="264"/>
      <c r="VLS204" s="264"/>
      <c r="VLT204" s="264"/>
      <c r="VLU204" s="264"/>
      <c r="VLV204" s="264"/>
      <c r="VLW204" s="264"/>
      <c r="VLX204" s="264"/>
      <c r="VLY204" s="264"/>
      <c r="VLZ204" s="264"/>
      <c r="VMA204" s="264"/>
      <c r="VMB204" s="264"/>
      <c r="VMC204" s="264"/>
      <c r="VMD204" s="264"/>
      <c r="VME204" s="264"/>
      <c r="VMF204" s="264"/>
      <c r="VMG204" s="264"/>
      <c r="VMH204" s="264"/>
      <c r="VMI204" s="264"/>
      <c r="VMJ204" s="264"/>
      <c r="VMK204" s="264"/>
      <c r="VML204" s="264"/>
      <c r="VMM204" s="264"/>
      <c r="VMN204" s="264"/>
      <c r="VMO204" s="264"/>
      <c r="VMP204" s="264"/>
      <c r="VMQ204" s="264"/>
      <c r="VMR204" s="264"/>
      <c r="VMS204" s="264"/>
      <c r="VMT204" s="264"/>
      <c r="VMU204" s="264"/>
      <c r="VMV204" s="264"/>
      <c r="VMW204" s="264"/>
      <c r="VMX204" s="264"/>
      <c r="VMY204" s="264"/>
      <c r="VMZ204" s="264"/>
      <c r="VNA204" s="264"/>
      <c r="VNB204" s="264"/>
      <c r="VNC204" s="264"/>
      <c r="VND204" s="264"/>
      <c r="VNE204" s="264"/>
      <c r="VNF204" s="264"/>
      <c r="VNG204" s="264"/>
      <c r="VNH204" s="264"/>
      <c r="VNI204" s="264"/>
      <c r="VNJ204" s="264"/>
      <c r="VNK204" s="264"/>
      <c r="VNL204" s="264"/>
      <c r="VNM204" s="264"/>
      <c r="VNN204" s="264"/>
      <c r="VNO204" s="264"/>
      <c r="VNP204" s="264"/>
      <c r="VNQ204" s="264"/>
      <c r="VNR204" s="264"/>
      <c r="VNS204" s="264"/>
      <c r="VNT204" s="264"/>
      <c r="VNU204" s="264"/>
      <c r="VNV204" s="264"/>
      <c r="VNW204" s="264"/>
      <c r="VNX204" s="264"/>
      <c r="VNY204" s="264"/>
      <c r="VNZ204" s="264"/>
      <c r="VOA204" s="264"/>
      <c r="VOB204" s="264"/>
      <c r="VOC204" s="264"/>
      <c r="VOD204" s="264"/>
      <c r="VOE204" s="264"/>
      <c r="VOF204" s="264"/>
      <c r="VOG204" s="264"/>
      <c r="VOH204" s="264"/>
      <c r="VOI204" s="264"/>
      <c r="VOJ204" s="264"/>
      <c r="VOK204" s="264"/>
      <c r="VOL204" s="264"/>
      <c r="VOM204" s="264"/>
      <c r="VON204" s="264"/>
      <c r="VOO204" s="264"/>
      <c r="VOP204" s="264"/>
      <c r="VOQ204" s="264"/>
      <c r="VOR204" s="264"/>
      <c r="VOS204" s="264"/>
      <c r="VOT204" s="264"/>
      <c r="VOU204" s="264"/>
      <c r="VOV204" s="264"/>
      <c r="VOW204" s="264"/>
      <c r="VOX204" s="264"/>
      <c r="VOY204" s="264"/>
      <c r="VOZ204" s="264"/>
      <c r="VPA204" s="264"/>
      <c r="VPB204" s="264"/>
      <c r="VPC204" s="264"/>
      <c r="VPD204" s="264"/>
      <c r="VPE204" s="264"/>
      <c r="VPF204" s="264"/>
      <c r="VPG204" s="264"/>
      <c r="VPH204" s="264"/>
      <c r="VPI204" s="264"/>
      <c r="VPJ204" s="264"/>
      <c r="VPK204" s="264"/>
      <c r="VPL204" s="264"/>
      <c r="VPM204" s="264"/>
      <c r="VPN204" s="264"/>
      <c r="VPO204" s="264"/>
      <c r="VPP204" s="264"/>
      <c r="VPQ204" s="264"/>
      <c r="VPR204" s="264"/>
      <c r="VPS204" s="264"/>
      <c r="VPT204" s="264"/>
      <c r="VPU204" s="264"/>
      <c r="VPV204" s="264"/>
      <c r="VPW204" s="264"/>
      <c r="VPX204" s="264"/>
      <c r="VPY204" s="264"/>
      <c r="VPZ204" s="264"/>
      <c r="VQA204" s="264"/>
      <c r="VQB204" s="264"/>
      <c r="VQC204" s="264"/>
      <c r="VQD204" s="264"/>
      <c r="VQE204" s="264"/>
      <c r="VQF204" s="264"/>
      <c r="VQG204" s="264"/>
      <c r="VQH204" s="264"/>
      <c r="VQI204" s="264"/>
      <c r="VQJ204" s="264"/>
      <c r="VQK204" s="264"/>
      <c r="VQL204" s="264"/>
      <c r="VQM204" s="264"/>
      <c r="VQN204" s="264"/>
      <c r="VQO204" s="264"/>
      <c r="VQP204" s="264"/>
      <c r="VQQ204" s="264"/>
      <c r="VQR204" s="264"/>
      <c r="VQS204" s="264"/>
      <c r="VQT204" s="264"/>
      <c r="VQU204" s="264"/>
      <c r="VQV204" s="264"/>
      <c r="VQW204" s="264"/>
      <c r="VQX204" s="264"/>
      <c r="VQY204" s="264"/>
      <c r="VQZ204" s="264"/>
      <c r="VRA204" s="264"/>
      <c r="VRB204" s="264"/>
      <c r="VRC204" s="264"/>
      <c r="VRD204" s="264"/>
      <c r="VRE204" s="264"/>
      <c r="VRF204" s="264"/>
      <c r="VRG204" s="264"/>
      <c r="VRH204" s="264"/>
      <c r="VRI204" s="264"/>
      <c r="VRJ204" s="264"/>
      <c r="VRK204" s="264"/>
      <c r="VRL204" s="264"/>
      <c r="VRM204" s="264"/>
      <c r="VRN204" s="264"/>
      <c r="VRO204" s="264"/>
      <c r="VRP204" s="264"/>
      <c r="VRQ204" s="264"/>
      <c r="VRR204" s="264"/>
      <c r="VRS204" s="264"/>
      <c r="VRT204" s="264"/>
      <c r="VRU204" s="264"/>
      <c r="VRV204" s="264"/>
      <c r="VRW204" s="264"/>
      <c r="VRX204" s="264"/>
      <c r="VRY204" s="264"/>
      <c r="VRZ204" s="264"/>
      <c r="VSA204" s="264"/>
      <c r="VSB204" s="264"/>
      <c r="VSC204" s="264"/>
      <c r="VSD204" s="264"/>
      <c r="VSE204" s="264"/>
      <c r="VSF204" s="264"/>
      <c r="VSG204" s="264"/>
      <c r="VSH204" s="264"/>
      <c r="VSI204" s="264"/>
      <c r="VSJ204" s="264"/>
      <c r="VSK204" s="264"/>
      <c r="VSL204" s="264"/>
      <c r="VSM204" s="264"/>
      <c r="VSN204" s="264"/>
      <c r="VSO204" s="264"/>
      <c r="VSP204" s="264"/>
      <c r="VSQ204" s="264"/>
      <c r="VSR204" s="264"/>
      <c r="VSS204" s="264"/>
      <c r="VST204" s="264"/>
      <c r="VSU204" s="264"/>
      <c r="VSV204" s="264"/>
      <c r="VSW204" s="264"/>
      <c r="VSX204" s="264"/>
      <c r="VSY204" s="264"/>
      <c r="VSZ204" s="264"/>
      <c r="VTA204" s="264"/>
      <c r="VTB204" s="264"/>
      <c r="VTC204" s="264"/>
      <c r="VTD204" s="264"/>
      <c r="VTE204" s="264"/>
      <c r="VTF204" s="264"/>
      <c r="VTG204" s="264"/>
      <c r="VTH204" s="264"/>
      <c r="VTI204" s="264"/>
      <c r="VTJ204" s="264"/>
      <c r="VTK204" s="264"/>
      <c r="VTL204" s="264"/>
      <c r="VTM204" s="264"/>
      <c r="VTN204" s="264"/>
      <c r="VTO204" s="264"/>
      <c r="VTP204" s="264"/>
      <c r="VTQ204" s="264"/>
      <c r="VTR204" s="264"/>
      <c r="VTS204" s="264"/>
      <c r="VTT204" s="264"/>
      <c r="VTU204" s="264"/>
      <c r="VTV204" s="264"/>
      <c r="VTW204" s="264"/>
      <c r="VTX204" s="264"/>
      <c r="VTY204" s="264"/>
      <c r="VTZ204" s="264"/>
      <c r="VUA204" s="264"/>
      <c r="VUB204" s="264"/>
      <c r="VUC204" s="264"/>
      <c r="VUD204" s="264"/>
      <c r="VUE204" s="264"/>
      <c r="VUF204" s="264"/>
      <c r="VUG204" s="264"/>
      <c r="VUH204" s="264"/>
      <c r="VUI204" s="264"/>
      <c r="VUJ204" s="264"/>
      <c r="VUK204" s="264"/>
      <c r="VUL204" s="264"/>
      <c r="VUM204" s="264"/>
      <c r="VUN204" s="264"/>
      <c r="VUO204" s="264"/>
      <c r="VUP204" s="264"/>
      <c r="VUQ204" s="264"/>
      <c r="VUR204" s="264"/>
      <c r="VUS204" s="264"/>
      <c r="VUT204" s="264"/>
      <c r="VUU204" s="264"/>
      <c r="VUV204" s="264"/>
      <c r="VUW204" s="264"/>
      <c r="VUX204" s="264"/>
      <c r="VUY204" s="264"/>
      <c r="VUZ204" s="264"/>
      <c r="VVA204" s="264"/>
      <c r="VVB204" s="264"/>
      <c r="VVC204" s="264"/>
      <c r="VVD204" s="264"/>
      <c r="VVE204" s="264"/>
      <c r="VVF204" s="264"/>
      <c r="VVG204" s="264"/>
      <c r="VVH204" s="264"/>
      <c r="VVI204" s="264"/>
      <c r="VVJ204" s="264"/>
      <c r="VVK204" s="264"/>
      <c r="VVL204" s="264"/>
      <c r="VVM204" s="264"/>
      <c r="VVN204" s="264"/>
      <c r="VVO204" s="264"/>
      <c r="VVP204" s="264"/>
      <c r="VVQ204" s="264"/>
      <c r="VVR204" s="264"/>
      <c r="VVS204" s="264"/>
      <c r="VVT204" s="264"/>
      <c r="VVU204" s="264"/>
      <c r="VVV204" s="264"/>
      <c r="VVW204" s="264"/>
      <c r="VVX204" s="264"/>
      <c r="VVY204" s="264"/>
      <c r="VVZ204" s="264"/>
      <c r="VWA204" s="264"/>
      <c r="VWB204" s="264"/>
      <c r="VWC204" s="264"/>
      <c r="VWD204" s="264"/>
      <c r="VWE204" s="264"/>
      <c r="VWF204" s="264"/>
      <c r="VWG204" s="264"/>
      <c r="VWH204" s="264"/>
      <c r="VWI204" s="264"/>
      <c r="VWJ204" s="264"/>
      <c r="VWK204" s="264"/>
      <c r="VWL204" s="264"/>
      <c r="VWM204" s="264"/>
      <c r="VWN204" s="264"/>
      <c r="VWO204" s="264"/>
      <c r="VWP204" s="264"/>
      <c r="VWQ204" s="264"/>
      <c r="VWR204" s="264"/>
      <c r="VWS204" s="264"/>
      <c r="VWT204" s="264"/>
      <c r="VWU204" s="264"/>
      <c r="VWV204" s="264"/>
      <c r="VWW204" s="264"/>
      <c r="VWX204" s="264"/>
      <c r="VWY204" s="264"/>
      <c r="VWZ204" s="264"/>
      <c r="VXA204" s="264"/>
      <c r="VXB204" s="264"/>
      <c r="VXC204" s="264"/>
      <c r="VXD204" s="264"/>
      <c r="VXE204" s="264"/>
      <c r="VXF204" s="264"/>
      <c r="VXG204" s="264"/>
      <c r="VXH204" s="264"/>
      <c r="VXI204" s="264"/>
      <c r="VXJ204" s="264"/>
      <c r="VXK204" s="264"/>
      <c r="VXL204" s="264"/>
      <c r="VXM204" s="264"/>
      <c r="VXN204" s="264"/>
      <c r="VXO204" s="264"/>
      <c r="VXP204" s="264"/>
      <c r="VXQ204" s="264"/>
      <c r="VXR204" s="264"/>
      <c r="VXS204" s="264"/>
      <c r="VXT204" s="264"/>
      <c r="VXU204" s="264"/>
      <c r="VXV204" s="264"/>
      <c r="VXW204" s="264"/>
      <c r="VXX204" s="264"/>
      <c r="VXY204" s="264"/>
      <c r="VXZ204" s="264"/>
      <c r="VYA204" s="264"/>
      <c r="VYB204" s="264"/>
      <c r="VYC204" s="264"/>
      <c r="VYD204" s="264"/>
      <c r="VYE204" s="264"/>
      <c r="VYF204" s="264"/>
      <c r="VYG204" s="264"/>
      <c r="VYH204" s="264"/>
      <c r="VYI204" s="264"/>
      <c r="VYJ204" s="264"/>
      <c r="VYK204" s="264"/>
      <c r="VYL204" s="264"/>
      <c r="VYM204" s="264"/>
      <c r="VYN204" s="264"/>
      <c r="VYO204" s="264"/>
      <c r="VYP204" s="264"/>
      <c r="VYQ204" s="264"/>
      <c r="VYR204" s="264"/>
      <c r="VYS204" s="264"/>
      <c r="VYT204" s="264"/>
      <c r="VYU204" s="264"/>
      <c r="VYV204" s="264"/>
      <c r="VYW204" s="264"/>
      <c r="VYX204" s="264"/>
      <c r="VYY204" s="264"/>
      <c r="VYZ204" s="264"/>
      <c r="VZA204" s="264"/>
      <c r="VZB204" s="264"/>
      <c r="VZC204" s="264"/>
      <c r="VZD204" s="264"/>
      <c r="VZE204" s="264"/>
      <c r="VZF204" s="264"/>
      <c r="VZG204" s="264"/>
      <c r="VZH204" s="264"/>
      <c r="VZI204" s="264"/>
      <c r="VZJ204" s="264"/>
      <c r="VZK204" s="264"/>
      <c r="VZL204" s="264"/>
      <c r="VZM204" s="264"/>
      <c r="VZN204" s="264"/>
      <c r="VZO204" s="264"/>
      <c r="VZP204" s="264"/>
      <c r="VZQ204" s="264"/>
      <c r="VZR204" s="264"/>
      <c r="VZS204" s="264"/>
      <c r="VZT204" s="264"/>
      <c r="VZU204" s="264"/>
      <c r="VZV204" s="264"/>
      <c r="VZW204" s="264"/>
      <c r="VZX204" s="264"/>
      <c r="VZY204" s="264"/>
      <c r="VZZ204" s="264"/>
      <c r="WAA204" s="264"/>
      <c r="WAB204" s="264"/>
      <c r="WAC204" s="264"/>
      <c r="WAD204" s="264"/>
      <c r="WAE204" s="264"/>
      <c r="WAF204" s="264"/>
      <c r="WAG204" s="264"/>
      <c r="WAH204" s="264"/>
      <c r="WAI204" s="264"/>
      <c r="WAJ204" s="264"/>
      <c r="WAK204" s="264"/>
      <c r="WAL204" s="264"/>
      <c r="WAM204" s="264"/>
      <c r="WAN204" s="264"/>
      <c r="WAO204" s="264"/>
      <c r="WAP204" s="264"/>
      <c r="WAQ204" s="264"/>
      <c r="WAR204" s="264"/>
      <c r="WAS204" s="264"/>
      <c r="WAT204" s="264"/>
      <c r="WAU204" s="264"/>
      <c r="WAV204" s="264"/>
      <c r="WAW204" s="264"/>
      <c r="WAX204" s="264"/>
      <c r="WAY204" s="264"/>
      <c r="WAZ204" s="264"/>
      <c r="WBA204" s="264"/>
      <c r="WBB204" s="264"/>
      <c r="WBC204" s="264"/>
      <c r="WBD204" s="264"/>
      <c r="WBE204" s="264"/>
      <c r="WBF204" s="264"/>
      <c r="WBG204" s="264"/>
      <c r="WBH204" s="264"/>
      <c r="WBI204" s="264"/>
      <c r="WBJ204" s="264"/>
      <c r="WBK204" s="264"/>
      <c r="WBL204" s="264"/>
      <c r="WBM204" s="264"/>
      <c r="WBN204" s="264"/>
      <c r="WBO204" s="264"/>
      <c r="WBP204" s="264"/>
      <c r="WBQ204" s="264"/>
      <c r="WBR204" s="264"/>
      <c r="WBS204" s="264"/>
      <c r="WBT204" s="264"/>
      <c r="WBU204" s="264"/>
      <c r="WBV204" s="264"/>
      <c r="WBW204" s="264"/>
      <c r="WBX204" s="264"/>
      <c r="WBY204" s="264"/>
      <c r="WBZ204" s="264"/>
      <c r="WCA204" s="264"/>
      <c r="WCB204" s="264"/>
      <c r="WCC204" s="264"/>
      <c r="WCD204" s="264"/>
      <c r="WCE204" s="264"/>
      <c r="WCF204" s="264"/>
      <c r="WCG204" s="264"/>
      <c r="WCH204" s="264"/>
      <c r="WCI204" s="264"/>
      <c r="WCJ204" s="264"/>
      <c r="WCK204" s="264"/>
      <c r="WCL204" s="264"/>
      <c r="WCM204" s="264"/>
      <c r="WCN204" s="264"/>
      <c r="WCO204" s="264"/>
      <c r="WCP204" s="264"/>
      <c r="WCQ204" s="264"/>
      <c r="WCR204" s="264"/>
      <c r="WCS204" s="264"/>
      <c r="WCT204" s="264"/>
      <c r="WCU204" s="264"/>
      <c r="WCV204" s="264"/>
      <c r="WCW204" s="264"/>
      <c r="WCX204" s="264"/>
      <c r="WCY204" s="264"/>
      <c r="WCZ204" s="264"/>
      <c r="WDA204" s="264"/>
      <c r="WDB204" s="264"/>
      <c r="WDC204" s="264"/>
      <c r="WDD204" s="264"/>
      <c r="WDE204" s="264"/>
      <c r="WDF204" s="264"/>
      <c r="WDG204" s="264"/>
      <c r="WDH204" s="264"/>
      <c r="WDI204" s="264"/>
      <c r="WDJ204" s="264"/>
      <c r="WDK204" s="264"/>
      <c r="WDL204" s="264"/>
      <c r="WDM204" s="264"/>
      <c r="WDN204" s="264"/>
      <c r="WDO204" s="264"/>
      <c r="WDP204" s="264"/>
      <c r="WDQ204" s="264"/>
      <c r="WDR204" s="264"/>
      <c r="WDS204" s="264"/>
      <c r="WDT204" s="264"/>
      <c r="WDU204" s="264"/>
      <c r="WDV204" s="264"/>
      <c r="WDW204" s="264"/>
      <c r="WDX204" s="264"/>
      <c r="WDY204" s="264"/>
      <c r="WDZ204" s="264"/>
      <c r="WEA204" s="264"/>
      <c r="WEB204" s="264"/>
      <c r="WEC204" s="264"/>
      <c r="WED204" s="264"/>
      <c r="WEE204" s="264"/>
      <c r="WEF204" s="264"/>
      <c r="WEG204" s="264"/>
      <c r="WEH204" s="264"/>
      <c r="WEI204" s="264"/>
      <c r="WEJ204" s="264"/>
      <c r="WEK204" s="264"/>
      <c r="WEL204" s="264"/>
      <c r="WEM204" s="264"/>
      <c r="WEN204" s="264"/>
      <c r="WEO204" s="264"/>
      <c r="WEP204" s="264"/>
      <c r="WEQ204" s="264"/>
      <c r="WER204" s="264"/>
      <c r="WES204" s="264"/>
      <c r="WET204" s="264"/>
      <c r="WEU204" s="264"/>
      <c r="WEV204" s="264"/>
      <c r="WEW204" s="264"/>
      <c r="WEX204" s="264"/>
      <c r="WEY204" s="264"/>
      <c r="WEZ204" s="264"/>
      <c r="WFA204" s="264"/>
      <c r="WFB204" s="264"/>
      <c r="WFC204" s="264"/>
      <c r="WFD204" s="264"/>
      <c r="WFE204" s="264"/>
      <c r="WFF204" s="264"/>
      <c r="WFG204" s="264"/>
      <c r="WFH204" s="264"/>
      <c r="WFI204" s="264"/>
      <c r="WFJ204" s="264"/>
      <c r="WFK204" s="264"/>
      <c r="WFL204" s="264"/>
      <c r="WFM204" s="264"/>
      <c r="WFN204" s="264"/>
      <c r="WFO204" s="264"/>
      <c r="WFP204" s="264"/>
      <c r="WFQ204" s="264"/>
      <c r="WFR204" s="264"/>
      <c r="WFS204" s="264"/>
      <c r="WFT204" s="264"/>
      <c r="WFU204" s="264"/>
      <c r="WFV204" s="264"/>
      <c r="WFW204" s="264"/>
      <c r="WFX204" s="264"/>
      <c r="WFY204" s="264"/>
      <c r="WFZ204" s="264"/>
      <c r="WGA204" s="264"/>
      <c r="WGB204" s="264"/>
      <c r="WGC204" s="264"/>
      <c r="WGD204" s="264"/>
      <c r="WGE204" s="264"/>
      <c r="WGF204" s="264"/>
      <c r="WGG204" s="264"/>
      <c r="WGH204" s="264"/>
      <c r="WGI204" s="264"/>
      <c r="WGJ204" s="264"/>
      <c r="WGK204" s="264"/>
      <c r="WGL204" s="264"/>
      <c r="WGM204" s="264"/>
      <c r="WGN204" s="264"/>
      <c r="WGO204" s="264"/>
      <c r="WGP204" s="264"/>
      <c r="WGQ204" s="264"/>
      <c r="WGR204" s="264"/>
      <c r="WGS204" s="264"/>
      <c r="WGT204" s="264"/>
      <c r="WGU204" s="264"/>
      <c r="WGV204" s="264"/>
      <c r="WGW204" s="264"/>
      <c r="WGX204" s="264"/>
      <c r="WGY204" s="264"/>
      <c r="WGZ204" s="264"/>
      <c r="WHA204" s="264"/>
      <c r="WHB204" s="264"/>
      <c r="WHC204" s="264"/>
      <c r="WHD204" s="264"/>
      <c r="WHE204" s="264"/>
      <c r="WHF204" s="264"/>
      <c r="WHG204" s="264"/>
      <c r="WHH204" s="264"/>
      <c r="WHI204" s="264"/>
      <c r="WHJ204" s="264"/>
      <c r="WHK204" s="264"/>
      <c r="WHL204" s="264"/>
      <c r="WHM204" s="264"/>
      <c r="WHN204" s="264"/>
      <c r="WHO204" s="264"/>
      <c r="WHP204" s="264"/>
      <c r="WHQ204" s="264"/>
      <c r="WHR204" s="264"/>
      <c r="WHS204" s="264"/>
      <c r="WHT204" s="264"/>
      <c r="WHU204" s="264"/>
      <c r="WHV204" s="264"/>
      <c r="WHW204" s="264"/>
      <c r="WHX204" s="264"/>
      <c r="WHY204" s="264"/>
      <c r="WHZ204" s="264"/>
      <c r="WIA204" s="264"/>
      <c r="WIB204" s="264"/>
      <c r="WIC204" s="264"/>
      <c r="WID204" s="264"/>
      <c r="WIE204" s="264"/>
      <c r="WIF204" s="264"/>
      <c r="WIG204" s="264"/>
      <c r="WIH204" s="264"/>
      <c r="WII204" s="264"/>
      <c r="WIJ204" s="264"/>
      <c r="WIK204" s="264"/>
      <c r="WIL204" s="264"/>
      <c r="WIM204" s="264"/>
      <c r="WIN204" s="264"/>
      <c r="WIO204" s="264"/>
      <c r="WIP204" s="264"/>
      <c r="WIQ204" s="264"/>
      <c r="WIR204" s="264"/>
      <c r="WIS204" s="264"/>
      <c r="WIT204" s="264"/>
      <c r="WIU204" s="264"/>
      <c r="WIV204" s="264"/>
      <c r="WIW204" s="264"/>
      <c r="WIX204" s="264"/>
      <c r="WIY204" s="264"/>
      <c r="WIZ204" s="264"/>
      <c r="WJA204" s="264"/>
      <c r="WJB204" s="264"/>
      <c r="WJC204" s="264"/>
      <c r="WJD204" s="264"/>
      <c r="WJE204" s="264"/>
      <c r="WJF204" s="264"/>
      <c r="WJG204" s="264"/>
      <c r="WJH204" s="264"/>
      <c r="WJI204" s="264"/>
      <c r="WJJ204" s="264"/>
      <c r="WJK204" s="264"/>
      <c r="WJL204" s="264"/>
      <c r="WJM204" s="264"/>
      <c r="WJN204" s="264"/>
      <c r="WJO204" s="264"/>
      <c r="WJP204" s="264"/>
      <c r="WJQ204" s="264"/>
      <c r="WJR204" s="264"/>
      <c r="WJS204" s="264"/>
      <c r="WJT204" s="264"/>
      <c r="WJU204" s="264"/>
      <c r="WJV204" s="264"/>
      <c r="WJW204" s="264"/>
      <c r="WJX204" s="264"/>
      <c r="WJY204" s="264"/>
      <c r="WJZ204" s="264"/>
      <c r="WKA204" s="264"/>
      <c r="WKB204" s="264"/>
      <c r="WKC204" s="264"/>
      <c r="WKD204" s="264"/>
      <c r="WKE204" s="264"/>
      <c r="WKF204" s="264"/>
      <c r="WKG204" s="264"/>
      <c r="WKH204" s="264"/>
      <c r="WKI204" s="264"/>
      <c r="WKJ204" s="264"/>
      <c r="WKK204" s="264"/>
      <c r="WKL204" s="264"/>
      <c r="WKM204" s="264"/>
      <c r="WKN204" s="264"/>
      <c r="WKO204" s="264"/>
      <c r="WKP204" s="264"/>
      <c r="WKQ204" s="264"/>
      <c r="WKR204" s="264"/>
      <c r="WKS204" s="264"/>
      <c r="WKT204" s="264"/>
      <c r="WKU204" s="264"/>
      <c r="WKV204" s="264"/>
      <c r="WKW204" s="264"/>
      <c r="WKX204" s="264"/>
      <c r="WKY204" s="264"/>
      <c r="WKZ204" s="264"/>
      <c r="WLA204" s="264"/>
      <c r="WLB204" s="264"/>
      <c r="WLC204" s="264"/>
      <c r="WLD204" s="264"/>
      <c r="WLE204" s="264"/>
      <c r="WLF204" s="264"/>
      <c r="WLG204" s="264"/>
      <c r="WLH204" s="264"/>
      <c r="WLI204" s="264"/>
      <c r="WLJ204" s="264"/>
      <c r="WLK204" s="264"/>
      <c r="WLL204" s="264"/>
      <c r="WLM204" s="264"/>
      <c r="WLN204" s="264"/>
      <c r="WLO204" s="264"/>
      <c r="WLP204" s="264"/>
      <c r="WLQ204" s="264"/>
      <c r="WLR204" s="264"/>
      <c r="WLS204" s="264"/>
      <c r="WLT204" s="264"/>
      <c r="WLU204" s="264"/>
      <c r="WLV204" s="264"/>
      <c r="WLW204" s="264"/>
      <c r="WLX204" s="264"/>
      <c r="WLY204" s="264"/>
      <c r="WLZ204" s="264"/>
      <c r="WMA204" s="264"/>
      <c r="WMB204" s="264"/>
      <c r="WMC204" s="264"/>
      <c r="WMD204" s="264"/>
      <c r="WME204" s="264"/>
      <c r="WMF204" s="264"/>
      <c r="WMG204" s="264"/>
      <c r="WMH204" s="264"/>
      <c r="WMI204" s="264"/>
      <c r="WMJ204" s="264"/>
      <c r="WMK204" s="264"/>
      <c r="WML204" s="264"/>
      <c r="WMM204" s="264"/>
      <c r="WMN204" s="264"/>
      <c r="WMO204" s="264"/>
      <c r="WMP204" s="264"/>
      <c r="WMQ204" s="264"/>
      <c r="WMR204" s="264"/>
      <c r="WMS204" s="264"/>
      <c r="WMT204" s="264"/>
      <c r="WMU204" s="264"/>
      <c r="WMV204" s="264"/>
      <c r="WMW204" s="264"/>
      <c r="WMX204" s="264"/>
      <c r="WMY204" s="264"/>
      <c r="WMZ204" s="264"/>
      <c r="WNA204" s="264"/>
      <c r="WNB204" s="264"/>
      <c r="WNC204" s="264"/>
      <c r="WND204" s="264"/>
      <c r="WNE204" s="264"/>
      <c r="WNF204" s="264"/>
      <c r="WNG204" s="264"/>
      <c r="WNH204" s="264"/>
      <c r="WNI204" s="264"/>
      <c r="WNJ204" s="264"/>
      <c r="WNK204" s="264"/>
      <c r="WNL204" s="264"/>
      <c r="WNM204" s="264"/>
      <c r="WNN204" s="264"/>
      <c r="WNO204" s="264"/>
      <c r="WNP204" s="264"/>
      <c r="WNQ204" s="264"/>
      <c r="WNR204" s="264"/>
      <c r="WNS204" s="264"/>
      <c r="WNT204" s="264"/>
      <c r="WNU204" s="264"/>
      <c r="WNV204" s="264"/>
      <c r="WNW204" s="264"/>
      <c r="WNX204" s="264"/>
      <c r="WNY204" s="264"/>
      <c r="WNZ204" s="264"/>
      <c r="WOA204" s="264"/>
      <c r="WOB204" s="264"/>
      <c r="WOC204" s="264"/>
      <c r="WOD204" s="264"/>
      <c r="WOE204" s="264"/>
      <c r="WOF204" s="264"/>
      <c r="WOG204" s="264"/>
      <c r="WOH204" s="264"/>
      <c r="WOI204" s="264"/>
      <c r="WOJ204" s="264"/>
      <c r="WOK204" s="264"/>
      <c r="WOL204" s="264"/>
      <c r="WOM204" s="264"/>
      <c r="WON204" s="264"/>
      <c r="WOO204" s="264"/>
      <c r="WOP204" s="264"/>
      <c r="WOQ204" s="264"/>
      <c r="WOR204" s="264"/>
      <c r="WOS204" s="264"/>
      <c r="WOT204" s="264"/>
      <c r="WOU204" s="264"/>
      <c r="WOV204" s="264"/>
      <c r="WOW204" s="264"/>
      <c r="WOX204" s="264"/>
      <c r="WOY204" s="264"/>
      <c r="WOZ204" s="264"/>
      <c r="WPA204" s="264"/>
      <c r="WPB204" s="264"/>
      <c r="WPC204" s="264"/>
      <c r="WPD204" s="264"/>
      <c r="WPE204" s="264"/>
      <c r="WPF204" s="264"/>
      <c r="WPG204" s="264"/>
      <c r="WPH204" s="264"/>
      <c r="WPI204" s="264"/>
      <c r="WPJ204" s="264"/>
      <c r="WPK204" s="264"/>
      <c r="WPL204" s="264"/>
      <c r="WPM204" s="264"/>
      <c r="WPN204" s="264"/>
      <c r="WPO204" s="264"/>
      <c r="WPP204" s="264"/>
      <c r="WPQ204" s="264"/>
      <c r="WPR204" s="264"/>
      <c r="WPS204" s="264"/>
      <c r="WPT204" s="264"/>
      <c r="WPU204" s="264"/>
      <c r="WPV204" s="264"/>
      <c r="WPW204" s="264"/>
      <c r="WPX204" s="264"/>
      <c r="WPY204" s="264"/>
      <c r="WPZ204" s="264"/>
      <c r="WQA204" s="264"/>
      <c r="WQB204" s="264"/>
      <c r="WQC204" s="264"/>
      <c r="WQD204" s="264"/>
      <c r="WQE204" s="264"/>
      <c r="WQF204" s="264"/>
      <c r="WQG204" s="264"/>
      <c r="WQH204" s="264"/>
      <c r="WQI204" s="264"/>
      <c r="WQJ204" s="264"/>
      <c r="WQK204" s="264"/>
      <c r="WQL204" s="264"/>
      <c r="WQM204" s="264"/>
      <c r="WQN204" s="264"/>
      <c r="WQO204" s="264"/>
      <c r="WQP204" s="264"/>
      <c r="WQQ204" s="264"/>
      <c r="WQR204" s="264"/>
      <c r="WQS204" s="264"/>
      <c r="WQT204" s="264"/>
      <c r="WQU204" s="264"/>
      <c r="WQV204" s="264"/>
      <c r="WQW204" s="264"/>
      <c r="WQX204" s="264"/>
      <c r="WQY204" s="264"/>
      <c r="WQZ204" s="264"/>
      <c r="WRA204" s="264"/>
      <c r="WRB204" s="264"/>
      <c r="WRC204" s="264"/>
      <c r="WRD204" s="264"/>
      <c r="WRE204" s="264"/>
      <c r="WRF204" s="264"/>
      <c r="WRG204" s="264"/>
      <c r="WRH204" s="264"/>
      <c r="WRI204" s="264"/>
      <c r="WRJ204" s="264"/>
      <c r="WRK204" s="264"/>
      <c r="WRL204" s="264"/>
      <c r="WRM204" s="264"/>
      <c r="WRN204" s="264"/>
      <c r="WRO204" s="264"/>
      <c r="WRP204" s="264"/>
      <c r="WRQ204" s="264"/>
      <c r="WRR204" s="264"/>
      <c r="WRS204" s="264"/>
      <c r="WRT204" s="264"/>
      <c r="WRU204" s="264"/>
      <c r="WRV204" s="264"/>
      <c r="WRW204" s="264"/>
      <c r="WRX204" s="264"/>
      <c r="WRY204" s="264"/>
      <c r="WRZ204" s="264"/>
      <c r="WSA204" s="264"/>
      <c r="WSB204" s="264"/>
      <c r="WSC204" s="264"/>
      <c r="WSD204" s="264"/>
      <c r="WSE204" s="264"/>
      <c r="WSF204" s="264"/>
      <c r="WSG204" s="264"/>
      <c r="WSH204" s="264"/>
      <c r="WSI204" s="264"/>
      <c r="WSJ204" s="264"/>
      <c r="WSK204" s="264"/>
      <c r="WSL204" s="264"/>
      <c r="WSM204" s="264"/>
      <c r="WSN204" s="264"/>
      <c r="WSO204" s="264"/>
      <c r="WSP204" s="264"/>
      <c r="WSQ204" s="264"/>
      <c r="WSR204" s="264"/>
      <c r="WSS204" s="264"/>
      <c r="WST204" s="264"/>
      <c r="WSU204" s="264"/>
      <c r="WSV204" s="264"/>
      <c r="WSW204" s="264"/>
      <c r="WSX204" s="264"/>
      <c r="WSY204" s="264"/>
      <c r="WSZ204" s="264"/>
      <c r="WTA204" s="264"/>
      <c r="WTB204" s="264"/>
      <c r="WTC204" s="264"/>
      <c r="WTD204" s="264"/>
      <c r="WTE204" s="264"/>
      <c r="WTF204" s="264"/>
      <c r="WTG204" s="264"/>
      <c r="WTH204" s="264"/>
      <c r="WTI204" s="264"/>
      <c r="WTJ204" s="264"/>
      <c r="WTK204" s="264"/>
      <c r="WTL204" s="264"/>
      <c r="WTM204" s="264"/>
      <c r="WTN204" s="264"/>
      <c r="WTO204" s="264"/>
      <c r="WTP204" s="264"/>
      <c r="WTQ204" s="264"/>
      <c r="WTR204" s="264"/>
      <c r="WTS204" s="264"/>
      <c r="WTT204" s="264"/>
      <c r="WTU204" s="264"/>
      <c r="WTV204" s="264"/>
      <c r="WTW204" s="264"/>
      <c r="WTX204" s="264"/>
      <c r="WTY204" s="264"/>
      <c r="WTZ204" s="264"/>
      <c r="WUA204" s="264"/>
      <c r="WUB204" s="264"/>
      <c r="WUC204" s="264"/>
      <c r="WUD204" s="264"/>
      <c r="WUE204" s="264"/>
      <c r="WUF204" s="264"/>
      <c r="WUG204" s="264"/>
      <c r="WUH204" s="264"/>
      <c r="WUI204" s="264"/>
      <c r="WUJ204" s="264"/>
      <c r="WUK204" s="264"/>
      <c r="WUL204" s="264"/>
      <c r="WUM204" s="264"/>
      <c r="WUN204" s="264"/>
      <c r="WUO204" s="264"/>
      <c r="WUP204" s="264"/>
      <c r="WUQ204" s="264"/>
      <c r="WUR204" s="264"/>
      <c r="WUS204" s="264"/>
      <c r="WUT204" s="264"/>
      <c r="WUU204" s="264"/>
      <c r="WUV204" s="264"/>
      <c r="WUW204" s="264"/>
      <c r="WUX204" s="264"/>
      <c r="WUY204" s="264"/>
      <c r="WUZ204" s="264"/>
      <c r="WVA204" s="264"/>
      <c r="WVB204" s="264"/>
      <c r="WVC204" s="264"/>
      <c r="WVD204" s="264"/>
      <c r="WVE204" s="264"/>
      <c r="WVF204" s="264"/>
      <c r="WVG204" s="264"/>
      <c r="WVH204" s="264"/>
      <c r="WVI204" s="264"/>
      <c r="WVJ204" s="264"/>
      <c r="WVK204" s="264"/>
      <c r="WVL204" s="264"/>
      <c r="WVM204" s="264"/>
      <c r="WVN204" s="264"/>
      <c r="WVO204" s="264"/>
      <c r="WVP204" s="264"/>
      <c r="WVQ204" s="264"/>
      <c r="WVR204" s="264"/>
      <c r="WVS204" s="264"/>
      <c r="WVT204" s="264"/>
      <c r="WVU204" s="264"/>
      <c r="WVV204" s="264"/>
      <c r="WVW204" s="264"/>
      <c r="WVX204" s="264"/>
      <c r="WVY204" s="264"/>
      <c r="WVZ204" s="264"/>
      <c r="WWA204" s="264"/>
      <c r="WWB204" s="264"/>
      <c r="WWC204" s="264"/>
      <c r="WWD204" s="264"/>
      <c r="WWE204" s="264"/>
      <c r="WWF204" s="264"/>
      <c r="WWG204" s="264"/>
      <c r="WWH204" s="264"/>
      <c r="WWI204" s="264"/>
      <c r="WWJ204" s="264"/>
      <c r="WWK204" s="264"/>
      <c r="WWL204" s="264"/>
      <c r="WWM204" s="264"/>
      <c r="WWN204" s="264"/>
      <c r="WWO204" s="264"/>
      <c r="WWP204" s="264"/>
      <c r="WWQ204" s="264"/>
      <c r="WWR204" s="264"/>
      <c r="WWS204" s="264"/>
      <c r="WWT204" s="264"/>
      <c r="WWU204" s="264"/>
      <c r="WWV204" s="264"/>
      <c r="WWW204" s="264"/>
      <c r="WWX204" s="264"/>
      <c r="WWY204" s="264"/>
      <c r="WWZ204" s="264"/>
      <c r="WXA204" s="264"/>
      <c r="WXB204" s="264"/>
      <c r="WXC204" s="264"/>
      <c r="WXD204" s="264"/>
      <c r="WXE204" s="264"/>
      <c r="WXF204" s="264"/>
      <c r="WXG204" s="264"/>
      <c r="WXH204" s="264"/>
      <c r="WXI204" s="264"/>
      <c r="WXJ204" s="264"/>
      <c r="WXK204" s="264"/>
      <c r="WXL204" s="264"/>
      <c r="WXM204" s="264"/>
      <c r="WXN204" s="264"/>
      <c r="WXO204" s="264"/>
      <c r="WXP204" s="264"/>
      <c r="WXQ204" s="264"/>
      <c r="WXR204" s="264"/>
      <c r="WXS204" s="264"/>
      <c r="WXT204" s="264"/>
      <c r="WXU204" s="264"/>
      <c r="WXV204" s="264"/>
      <c r="WXW204" s="264"/>
      <c r="WXX204" s="264"/>
      <c r="WXY204" s="264"/>
      <c r="WXZ204" s="264"/>
      <c r="WYA204" s="264"/>
      <c r="WYB204" s="264"/>
      <c r="WYC204" s="264"/>
      <c r="WYD204" s="264"/>
      <c r="WYE204" s="264"/>
      <c r="WYF204" s="264"/>
      <c r="WYG204" s="264"/>
      <c r="WYH204" s="264"/>
      <c r="WYI204" s="264"/>
      <c r="WYJ204" s="264"/>
      <c r="WYK204" s="264"/>
      <c r="WYL204" s="264"/>
      <c r="WYM204" s="264"/>
      <c r="WYN204" s="264"/>
      <c r="WYO204" s="264"/>
      <c r="WYP204" s="264"/>
      <c r="WYQ204" s="264"/>
      <c r="WYR204" s="264"/>
      <c r="WYS204" s="264"/>
      <c r="WYT204" s="264"/>
      <c r="WYU204" s="264"/>
      <c r="WYV204" s="264"/>
      <c r="WYW204" s="264"/>
      <c r="WYX204" s="264"/>
      <c r="WYY204" s="264"/>
      <c r="WYZ204" s="264"/>
      <c r="WZA204" s="264"/>
      <c r="WZB204" s="264"/>
      <c r="WZC204" s="264"/>
      <c r="WZD204" s="264"/>
      <c r="WZE204" s="264"/>
      <c r="WZF204" s="264"/>
      <c r="WZG204" s="264"/>
      <c r="WZH204" s="264"/>
      <c r="WZI204" s="264"/>
      <c r="WZJ204" s="264"/>
      <c r="WZK204" s="264"/>
      <c r="WZL204" s="264"/>
      <c r="WZM204" s="264"/>
      <c r="WZN204" s="264"/>
      <c r="WZO204" s="264"/>
      <c r="WZP204" s="264"/>
      <c r="WZQ204" s="264"/>
      <c r="WZR204" s="264"/>
      <c r="WZS204" s="264"/>
      <c r="WZT204" s="264"/>
      <c r="WZU204" s="264"/>
      <c r="WZV204" s="264"/>
      <c r="WZW204" s="264"/>
      <c r="WZX204" s="264"/>
      <c r="WZY204" s="264"/>
      <c r="WZZ204" s="264"/>
      <c r="XAA204" s="264"/>
      <c r="XAB204" s="264"/>
      <c r="XAC204" s="264"/>
      <c r="XAD204" s="264"/>
      <c r="XAE204" s="264"/>
      <c r="XAF204" s="264"/>
      <c r="XAG204" s="264"/>
      <c r="XAH204" s="264"/>
      <c r="XAI204" s="264"/>
      <c r="XAJ204" s="264"/>
      <c r="XAK204" s="264"/>
      <c r="XAL204" s="264"/>
      <c r="XAM204" s="264"/>
      <c r="XAN204" s="264"/>
      <c r="XAO204" s="264"/>
      <c r="XAP204" s="264"/>
      <c r="XAQ204" s="264"/>
      <c r="XAR204" s="264"/>
      <c r="XAS204" s="264"/>
      <c r="XAT204" s="264"/>
      <c r="XAU204" s="264"/>
      <c r="XAV204" s="264"/>
      <c r="XAW204" s="264"/>
      <c r="XAX204" s="264"/>
      <c r="XAY204" s="264"/>
      <c r="XAZ204" s="264"/>
      <c r="XBA204" s="264"/>
      <c r="XBB204" s="264"/>
      <c r="XBC204" s="264"/>
      <c r="XBD204" s="264"/>
      <c r="XBE204" s="264"/>
      <c r="XBF204" s="264"/>
      <c r="XBG204" s="264"/>
      <c r="XBH204" s="264"/>
      <c r="XBI204" s="264"/>
      <c r="XBJ204" s="264"/>
      <c r="XBK204" s="264"/>
      <c r="XBL204" s="264"/>
      <c r="XBM204" s="264"/>
      <c r="XBN204" s="264"/>
      <c r="XBO204" s="264"/>
      <c r="XBP204" s="264"/>
      <c r="XBQ204" s="264"/>
      <c r="XBR204" s="264"/>
      <c r="XBS204" s="264"/>
      <c r="XBT204" s="264"/>
      <c r="XBU204" s="264"/>
      <c r="XBV204" s="264"/>
      <c r="XBW204" s="264"/>
      <c r="XBX204" s="264"/>
      <c r="XBY204" s="264"/>
      <c r="XBZ204" s="264"/>
      <c r="XCA204" s="264"/>
      <c r="XCB204" s="264"/>
      <c r="XCC204" s="264"/>
      <c r="XCD204" s="264"/>
      <c r="XCE204" s="264"/>
      <c r="XCF204" s="264"/>
      <c r="XCG204" s="264"/>
      <c r="XCH204" s="264"/>
      <c r="XCI204" s="264"/>
      <c r="XCJ204" s="264"/>
      <c r="XCK204" s="264"/>
      <c r="XCL204" s="264"/>
      <c r="XCM204" s="264"/>
      <c r="XCN204" s="264"/>
      <c r="XCO204" s="264"/>
      <c r="XCP204" s="264"/>
      <c r="XCQ204" s="264"/>
      <c r="XCR204" s="264"/>
      <c r="XCS204" s="264"/>
      <c r="XCT204" s="264"/>
      <c r="XCU204" s="264"/>
      <c r="XCV204" s="264"/>
      <c r="XCW204" s="264"/>
      <c r="XCX204" s="264"/>
      <c r="XCY204" s="264"/>
      <c r="XCZ204" s="264"/>
      <c r="XDA204" s="264"/>
      <c r="XDB204" s="264"/>
      <c r="XDC204" s="264"/>
      <c r="XDD204" s="264"/>
      <c r="XDE204" s="264"/>
      <c r="XDF204" s="264"/>
      <c r="XDG204" s="264"/>
      <c r="XDH204" s="264"/>
      <c r="XDI204" s="264"/>
      <c r="XDJ204" s="264"/>
      <c r="XDK204" s="264"/>
      <c r="XDL204" s="264"/>
      <c r="XDM204" s="264"/>
      <c r="XDN204" s="264"/>
      <c r="XDO204" s="264"/>
      <c r="XDP204" s="264"/>
      <c r="XDQ204" s="264"/>
      <c r="XDR204" s="264"/>
      <c r="XDS204" s="264"/>
      <c r="XDT204" s="264"/>
      <c r="XDU204" s="264"/>
      <c r="XDV204" s="264"/>
      <c r="XDW204" s="264"/>
      <c r="XDX204" s="264"/>
      <c r="XDY204" s="264"/>
      <c r="XDZ204" s="264"/>
      <c r="XEA204" s="264"/>
      <c r="XEB204" s="264"/>
      <c r="XEC204" s="264"/>
      <c r="XED204" s="264"/>
      <c r="XEE204" s="264"/>
      <c r="XEF204" s="264"/>
      <c r="XEG204" s="264"/>
      <c r="XEH204" s="264"/>
      <c r="XEI204" s="264"/>
      <c r="XEJ204" s="264"/>
      <c r="XEK204" s="264"/>
      <c r="XEL204" s="264"/>
      <c r="XEM204" s="264"/>
      <c r="XEN204" s="264"/>
      <c r="XEO204" s="264"/>
      <c r="XEP204" s="264"/>
      <c r="XEQ204" s="264"/>
      <c r="XER204" s="264"/>
      <c r="XES204" s="264"/>
      <c r="XET204" s="264"/>
      <c r="XEU204" s="264"/>
      <c r="XEV204" s="264"/>
      <c r="XEW204" s="264"/>
      <c r="XEX204" s="264"/>
      <c r="XEY204" s="264"/>
      <c r="XEZ204" s="264"/>
      <c r="XFA204" s="264"/>
      <c r="XFB204" s="264"/>
      <c r="XFC204" s="264"/>
      <c r="XFD204" s="264"/>
    </row>
    <row r="205" spans="1:16384" ht="186" customHeight="1" x14ac:dyDescent="0.2">
      <c r="A20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9"/>
      <c r="C205" s="239"/>
      <c r="D205" s="239"/>
      <c r="E205" s="239"/>
      <c r="F205" s="239"/>
      <c r="G205" s="239"/>
      <c r="H205" s="239"/>
    </row>
    <row r="206" spans="1:16384" ht="71.25" customHeight="1" x14ac:dyDescent="0.2">
      <c r="A206" s="239" t="s">
        <v>167</v>
      </c>
      <c r="B206" s="239"/>
      <c r="C206" s="239"/>
      <c r="D206" s="239"/>
      <c r="E206" s="239"/>
      <c r="F206" s="239"/>
      <c r="G206" s="239"/>
      <c r="H206" s="239"/>
    </row>
    <row r="207" spans="1:16384" ht="23.25" x14ac:dyDescent="0.2">
      <c r="A207" s="264" t="s">
        <v>168</v>
      </c>
      <c r="B207" s="264"/>
      <c r="C207" s="264"/>
      <c r="D207" s="264"/>
      <c r="E207" s="264"/>
      <c r="F207" s="264"/>
      <c r="G207" s="264"/>
      <c r="H207" s="264"/>
    </row>
    <row r="208" spans="1:16384" s="266" customFormat="1" ht="114.75" customHeight="1" x14ac:dyDescent="0.2">
      <c r="A208" s="239" t="s">
        <v>169</v>
      </c>
      <c r="B208" s="239"/>
      <c r="C208" s="239"/>
      <c r="D208" s="239"/>
      <c r="E208" s="239"/>
      <c r="F208" s="239"/>
      <c r="G208" s="239"/>
      <c r="H208" s="239"/>
    </row>
  </sheetData>
  <sheetProtection selectLockedCells="1" selectUnlockedCells="1"/>
  <mergeCells count="2384">
    <mergeCell ref="A208:E208"/>
    <mergeCell ref="F208:H208"/>
    <mergeCell ref="XEG204:XEN204"/>
    <mergeCell ref="XEO204:XEV204"/>
    <mergeCell ref="XEW204:XFD204"/>
    <mergeCell ref="A205:H205"/>
    <mergeCell ref="A206:H206"/>
    <mergeCell ref="A207:H207"/>
    <mergeCell ref="XCK204:XCR204"/>
    <mergeCell ref="XCS204:XCZ204"/>
    <mergeCell ref="XDA204:XDH204"/>
    <mergeCell ref="XDI204:XDP204"/>
    <mergeCell ref="XDQ204:XDX204"/>
    <mergeCell ref="XDY204:XEF204"/>
    <mergeCell ref="XAO204:XAV204"/>
    <mergeCell ref="XAW204:XBD204"/>
    <mergeCell ref="XBE204:XBL204"/>
    <mergeCell ref="XBM204:XBT204"/>
    <mergeCell ref="XBU204:XCB204"/>
    <mergeCell ref="XCC204:XCJ204"/>
    <mergeCell ref="WYS204:WYZ204"/>
    <mergeCell ref="WZA204:WZH204"/>
    <mergeCell ref="WZI204:WZP204"/>
    <mergeCell ref="WZQ204:WZX204"/>
    <mergeCell ref="WZY204:XAF204"/>
    <mergeCell ref="XAG204:XAN204"/>
    <mergeCell ref="WWW204:WXD204"/>
    <mergeCell ref="WXE204:WXL204"/>
    <mergeCell ref="WXM204:WXT204"/>
    <mergeCell ref="WXU204:WYB204"/>
    <mergeCell ref="WYC204:WYJ204"/>
    <mergeCell ref="WYK204:WYR204"/>
    <mergeCell ref="WVA204:WVH204"/>
    <mergeCell ref="WVI204:WVP204"/>
    <mergeCell ref="WVQ204:WVX204"/>
    <mergeCell ref="WVY204:WWF204"/>
    <mergeCell ref="WWG204:WWN204"/>
    <mergeCell ref="WWO204:WWV204"/>
    <mergeCell ref="WTE204:WTL204"/>
    <mergeCell ref="WTM204:WTT204"/>
    <mergeCell ref="WTU204:WUB204"/>
    <mergeCell ref="WUC204:WUJ204"/>
    <mergeCell ref="WUK204:WUR204"/>
    <mergeCell ref="WUS204:WUZ204"/>
    <mergeCell ref="WRI204:WRP204"/>
    <mergeCell ref="WRQ204:WRX204"/>
    <mergeCell ref="WRY204:WSF204"/>
    <mergeCell ref="WSG204:WSN204"/>
    <mergeCell ref="WSO204:WSV204"/>
    <mergeCell ref="WSW204:WTD204"/>
    <mergeCell ref="WPM204:WPT204"/>
    <mergeCell ref="WPU204:WQB204"/>
    <mergeCell ref="WQC204:WQJ204"/>
    <mergeCell ref="WQK204:WQR204"/>
    <mergeCell ref="WQS204:WQZ204"/>
    <mergeCell ref="WRA204:WRH204"/>
    <mergeCell ref="WNQ204:WNX204"/>
    <mergeCell ref="WNY204:WOF204"/>
    <mergeCell ref="WOG204:WON204"/>
    <mergeCell ref="WOO204:WOV204"/>
    <mergeCell ref="WOW204:WPD204"/>
    <mergeCell ref="WPE204:WPL204"/>
    <mergeCell ref="WLU204:WMB204"/>
    <mergeCell ref="WMC204:WMJ204"/>
    <mergeCell ref="WMK204:WMR204"/>
    <mergeCell ref="WMS204:WMZ204"/>
    <mergeCell ref="WNA204:WNH204"/>
    <mergeCell ref="WNI204:WNP204"/>
    <mergeCell ref="WJY204:WKF204"/>
    <mergeCell ref="WKG204:WKN204"/>
    <mergeCell ref="WKO204:WKV204"/>
    <mergeCell ref="WKW204:WLD204"/>
    <mergeCell ref="WLE204:WLL204"/>
    <mergeCell ref="WLM204:WLT204"/>
    <mergeCell ref="WIC204:WIJ204"/>
    <mergeCell ref="WIK204:WIR204"/>
    <mergeCell ref="WIS204:WIZ204"/>
    <mergeCell ref="WJA204:WJH204"/>
    <mergeCell ref="WJI204:WJP204"/>
    <mergeCell ref="WJQ204:WJX204"/>
    <mergeCell ref="WGG204:WGN204"/>
    <mergeCell ref="WGO204:WGV204"/>
    <mergeCell ref="WGW204:WHD204"/>
    <mergeCell ref="WHE204:WHL204"/>
    <mergeCell ref="WHM204:WHT204"/>
    <mergeCell ref="WHU204:WIB204"/>
    <mergeCell ref="WEK204:WER204"/>
    <mergeCell ref="WES204:WEZ204"/>
    <mergeCell ref="WFA204:WFH204"/>
    <mergeCell ref="WFI204:WFP204"/>
    <mergeCell ref="WFQ204:WFX204"/>
    <mergeCell ref="WFY204:WGF204"/>
    <mergeCell ref="WCO204:WCV204"/>
    <mergeCell ref="WCW204:WDD204"/>
    <mergeCell ref="WDE204:WDL204"/>
    <mergeCell ref="WDM204:WDT204"/>
    <mergeCell ref="WDU204:WEB204"/>
    <mergeCell ref="WEC204:WEJ204"/>
    <mergeCell ref="WAS204:WAZ204"/>
    <mergeCell ref="WBA204:WBH204"/>
    <mergeCell ref="WBI204:WBP204"/>
    <mergeCell ref="WBQ204:WBX204"/>
    <mergeCell ref="WBY204:WCF204"/>
    <mergeCell ref="WCG204:WCN204"/>
    <mergeCell ref="VYW204:VZD204"/>
    <mergeCell ref="VZE204:VZL204"/>
    <mergeCell ref="VZM204:VZT204"/>
    <mergeCell ref="VZU204:WAB204"/>
    <mergeCell ref="WAC204:WAJ204"/>
    <mergeCell ref="WAK204:WAR204"/>
    <mergeCell ref="VXA204:VXH204"/>
    <mergeCell ref="VXI204:VXP204"/>
    <mergeCell ref="VXQ204:VXX204"/>
    <mergeCell ref="VXY204:VYF204"/>
    <mergeCell ref="VYG204:VYN204"/>
    <mergeCell ref="VYO204:VYV204"/>
    <mergeCell ref="VVE204:VVL204"/>
    <mergeCell ref="VVM204:VVT204"/>
    <mergeCell ref="VVU204:VWB204"/>
    <mergeCell ref="VWC204:VWJ204"/>
    <mergeCell ref="VWK204:VWR204"/>
    <mergeCell ref="VWS204:VWZ204"/>
    <mergeCell ref="VTI204:VTP204"/>
    <mergeCell ref="VTQ204:VTX204"/>
    <mergeCell ref="VTY204:VUF204"/>
    <mergeCell ref="VUG204:VUN204"/>
    <mergeCell ref="VUO204:VUV204"/>
    <mergeCell ref="VUW204:VVD204"/>
    <mergeCell ref="VRM204:VRT204"/>
    <mergeCell ref="VRU204:VSB204"/>
    <mergeCell ref="VSC204:VSJ204"/>
    <mergeCell ref="VSK204:VSR204"/>
    <mergeCell ref="VSS204:VSZ204"/>
    <mergeCell ref="VTA204:VTH204"/>
    <mergeCell ref="VPQ204:VPX204"/>
    <mergeCell ref="VPY204:VQF204"/>
    <mergeCell ref="VQG204:VQN204"/>
    <mergeCell ref="VQO204:VQV204"/>
    <mergeCell ref="VQW204:VRD204"/>
    <mergeCell ref="VRE204:VRL204"/>
    <mergeCell ref="VNU204:VOB204"/>
    <mergeCell ref="VOC204:VOJ204"/>
    <mergeCell ref="VOK204:VOR204"/>
    <mergeCell ref="VOS204:VOZ204"/>
    <mergeCell ref="VPA204:VPH204"/>
    <mergeCell ref="VPI204:VPP204"/>
    <mergeCell ref="VLY204:VMF204"/>
    <mergeCell ref="VMG204:VMN204"/>
    <mergeCell ref="VMO204:VMV204"/>
    <mergeCell ref="VMW204:VND204"/>
    <mergeCell ref="VNE204:VNL204"/>
    <mergeCell ref="VNM204:VNT204"/>
    <mergeCell ref="VKC204:VKJ204"/>
    <mergeCell ref="VKK204:VKR204"/>
    <mergeCell ref="VKS204:VKZ204"/>
    <mergeCell ref="VLA204:VLH204"/>
    <mergeCell ref="VLI204:VLP204"/>
    <mergeCell ref="VLQ204:VLX204"/>
    <mergeCell ref="VIG204:VIN204"/>
    <mergeCell ref="VIO204:VIV204"/>
    <mergeCell ref="VIW204:VJD204"/>
    <mergeCell ref="VJE204:VJL204"/>
    <mergeCell ref="VJM204:VJT204"/>
    <mergeCell ref="VJU204:VKB204"/>
    <mergeCell ref="VGK204:VGR204"/>
    <mergeCell ref="VGS204:VGZ204"/>
    <mergeCell ref="VHA204:VHH204"/>
    <mergeCell ref="VHI204:VHP204"/>
    <mergeCell ref="VHQ204:VHX204"/>
    <mergeCell ref="VHY204:VIF204"/>
    <mergeCell ref="VEO204:VEV204"/>
    <mergeCell ref="VEW204:VFD204"/>
    <mergeCell ref="VFE204:VFL204"/>
    <mergeCell ref="VFM204:VFT204"/>
    <mergeCell ref="VFU204:VGB204"/>
    <mergeCell ref="VGC204:VGJ204"/>
    <mergeCell ref="VCS204:VCZ204"/>
    <mergeCell ref="VDA204:VDH204"/>
    <mergeCell ref="VDI204:VDP204"/>
    <mergeCell ref="VDQ204:VDX204"/>
    <mergeCell ref="VDY204:VEF204"/>
    <mergeCell ref="VEG204:VEN204"/>
    <mergeCell ref="VAW204:VBD204"/>
    <mergeCell ref="VBE204:VBL204"/>
    <mergeCell ref="VBM204:VBT204"/>
    <mergeCell ref="VBU204:VCB204"/>
    <mergeCell ref="VCC204:VCJ204"/>
    <mergeCell ref="VCK204:VCR204"/>
    <mergeCell ref="UZA204:UZH204"/>
    <mergeCell ref="UZI204:UZP204"/>
    <mergeCell ref="UZQ204:UZX204"/>
    <mergeCell ref="UZY204:VAF204"/>
    <mergeCell ref="VAG204:VAN204"/>
    <mergeCell ref="VAO204:VAV204"/>
    <mergeCell ref="UXE204:UXL204"/>
    <mergeCell ref="UXM204:UXT204"/>
    <mergeCell ref="UXU204:UYB204"/>
    <mergeCell ref="UYC204:UYJ204"/>
    <mergeCell ref="UYK204:UYR204"/>
    <mergeCell ref="UYS204:UYZ204"/>
    <mergeCell ref="UVI204:UVP204"/>
    <mergeCell ref="UVQ204:UVX204"/>
    <mergeCell ref="UVY204:UWF204"/>
    <mergeCell ref="UWG204:UWN204"/>
    <mergeCell ref="UWO204:UWV204"/>
    <mergeCell ref="UWW204:UXD204"/>
    <mergeCell ref="UTM204:UTT204"/>
    <mergeCell ref="UTU204:UUB204"/>
    <mergeCell ref="UUC204:UUJ204"/>
    <mergeCell ref="UUK204:UUR204"/>
    <mergeCell ref="UUS204:UUZ204"/>
    <mergeCell ref="UVA204:UVH204"/>
    <mergeCell ref="URQ204:URX204"/>
    <mergeCell ref="URY204:USF204"/>
    <mergeCell ref="USG204:USN204"/>
    <mergeCell ref="USO204:USV204"/>
    <mergeCell ref="USW204:UTD204"/>
    <mergeCell ref="UTE204:UTL204"/>
    <mergeCell ref="UPU204:UQB204"/>
    <mergeCell ref="UQC204:UQJ204"/>
    <mergeCell ref="UQK204:UQR204"/>
    <mergeCell ref="UQS204:UQZ204"/>
    <mergeCell ref="URA204:URH204"/>
    <mergeCell ref="URI204:URP204"/>
    <mergeCell ref="UNY204:UOF204"/>
    <mergeCell ref="UOG204:UON204"/>
    <mergeCell ref="UOO204:UOV204"/>
    <mergeCell ref="UOW204:UPD204"/>
    <mergeCell ref="UPE204:UPL204"/>
    <mergeCell ref="UPM204:UPT204"/>
    <mergeCell ref="UMC204:UMJ204"/>
    <mergeCell ref="UMK204:UMR204"/>
    <mergeCell ref="UMS204:UMZ204"/>
    <mergeCell ref="UNA204:UNH204"/>
    <mergeCell ref="UNI204:UNP204"/>
    <mergeCell ref="UNQ204:UNX204"/>
    <mergeCell ref="UKG204:UKN204"/>
    <mergeCell ref="UKO204:UKV204"/>
    <mergeCell ref="UKW204:ULD204"/>
    <mergeCell ref="ULE204:ULL204"/>
    <mergeCell ref="ULM204:ULT204"/>
    <mergeCell ref="ULU204:UMB204"/>
    <mergeCell ref="UIK204:UIR204"/>
    <mergeCell ref="UIS204:UIZ204"/>
    <mergeCell ref="UJA204:UJH204"/>
    <mergeCell ref="UJI204:UJP204"/>
    <mergeCell ref="UJQ204:UJX204"/>
    <mergeCell ref="UJY204:UKF204"/>
    <mergeCell ref="UGO204:UGV204"/>
    <mergeCell ref="UGW204:UHD204"/>
    <mergeCell ref="UHE204:UHL204"/>
    <mergeCell ref="UHM204:UHT204"/>
    <mergeCell ref="UHU204:UIB204"/>
    <mergeCell ref="UIC204:UIJ204"/>
    <mergeCell ref="UES204:UEZ204"/>
    <mergeCell ref="UFA204:UFH204"/>
    <mergeCell ref="UFI204:UFP204"/>
    <mergeCell ref="UFQ204:UFX204"/>
    <mergeCell ref="UFY204:UGF204"/>
    <mergeCell ref="UGG204:UGN204"/>
    <mergeCell ref="UCW204:UDD204"/>
    <mergeCell ref="UDE204:UDL204"/>
    <mergeCell ref="UDM204:UDT204"/>
    <mergeCell ref="UDU204:UEB204"/>
    <mergeCell ref="UEC204:UEJ204"/>
    <mergeCell ref="UEK204:UER204"/>
    <mergeCell ref="UBA204:UBH204"/>
    <mergeCell ref="UBI204:UBP204"/>
    <mergeCell ref="UBQ204:UBX204"/>
    <mergeCell ref="UBY204:UCF204"/>
    <mergeCell ref="UCG204:UCN204"/>
    <mergeCell ref="UCO204:UCV204"/>
    <mergeCell ref="TZE204:TZL204"/>
    <mergeCell ref="TZM204:TZT204"/>
    <mergeCell ref="TZU204:UAB204"/>
    <mergeCell ref="UAC204:UAJ204"/>
    <mergeCell ref="UAK204:UAR204"/>
    <mergeCell ref="UAS204:UAZ204"/>
    <mergeCell ref="TXI204:TXP204"/>
    <mergeCell ref="TXQ204:TXX204"/>
    <mergeCell ref="TXY204:TYF204"/>
    <mergeCell ref="TYG204:TYN204"/>
    <mergeCell ref="TYO204:TYV204"/>
    <mergeCell ref="TYW204:TZD204"/>
    <mergeCell ref="TVM204:TVT204"/>
    <mergeCell ref="TVU204:TWB204"/>
    <mergeCell ref="TWC204:TWJ204"/>
    <mergeCell ref="TWK204:TWR204"/>
    <mergeCell ref="TWS204:TWZ204"/>
    <mergeCell ref="TXA204:TXH204"/>
    <mergeCell ref="TTQ204:TTX204"/>
    <mergeCell ref="TTY204:TUF204"/>
    <mergeCell ref="TUG204:TUN204"/>
    <mergeCell ref="TUO204:TUV204"/>
    <mergeCell ref="TUW204:TVD204"/>
    <mergeCell ref="TVE204:TVL204"/>
    <mergeCell ref="TRU204:TSB204"/>
    <mergeCell ref="TSC204:TSJ204"/>
    <mergeCell ref="TSK204:TSR204"/>
    <mergeCell ref="TSS204:TSZ204"/>
    <mergeCell ref="TTA204:TTH204"/>
    <mergeCell ref="TTI204:TTP204"/>
    <mergeCell ref="TPY204:TQF204"/>
    <mergeCell ref="TQG204:TQN204"/>
    <mergeCell ref="TQO204:TQV204"/>
    <mergeCell ref="TQW204:TRD204"/>
    <mergeCell ref="TRE204:TRL204"/>
    <mergeCell ref="TRM204:TRT204"/>
    <mergeCell ref="TOC204:TOJ204"/>
    <mergeCell ref="TOK204:TOR204"/>
    <mergeCell ref="TOS204:TOZ204"/>
    <mergeCell ref="TPA204:TPH204"/>
    <mergeCell ref="TPI204:TPP204"/>
    <mergeCell ref="TPQ204:TPX204"/>
    <mergeCell ref="TMG204:TMN204"/>
    <mergeCell ref="TMO204:TMV204"/>
    <mergeCell ref="TMW204:TND204"/>
    <mergeCell ref="TNE204:TNL204"/>
    <mergeCell ref="TNM204:TNT204"/>
    <mergeCell ref="TNU204:TOB204"/>
    <mergeCell ref="TKK204:TKR204"/>
    <mergeCell ref="TKS204:TKZ204"/>
    <mergeCell ref="TLA204:TLH204"/>
    <mergeCell ref="TLI204:TLP204"/>
    <mergeCell ref="TLQ204:TLX204"/>
    <mergeCell ref="TLY204:TMF204"/>
    <mergeCell ref="TIO204:TIV204"/>
    <mergeCell ref="TIW204:TJD204"/>
    <mergeCell ref="TJE204:TJL204"/>
    <mergeCell ref="TJM204:TJT204"/>
    <mergeCell ref="TJU204:TKB204"/>
    <mergeCell ref="TKC204:TKJ204"/>
    <mergeCell ref="TGS204:TGZ204"/>
    <mergeCell ref="THA204:THH204"/>
    <mergeCell ref="THI204:THP204"/>
    <mergeCell ref="THQ204:THX204"/>
    <mergeCell ref="THY204:TIF204"/>
    <mergeCell ref="TIG204:TIN204"/>
    <mergeCell ref="TEW204:TFD204"/>
    <mergeCell ref="TFE204:TFL204"/>
    <mergeCell ref="TFM204:TFT204"/>
    <mergeCell ref="TFU204:TGB204"/>
    <mergeCell ref="TGC204:TGJ204"/>
    <mergeCell ref="TGK204:TGR204"/>
    <mergeCell ref="TDA204:TDH204"/>
    <mergeCell ref="TDI204:TDP204"/>
    <mergeCell ref="TDQ204:TDX204"/>
    <mergeCell ref="TDY204:TEF204"/>
    <mergeCell ref="TEG204:TEN204"/>
    <mergeCell ref="TEO204:TEV204"/>
    <mergeCell ref="TBE204:TBL204"/>
    <mergeCell ref="TBM204:TBT204"/>
    <mergeCell ref="TBU204:TCB204"/>
    <mergeCell ref="TCC204:TCJ204"/>
    <mergeCell ref="TCK204:TCR204"/>
    <mergeCell ref="TCS204:TCZ204"/>
    <mergeCell ref="SZI204:SZP204"/>
    <mergeCell ref="SZQ204:SZX204"/>
    <mergeCell ref="SZY204:TAF204"/>
    <mergeCell ref="TAG204:TAN204"/>
    <mergeCell ref="TAO204:TAV204"/>
    <mergeCell ref="TAW204:TBD204"/>
    <mergeCell ref="SXM204:SXT204"/>
    <mergeCell ref="SXU204:SYB204"/>
    <mergeCell ref="SYC204:SYJ204"/>
    <mergeCell ref="SYK204:SYR204"/>
    <mergeCell ref="SYS204:SYZ204"/>
    <mergeCell ref="SZA204:SZH204"/>
    <mergeCell ref="SVQ204:SVX204"/>
    <mergeCell ref="SVY204:SWF204"/>
    <mergeCell ref="SWG204:SWN204"/>
    <mergeCell ref="SWO204:SWV204"/>
    <mergeCell ref="SWW204:SXD204"/>
    <mergeCell ref="SXE204:SXL204"/>
    <mergeCell ref="STU204:SUB204"/>
    <mergeCell ref="SUC204:SUJ204"/>
    <mergeCell ref="SUK204:SUR204"/>
    <mergeCell ref="SUS204:SUZ204"/>
    <mergeCell ref="SVA204:SVH204"/>
    <mergeCell ref="SVI204:SVP204"/>
    <mergeCell ref="SRY204:SSF204"/>
    <mergeCell ref="SSG204:SSN204"/>
    <mergeCell ref="SSO204:SSV204"/>
    <mergeCell ref="SSW204:STD204"/>
    <mergeCell ref="STE204:STL204"/>
    <mergeCell ref="STM204:STT204"/>
    <mergeCell ref="SQC204:SQJ204"/>
    <mergeCell ref="SQK204:SQR204"/>
    <mergeCell ref="SQS204:SQZ204"/>
    <mergeCell ref="SRA204:SRH204"/>
    <mergeCell ref="SRI204:SRP204"/>
    <mergeCell ref="SRQ204:SRX204"/>
    <mergeCell ref="SOG204:SON204"/>
    <mergeCell ref="SOO204:SOV204"/>
    <mergeCell ref="SOW204:SPD204"/>
    <mergeCell ref="SPE204:SPL204"/>
    <mergeCell ref="SPM204:SPT204"/>
    <mergeCell ref="SPU204:SQB204"/>
    <mergeCell ref="SMK204:SMR204"/>
    <mergeCell ref="SMS204:SMZ204"/>
    <mergeCell ref="SNA204:SNH204"/>
    <mergeCell ref="SNI204:SNP204"/>
    <mergeCell ref="SNQ204:SNX204"/>
    <mergeCell ref="SNY204:SOF204"/>
    <mergeCell ref="SKO204:SKV204"/>
    <mergeCell ref="SKW204:SLD204"/>
    <mergeCell ref="SLE204:SLL204"/>
    <mergeCell ref="SLM204:SLT204"/>
    <mergeCell ref="SLU204:SMB204"/>
    <mergeCell ref="SMC204:SMJ204"/>
    <mergeCell ref="SIS204:SIZ204"/>
    <mergeCell ref="SJA204:SJH204"/>
    <mergeCell ref="SJI204:SJP204"/>
    <mergeCell ref="SJQ204:SJX204"/>
    <mergeCell ref="SJY204:SKF204"/>
    <mergeCell ref="SKG204:SKN204"/>
    <mergeCell ref="SGW204:SHD204"/>
    <mergeCell ref="SHE204:SHL204"/>
    <mergeCell ref="SHM204:SHT204"/>
    <mergeCell ref="SHU204:SIB204"/>
    <mergeCell ref="SIC204:SIJ204"/>
    <mergeCell ref="SIK204:SIR204"/>
    <mergeCell ref="SFA204:SFH204"/>
    <mergeCell ref="SFI204:SFP204"/>
    <mergeCell ref="SFQ204:SFX204"/>
    <mergeCell ref="SFY204:SGF204"/>
    <mergeCell ref="SGG204:SGN204"/>
    <mergeCell ref="SGO204:SGV204"/>
    <mergeCell ref="SDE204:SDL204"/>
    <mergeCell ref="SDM204:SDT204"/>
    <mergeCell ref="SDU204:SEB204"/>
    <mergeCell ref="SEC204:SEJ204"/>
    <mergeCell ref="SEK204:SER204"/>
    <mergeCell ref="SES204:SEZ204"/>
    <mergeCell ref="SBI204:SBP204"/>
    <mergeCell ref="SBQ204:SBX204"/>
    <mergeCell ref="SBY204:SCF204"/>
    <mergeCell ref="SCG204:SCN204"/>
    <mergeCell ref="SCO204:SCV204"/>
    <mergeCell ref="SCW204:SDD204"/>
    <mergeCell ref="RZM204:RZT204"/>
    <mergeCell ref="RZU204:SAB204"/>
    <mergeCell ref="SAC204:SAJ204"/>
    <mergeCell ref="SAK204:SAR204"/>
    <mergeCell ref="SAS204:SAZ204"/>
    <mergeCell ref="SBA204:SBH204"/>
    <mergeCell ref="RXQ204:RXX204"/>
    <mergeCell ref="RXY204:RYF204"/>
    <mergeCell ref="RYG204:RYN204"/>
    <mergeCell ref="RYO204:RYV204"/>
    <mergeCell ref="RYW204:RZD204"/>
    <mergeCell ref="RZE204:RZL204"/>
    <mergeCell ref="RVU204:RWB204"/>
    <mergeCell ref="RWC204:RWJ204"/>
    <mergeCell ref="RWK204:RWR204"/>
    <mergeCell ref="RWS204:RWZ204"/>
    <mergeCell ref="RXA204:RXH204"/>
    <mergeCell ref="RXI204:RXP204"/>
    <mergeCell ref="RTY204:RUF204"/>
    <mergeCell ref="RUG204:RUN204"/>
    <mergeCell ref="RUO204:RUV204"/>
    <mergeCell ref="RUW204:RVD204"/>
    <mergeCell ref="RVE204:RVL204"/>
    <mergeCell ref="RVM204:RVT204"/>
    <mergeCell ref="RSC204:RSJ204"/>
    <mergeCell ref="RSK204:RSR204"/>
    <mergeCell ref="RSS204:RSZ204"/>
    <mergeCell ref="RTA204:RTH204"/>
    <mergeCell ref="RTI204:RTP204"/>
    <mergeCell ref="RTQ204:RTX204"/>
    <mergeCell ref="RQG204:RQN204"/>
    <mergeCell ref="RQO204:RQV204"/>
    <mergeCell ref="RQW204:RRD204"/>
    <mergeCell ref="RRE204:RRL204"/>
    <mergeCell ref="RRM204:RRT204"/>
    <mergeCell ref="RRU204:RSB204"/>
    <mergeCell ref="ROK204:ROR204"/>
    <mergeCell ref="ROS204:ROZ204"/>
    <mergeCell ref="RPA204:RPH204"/>
    <mergeCell ref="RPI204:RPP204"/>
    <mergeCell ref="RPQ204:RPX204"/>
    <mergeCell ref="RPY204:RQF204"/>
    <mergeCell ref="RMO204:RMV204"/>
    <mergeCell ref="RMW204:RND204"/>
    <mergeCell ref="RNE204:RNL204"/>
    <mergeCell ref="RNM204:RNT204"/>
    <mergeCell ref="RNU204:ROB204"/>
    <mergeCell ref="ROC204:ROJ204"/>
    <mergeCell ref="RKS204:RKZ204"/>
    <mergeCell ref="RLA204:RLH204"/>
    <mergeCell ref="RLI204:RLP204"/>
    <mergeCell ref="RLQ204:RLX204"/>
    <mergeCell ref="RLY204:RMF204"/>
    <mergeCell ref="RMG204:RMN204"/>
    <mergeCell ref="RIW204:RJD204"/>
    <mergeCell ref="RJE204:RJL204"/>
    <mergeCell ref="RJM204:RJT204"/>
    <mergeCell ref="RJU204:RKB204"/>
    <mergeCell ref="RKC204:RKJ204"/>
    <mergeCell ref="RKK204:RKR204"/>
    <mergeCell ref="RHA204:RHH204"/>
    <mergeCell ref="RHI204:RHP204"/>
    <mergeCell ref="RHQ204:RHX204"/>
    <mergeCell ref="RHY204:RIF204"/>
    <mergeCell ref="RIG204:RIN204"/>
    <mergeCell ref="RIO204:RIV204"/>
    <mergeCell ref="RFE204:RFL204"/>
    <mergeCell ref="RFM204:RFT204"/>
    <mergeCell ref="RFU204:RGB204"/>
    <mergeCell ref="RGC204:RGJ204"/>
    <mergeCell ref="RGK204:RGR204"/>
    <mergeCell ref="RGS204:RGZ204"/>
    <mergeCell ref="RDI204:RDP204"/>
    <mergeCell ref="RDQ204:RDX204"/>
    <mergeCell ref="RDY204:REF204"/>
    <mergeCell ref="REG204:REN204"/>
    <mergeCell ref="REO204:REV204"/>
    <mergeCell ref="REW204:RFD204"/>
    <mergeCell ref="RBM204:RBT204"/>
    <mergeCell ref="RBU204:RCB204"/>
    <mergeCell ref="RCC204:RCJ204"/>
    <mergeCell ref="RCK204:RCR204"/>
    <mergeCell ref="RCS204:RCZ204"/>
    <mergeCell ref="RDA204:RDH204"/>
    <mergeCell ref="QZQ204:QZX204"/>
    <mergeCell ref="QZY204:RAF204"/>
    <mergeCell ref="RAG204:RAN204"/>
    <mergeCell ref="RAO204:RAV204"/>
    <mergeCell ref="RAW204:RBD204"/>
    <mergeCell ref="RBE204:RBL204"/>
    <mergeCell ref="QXU204:QYB204"/>
    <mergeCell ref="QYC204:QYJ204"/>
    <mergeCell ref="QYK204:QYR204"/>
    <mergeCell ref="QYS204:QYZ204"/>
    <mergeCell ref="QZA204:QZH204"/>
    <mergeCell ref="QZI204:QZP204"/>
    <mergeCell ref="QVY204:QWF204"/>
    <mergeCell ref="QWG204:QWN204"/>
    <mergeCell ref="QWO204:QWV204"/>
    <mergeCell ref="QWW204:QXD204"/>
    <mergeCell ref="QXE204:QXL204"/>
    <mergeCell ref="QXM204:QXT204"/>
    <mergeCell ref="QUC204:QUJ204"/>
    <mergeCell ref="QUK204:QUR204"/>
    <mergeCell ref="QUS204:QUZ204"/>
    <mergeCell ref="QVA204:QVH204"/>
    <mergeCell ref="QVI204:QVP204"/>
    <mergeCell ref="QVQ204:QVX204"/>
    <mergeCell ref="QSG204:QSN204"/>
    <mergeCell ref="QSO204:QSV204"/>
    <mergeCell ref="QSW204:QTD204"/>
    <mergeCell ref="QTE204:QTL204"/>
    <mergeCell ref="QTM204:QTT204"/>
    <mergeCell ref="QTU204:QUB204"/>
    <mergeCell ref="QQK204:QQR204"/>
    <mergeCell ref="QQS204:QQZ204"/>
    <mergeCell ref="QRA204:QRH204"/>
    <mergeCell ref="QRI204:QRP204"/>
    <mergeCell ref="QRQ204:QRX204"/>
    <mergeCell ref="QRY204:QSF204"/>
    <mergeCell ref="QOO204:QOV204"/>
    <mergeCell ref="QOW204:QPD204"/>
    <mergeCell ref="QPE204:QPL204"/>
    <mergeCell ref="QPM204:QPT204"/>
    <mergeCell ref="QPU204:QQB204"/>
    <mergeCell ref="QQC204:QQJ204"/>
    <mergeCell ref="QMS204:QMZ204"/>
    <mergeCell ref="QNA204:QNH204"/>
    <mergeCell ref="QNI204:QNP204"/>
    <mergeCell ref="QNQ204:QNX204"/>
    <mergeCell ref="QNY204:QOF204"/>
    <mergeCell ref="QOG204:QON204"/>
    <mergeCell ref="QKW204:QLD204"/>
    <mergeCell ref="QLE204:QLL204"/>
    <mergeCell ref="QLM204:QLT204"/>
    <mergeCell ref="QLU204:QMB204"/>
    <mergeCell ref="QMC204:QMJ204"/>
    <mergeCell ref="QMK204:QMR204"/>
    <mergeCell ref="QJA204:QJH204"/>
    <mergeCell ref="QJI204:QJP204"/>
    <mergeCell ref="QJQ204:QJX204"/>
    <mergeCell ref="QJY204:QKF204"/>
    <mergeCell ref="QKG204:QKN204"/>
    <mergeCell ref="QKO204:QKV204"/>
    <mergeCell ref="QHE204:QHL204"/>
    <mergeCell ref="QHM204:QHT204"/>
    <mergeCell ref="QHU204:QIB204"/>
    <mergeCell ref="QIC204:QIJ204"/>
    <mergeCell ref="QIK204:QIR204"/>
    <mergeCell ref="QIS204:QIZ204"/>
    <mergeCell ref="QFI204:QFP204"/>
    <mergeCell ref="QFQ204:QFX204"/>
    <mergeCell ref="QFY204:QGF204"/>
    <mergeCell ref="QGG204:QGN204"/>
    <mergeCell ref="QGO204:QGV204"/>
    <mergeCell ref="QGW204:QHD204"/>
    <mergeCell ref="QDM204:QDT204"/>
    <mergeCell ref="QDU204:QEB204"/>
    <mergeCell ref="QEC204:QEJ204"/>
    <mergeCell ref="QEK204:QER204"/>
    <mergeCell ref="QES204:QEZ204"/>
    <mergeCell ref="QFA204:QFH204"/>
    <mergeCell ref="QBQ204:QBX204"/>
    <mergeCell ref="QBY204:QCF204"/>
    <mergeCell ref="QCG204:QCN204"/>
    <mergeCell ref="QCO204:QCV204"/>
    <mergeCell ref="QCW204:QDD204"/>
    <mergeCell ref="QDE204:QDL204"/>
    <mergeCell ref="PZU204:QAB204"/>
    <mergeCell ref="QAC204:QAJ204"/>
    <mergeCell ref="QAK204:QAR204"/>
    <mergeCell ref="QAS204:QAZ204"/>
    <mergeCell ref="QBA204:QBH204"/>
    <mergeCell ref="QBI204:QBP204"/>
    <mergeCell ref="PXY204:PYF204"/>
    <mergeCell ref="PYG204:PYN204"/>
    <mergeCell ref="PYO204:PYV204"/>
    <mergeCell ref="PYW204:PZD204"/>
    <mergeCell ref="PZE204:PZL204"/>
    <mergeCell ref="PZM204:PZT204"/>
    <mergeCell ref="PWC204:PWJ204"/>
    <mergeCell ref="PWK204:PWR204"/>
    <mergeCell ref="PWS204:PWZ204"/>
    <mergeCell ref="PXA204:PXH204"/>
    <mergeCell ref="PXI204:PXP204"/>
    <mergeCell ref="PXQ204:PXX204"/>
    <mergeCell ref="PUG204:PUN204"/>
    <mergeCell ref="PUO204:PUV204"/>
    <mergeCell ref="PUW204:PVD204"/>
    <mergeCell ref="PVE204:PVL204"/>
    <mergeCell ref="PVM204:PVT204"/>
    <mergeCell ref="PVU204:PWB204"/>
    <mergeCell ref="PSK204:PSR204"/>
    <mergeCell ref="PSS204:PSZ204"/>
    <mergeCell ref="PTA204:PTH204"/>
    <mergeCell ref="PTI204:PTP204"/>
    <mergeCell ref="PTQ204:PTX204"/>
    <mergeCell ref="PTY204:PUF204"/>
    <mergeCell ref="PQO204:PQV204"/>
    <mergeCell ref="PQW204:PRD204"/>
    <mergeCell ref="PRE204:PRL204"/>
    <mergeCell ref="PRM204:PRT204"/>
    <mergeCell ref="PRU204:PSB204"/>
    <mergeCell ref="PSC204:PSJ204"/>
    <mergeCell ref="POS204:POZ204"/>
    <mergeCell ref="PPA204:PPH204"/>
    <mergeCell ref="PPI204:PPP204"/>
    <mergeCell ref="PPQ204:PPX204"/>
    <mergeCell ref="PPY204:PQF204"/>
    <mergeCell ref="PQG204:PQN204"/>
    <mergeCell ref="PMW204:PND204"/>
    <mergeCell ref="PNE204:PNL204"/>
    <mergeCell ref="PNM204:PNT204"/>
    <mergeCell ref="PNU204:POB204"/>
    <mergeCell ref="POC204:POJ204"/>
    <mergeCell ref="POK204:POR204"/>
    <mergeCell ref="PLA204:PLH204"/>
    <mergeCell ref="PLI204:PLP204"/>
    <mergeCell ref="PLQ204:PLX204"/>
    <mergeCell ref="PLY204:PMF204"/>
    <mergeCell ref="PMG204:PMN204"/>
    <mergeCell ref="PMO204:PMV204"/>
    <mergeCell ref="PJE204:PJL204"/>
    <mergeCell ref="PJM204:PJT204"/>
    <mergeCell ref="PJU204:PKB204"/>
    <mergeCell ref="PKC204:PKJ204"/>
    <mergeCell ref="PKK204:PKR204"/>
    <mergeCell ref="PKS204:PKZ204"/>
    <mergeCell ref="PHI204:PHP204"/>
    <mergeCell ref="PHQ204:PHX204"/>
    <mergeCell ref="PHY204:PIF204"/>
    <mergeCell ref="PIG204:PIN204"/>
    <mergeCell ref="PIO204:PIV204"/>
    <mergeCell ref="PIW204:PJD204"/>
    <mergeCell ref="PFM204:PFT204"/>
    <mergeCell ref="PFU204:PGB204"/>
    <mergeCell ref="PGC204:PGJ204"/>
    <mergeCell ref="PGK204:PGR204"/>
    <mergeCell ref="PGS204:PGZ204"/>
    <mergeCell ref="PHA204:PHH204"/>
    <mergeCell ref="PDQ204:PDX204"/>
    <mergeCell ref="PDY204:PEF204"/>
    <mergeCell ref="PEG204:PEN204"/>
    <mergeCell ref="PEO204:PEV204"/>
    <mergeCell ref="PEW204:PFD204"/>
    <mergeCell ref="PFE204:PFL204"/>
    <mergeCell ref="PBU204:PCB204"/>
    <mergeCell ref="PCC204:PCJ204"/>
    <mergeCell ref="PCK204:PCR204"/>
    <mergeCell ref="PCS204:PCZ204"/>
    <mergeCell ref="PDA204:PDH204"/>
    <mergeCell ref="PDI204:PDP204"/>
    <mergeCell ref="OZY204:PAF204"/>
    <mergeCell ref="PAG204:PAN204"/>
    <mergeCell ref="PAO204:PAV204"/>
    <mergeCell ref="PAW204:PBD204"/>
    <mergeCell ref="PBE204:PBL204"/>
    <mergeCell ref="PBM204:PBT204"/>
    <mergeCell ref="OYC204:OYJ204"/>
    <mergeCell ref="OYK204:OYR204"/>
    <mergeCell ref="OYS204:OYZ204"/>
    <mergeCell ref="OZA204:OZH204"/>
    <mergeCell ref="OZI204:OZP204"/>
    <mergeCell ref="OZQ204:OZX204"/>
    <mergeCell ref="OWG204:OWN204"/>
    <mergeCell ref="OWO204:OWV204"/>
    <mergeCell ref="OWW204:OXD204"/>
    <mergeCell ref="OXE204:OXL204"/>
    <mergeCell ref="OXM204:OXT204"/>
    <mergeCell ref="OXU204:OYB204"/>
    <mergeCell ref="OUK204:OUR204"/>
    <mergeCell ref="OUS204:OUZ204"/>
    <mergeCell ref="OVA204:OVH204"/>
    <mergeCell ref="OVI204:OVP204"/>
    <mergeCell ref="OVQ204:OVX204"/>
    <mergeCell ref="OVY204:OWF204"/>
    <mergeCell ref="OSO204:OSV204"/>
    <mergeCell ref="OSW204:OTD204"/>
    <mergeCell ref="OTE204:OTL204"/>
    <mergeCell ref="OTM204:OTT204"/>
    <mergeCell ref="OTU204:OUB204"/>
    <mergeCell ref="OUC204:OUJ204"/>
    <mergeCell ref="OQS204:OQZ204"/>
    <mergeCell ref="ORA204:ORH204"/>
    <mergeCell ref="ORI204:ORP204"/>
    <mergeCell ref="ORQ204:ORX204"/>
    <mergeCell ref="ORY204:OSF204"/>
    <mergeCell ref="OSG204:OSN204"/>
    <mergeCell ref="OOW204:OPD204"/>
    <mergeCell ref="OPE204:OPL204"/>
    <mergeCell ref="OPM204:OPT204"/>
    <mergeCell ref="OPU204:OQB204"/>
    <mergeCell ref="OQC204:OQJ204"/>
    <mergeCell ref="OQK204:OQR204"/>
    <mergeCell ref="ONA204:ONH204"/>
    <mergeCell ref="ONI204:ONP204"/>
    <mergeCell ref="ONQ204:ONX204"/>
    <mergeCell ref="ONY204:OOF204"/>
    <mergeCell ref="OOG204:OON204"/>
    <mergeCell ref="OOO204:OOV204"/>
    <mergeCell ref="OLE204:OLL204"/>
    <mergeCell ref="OLM204:OLT204"/>
    <mergeCell ref="OLU204:OMB204"/>
    <mergeCell ref="OMC204:OMJ204"/>
    <mergeCell ref="OMK204:OMR204"/>
    <mergeCell ref="OMS204:OMZ204"/>
    <mergeCell ref="OJI204:OJP204"/>
    <mergeCell ref="OJQ204:OJX204"/>
    <mergeCell ref="OJY204:OKF204"/>
    <mergeCell ref="OKG204:OKN204"/>
    <mergeCell ref="OKO204:OKV204"/>
    <mergeCell ref="OKW204:OLD204"/>
    <mergeCell ref="OHM204:OHT204"/>
    <mergeCell ref="OHU204:OIB204"/>
    <mergeCell ref="OIC204:OIJ204"/>
    <mergeCell ref="OIK204:OIR204"/>
    <mergeCell ref="OIS204:OIZ204"/>
    <mergeCell ref="OJA204:OJH204"/>
    <mergeCell ref="OFQ204:OFX204"/>
    <mergeCell ref="OFY204:OGF204"/>
    <mergeCell ref="OGG204:OGN204"/>
    <mergeCell ref="OGO204:OGV204"/>
    <mergeCell ref="OGW204:OHD204"/>
    <mergeCell ref="OHE204:OHL204"/>
    <mergeCell ref="ODU204:OEB204"/>
    <mergeCell ref="OEC204:OEJ204"/>
    <mergeCell ref="OEK204:OER204"/>
    <mergeCell ref="OES204:OEZ204"/>
    <mergeCell ref="OFA204:OFH204"/>
    <mergeCell ref="OFI204:OFP204"/>
    <mergeCell ref="OBY204:OCF204"/>
    <mergeCell ref="OCG204:OCN204"/>
    <mergeCell ref="OCO204:OCV204"/>
    <mergeCell ref="OCW204:ODD204"/>
    <mergeCell ref="ODE204:ODL204"/>
    <mergeCell ref="ODM204:ODT204"/>
    <mergeCell ref="OAC204:OAJ204"/>
    <mergeCell ref="OAK204:OAR204"/>
    <mergeCell ref="OAS204:OAZ204"/>
    <mergeCell ref="OBA204:OBH204"/>
    <mergeCell ref="OBI204:OBP204"/>
    <mergeCell ref="OBQ204:OBX204"/>
    <mergeCell ref="NYG204:NYN204"/>
    <mergeCell ref="NYO204:NYV204"/>
    <mergeCell ref="NYW204:NZD204"/>
    <mergeCell ref="NZE204:NZL204"/>
    <mergeCell ref="NZM204:NZT204"/>
    <mergeCell ref="NZU204:OAB204"/>
    <mergeCell ref="NWK204:NWR204"/>
    <mergeCell ref="NWS204:NWZ204"/>
    <mergeCell ref="NXA204:NXH204"/>
    <mergeCell ref="NXI204:NXP204"/>
    <mergeCell ref="NXQ204:NXX204"/>
    <mergeCell ref="NXY204:NYF204"/>
    <mergeCell ref="NUO204:NUV204"/>
    <mergeCell ref="NUW204:NVD204"/>
    <mergeCell ref="NVE204:NVL204"/>
    <mergeCell ref="NVM204:NVT204"/>
    <mergeCell ref="NVU204:NWB204"/>
    <mergeCell ref="NWC204:NWJ204"/>
    <mergeCell ref="NSS204:NSZ204"/>
    <mergeCell ref="NTA204:NTH204"/>
    <mergeCell ref="NTI204:NTP204"/>
    <mergeCell ref="NTQ204:NTX204"/>
    <mergeCell ref="NTY204:NUF204"/>
    <mergeCell ref="NUG204:NUN204"/>
    <mergeCell ref="NQW204:NRD204"/>
    <mergeCell ref="NRE204:NRL204"/>
    <mergeCell ref="NRM204:NRT204"/>
    <mergeCell ref="NRU204:NSB204"/>
    <mergeCell ref="NSC204:NSJ204"/>
    <mergeCell ref="NSK204:NSR204"/>
    <mergeCell ref="NPA204:NPH204"/>
    <mergeCell ref="NPI204:NPP204"/>
    <mergeCell ref="NPQ204:NPX204"/>
    <mergeCell ref="NPY204:NQF204"/>
    <mergeCell ref="NQG204:NQN204"/>
    <mergeCell ref="NQO204:NQV204"/>
    <mergeCell ref="NNE204:NNL204"/>
    <mergeCell ref="NNM204:NNT204"/>
    <mergeCell ref="NNU204:NOB204"/>
    <mergeCell ref="NOC204:NOJ204"/>
    <mergeCell ref="NOK204:NOR204"/>
    <mergeCell ref="NOS204:NOZ204"/>
    <mergeCell ref="NLI204:NLP204"/>
    <mergeCell ref="NLQ204:NLX204"/>
    <mergeCell ref="NLY204:NMF204"/>
    <mergeCell ref="NMG204:NMN204"/>
    <mergeCell ref="NMO204:NMV204"/>
    <mergeCell ref="NMW204:NND204"/>
    <mergeCell ref="NJM204:NJT204"/>
    <mergeCell ref="NJU204:NKB204"/>
    <mergeCell ref="NKC204:NKJ204"/>
    <mergeCell ref="NKK204:NKR204"/>
    <mergeCell ref="NKS204:NKZ204"/>
    <mergeCell ref="NLA204:NLH204"/>
    <mergeCell ref="NHQ204:NHX204"/>
    <mergeCell ref="NHY204:NIF204"/>
    <mergeCell ref="NIG204:NIN204"/>
    <mergeCell ref="NIO204:NIV204"/>
    <mergeCell ref="NIW204:NJD204"/>
    <mergeCell ref="NJE204:NJL204"/>
    <mergeCell ref="NFU204:NGB204"/>
    <mergeCell ref="NGC204:NGJ204"/>
    <mergeCell ref="NGK204:NGR204"/>
    <mergeCell ref="NGS204:NGZ204"/>
    <mergeCell ref="NHA204:NHH204"/>
    <mergeCell ref="NHI204:NHP204"/>
    <mergeCell ref="NDY204:NEF204"/>
    <mergeCell ref="NEG204:NEN204"/>
    <mergeCell ref="NEO204:NEV204"/>
    <mergeCell ref="NEW204:NFD204"/>
    <mergeCell ref="NFE204:NFL204"/>
    <mergeCell ref="NFM204:NFT204"/>
    <mergeCell ref="NCC204:NCJ204"/>
    <mergeCell ref="NCK204:NCR204"/>
    <mergeCell ref="NCS204:NCZ204"/>
    <mergeCell ref="NDA204:NDH204"/>
    <mergeCell ref="NDI204:NDP204"/>
    <mergeCell ref="NDQ204:NDX204"/>
    <mergeCell ref="NAG204:NAN204"/>
    <mergeCell ref="NAO204:NAV204"/>
    <mergeCell ref="NAW204:NBD204"/>
    <mergeCell ref="NBE204:NBL204"/>
    <mergeCell ref="NBM204:NBT204"/>
    <mergeCell ref="NBU204:NCB204"/>
    <mergeCell ref="MYK204:MYR204"/>
    <mergeCell ref="MYS204:MYZ204"/>
    <mergeCell ref="MZA204:MZH204"/>
    <mergeCell ref="MZI204:MZP204"/>
    <mergeCell ref="MZQ204:MZX204"/>
    <mergeCell ref="MZY204:NAF204"/>
    <mergeCell ref="MWO204:MWV204"/>
    <mergeCell ref="MWW204:MXD204"/>
    <mergeCell ref="MXE204:MXL204"/>
    <mergeCell ref="MXM204:MXT204"/>
    <mergeCell ref="MXU204:MYB204"/>
    <mergeCell ref="MYC204:MYJ204"/>
    <mergeCell ref="MUS204:MUZ204"/>
    <mergeCell ref="MVA204:MVH204"/>
    <mergeCell ref="MVI204:MVP204"/>
    <mergeCell ref="MVQ204:MVX204"/>
    <mergeCell ref="MVY204:MWF204"/>
    <mergeCell ref="MWG204:MWN204"/>
    <mergeCell ref="MSW204:MTD204"/>
    <mergeCell ref="MTE204:MTL204"/>
    <mergeCell ref="MTM204:MTT204"/>
    <mergeCell ref="MTU204:MUB204"/>
    <mergeCell ref="MUC204:MUJ204"/>
    <mergeCell ref="MUK204:MUR204"/>
    <mergeCell ref="MRA204:MRH204"/>
    <mergeCell ref="MRI204:MRP204"/>
    <mergeCell ref="MRQ204:MRX204"/>
    <mergeCell ref="MRY204:MSF204"/>
    <mergeCell ref="MSG204:MSN204"/>
    <mergeCell ref="MSO204:MSV204"/>
    <mergeCell ref="MPE204:MPL204"/>
    <mergeCell ref="MPM204:MPT204"/>
    <mergeCell ref="MPU204:MQB204"/>
    <mergeCell ref="MQC204:MQJ204"/>
    <mergeCell ref="MQK204:MQR204"/>
    <mergeCell ref="MQS204:MQZ204"/>
    <mergeCell ref="MNI204:MNP204"/>
    <mergeCell ref="MNQ204:MNX204"/>
    <mergeCell ref="MNY204:MOF204"/>
    <mergeCell ref="MOG204:MON204"/>
    <mergeCell ref="MOO204:MOV204"/>
    <mergeCell ref="MOW204:MPD204"/>
    <mergeCell ref="MLM204:MLT204"/>
    <mergeCell ref="MLU204:MMB204"/>
    <mergeCell ref="MMC204:MMJ204"/>
    <mergeCell ref="MMK204:MMR204"/>
    <mergeCell ref="MMS204:MMZ204"/>
    <mergeCell ref="MNA204:MNH204"/>
    <mergeCell ref="MJQ204:MJX204"/>
    <mergeCell ref="MJY204:MKF204"/>
    <mergeCell ref="MKG204:MKN204"/>
    <mergeCell ref="MKO204:MKV204"/>
    <mergeCell ref="MKW204:MLD204"/>
    <mergeCell ref="MLE204:MLL204"/>
    <mergeCell ref="MHU204:MIB204"/>
    <mergeCell ref="MIC204:MIJ204"/>
    <mergeCell ref="MIK204:MIR204"/>
    <mergeCell ref="MIS204:MIZ204"/>
    <mergeCell ref="MJA204:MJH204"/>
    <mergeCell ref="MJI204:MJP204"/>
    <mergeCell ref="MFY204:MGF204"/>
    <mergeCell ref="MGG204:MGN204"/>
    <mergeCell ref="MGO204:MGV204"/>
    <mergeCell ref="MGW204:MHD204"/>
    <mergeCell ref="MHE204:MHL204"/>
    <mergeCell ref="MHM204:MHT204"/>
    <mergeCell ref="MEC204:MEJ204"/>
    <mergeCell ref="MEK204:MER204"/>
    <mergeCell ref="MES204:MEZ204"/>
    <mergeCell ref="MFA204:MFH204"/>
    <mergeCell ref="MFI204:MFP204"/>
    <mergeCell ref="MFQ204:MFX204"/>
    <mergeCell ref="MCG204:MCN204"/>
    <mergeCell ref="MCO204:MCV204"/>
    <mergeCell ref="MCW204:MDD204"/>
    <mergeCell ref="MDE204:MDL204"/>
    <mergeCell ref="MDM204:MDT204"/>
    <mergeCell ref="MDU204:MEB204"/>
    <mergeCell ref="MAK204:MAR204"/>
    <mergeCell ref="MAS204:MAZ204"/>
    <mergeCell ref="MBA204:MBH204"/>
    <mergeCell ref="MBI204:MBP204"/>
    <mergeCell ref="MBQ204:MBX204"/>
    <mergeCell ref="MBY204:MCF204"/>
    <mergeCell ref="LYO204:LYV204"/>
    <mergeCell ref="LYW204:LZD204"/>
    <mergeCell ref="LZE204:LZL204"/>
    <mergeCell ref="LZM204:LZT204"/>
    <mergeCell ref="LZU204:MAB204"/>
    <mergeCell ref="MAC204:MAJ204"/>
    <mergeCell ref="LWS204:LWZ204"/>
    <mergeCell ref="LXA204:LXH204"/>
    <mergeCell ref="LXI204:LXP204"/>
    <mergeCell ref="LXQ204:LXX204"/>
    <mergeCell ref="LXY204:LYF204"/>
    <mergeCell ref="LYG204:LYN204"/>
    <mergeCell ref="LUW204:LVD204"/>
    <mergeCell ref="LVE204:LVL204"/>
    <mergeCell ref="LVM204:LVT204"/>
    <mergeCell ref="LVU204:LWB204"/>
    <mergeCell ref="LWC204:LWJ204"/>
    <mergeCell ref="LWK204:LWR204"/>
    <mergeCell ref="LTA204:LTH204"/>
    <mergeCell ref="LTI204:LTP204"/>
    <mergeCell ref="LTQ204:LTX204"/>
    <mergeCell ref="LTY204:LUF204"/>
    <mergeCell ref="LUG204:LUN204"/>
    <mergeCell ref="LUO204:LUV204"/>
    <mergeCell ref="LRE204:LRL204"/>
    <mergeCell ref="LRM204:LRT204"/>
    <mergeCell ref="LRU204:LSB204"/>
    <mergeCell ref="LSC204:LSJ204"/>
    <mergeCell ref="LSK204:LSR204"/>
    <mergeCell ref="LSS204:LSZ204"/>
    <mergeCell ref="LPI204:LPP204"/>
    <mergeCell ref="LPQ204:LPX204"/>
    <mergeCell ref="LPY204:LQF204"/>
    <mergeCell ref="LQG204:LQN204"/>
    <mergeCell ref="LQO204:LQV204"/>
    <mergeCell ref="LQW204:LRD204"/>
    <mergeCell ref="LNM204:LNT204"/>
    <mergeCell ref="LNU204:LOB204"/>
    <mergeCell ref="LOC204:LOJ204"/>
    <mergeCell ref="LOK204:LOR204"/>
    <mergeCell ref="LOS204:LOZ204"/>
    <mergeCell ref="LPA204:LPH204"/>
    <mergeCell ref="LLQ204:LLX204"/>
    <mergeCell ref="LLY204:LMF204"/>
    <mergeCell ref="LMG204:LMN204"/>
    <mergeCell ref="LMO204:LMV204"/>
    <mergeCell ref="LMW204:LND204"/>
    <mergeCell ref="LNE204:LNL204"/>
    <mergeCell ref="LJU204:LKB204"/>
    <mergeCell ref="LKC204:LKJ204"/>
    <mergeCell ref="LKK204:LKR204"/>
    <mergeCell ref="LKS204:LKZ204"/>
    <mergeCell ref="LLA204:LLH204"/>
    <mergeCell ref="LLI204:LLP204"/>
    <mergeCell ref="LHY204:LIF204"/>
    <mergeCell ref="LIG204:LIN204"/>
    <mergeCell ref="LIO204:LIV204"/>
    <mergeCell ref="LIW204:LJD204"/>
    <mergeCell ref="LJE204:LJL204"/>
    <mergeCell ref="LJM204:LJT204"/>
    <mergeCell ref="LGC204:LGJ204"/>
    <mergeCell ref="LGK204:LGR204"/>
    <mergeCell ref="LGS204:LGZ204"/>
    <mergeCell ref="LHA204:LHH204"/>
    <mergeCell ref="LHI204:LHP204"/>
    <mergeCell ref="LHQ204:LHX204"/>
    <mergeCell ref="LEG204:LEN204"/>
    <mergeCell ref="LEO204:LEV204"/>
    <mergeCell ref="LEW204:LFD204"/>
    <mergeCell ref="LFE204:LFL204"/>
    <mergeCell ref="LFM204:LFT204"/>
    <mergeCell ref="LFU204:LGB204"/>
    <mergeCell ref="LCK204:LCR204"/>
    <mergeCell ref="LCS204:LCZ204"/>
    <mergeCell ref="LDA204:LDH204"/>
    <mergeCell ref="LDI204:LDP204"/>
    <mergeCell ref="LDQ204:LDX204"/>
    <mergeCell ref="LDY204:LEF204"/>
    <mergeCell ref="LAO204:LAV204"/>
    <mergeCell ref="LAW204:LBD204"/>
    <mergeCell ref="LBE204:LBL204"/>
    <mergeCell ref="LBM204:LBT204"/>
    <mergeCell ref="LBU204:LCB204"/>
    <mergeCell ref="LCC204:LCJ204"/>
    <mergeCell ref="KYS204:KYZ204"/>
    <mergeCell ref="KZA204:KZH204"/>
    <mergeCell ref="KZI204:KZP204"/>
    <mergeCell ref="KZQ204:KZX204"/>
    <mergeCell ref="KZY204:LAF204"/>
    <mergeCell ref="LAG204:LAN204"/>
    <mergeCell ref="KWW204:KXD204"/>
    <mergeCell ref="KXE204:KXL204"/>
    <mergeCell ref="KXM204:KXT204"/>
    <mergeCell ref="KXU204:KYB204"/>
    <mergeCell ref="KYC204:KYJ204"/>
    <mergeCell ref="KYK204:KYR204"/>
    <mergeCell ref="KVA204:KVH204"/>
    <mergeCell ref="KVI204:KVP204"/>
    <mergeCell ref="KVQ204:KVX204"/>
    <mergeCell ref="KVY204:KWF204"/>
    <mergeCell ref="KWG204:KWN204"/>
    <mergeCell ref="KWO204:KWV204"/>
    <mergeCell ref="KTE204:KTL204"/>
    <mergeCell ref="KTM204:KTT204"/>
    <mergeCell ref="KTU204:KUB204"/>
    <mergeCell ref="KUC204:KUJ204"/>
    <mergeCell ref="KUK204:KUR204"/>
    <mergeCell ref="KUS204:KUZ204"/>
    <mergeCell ref="KRI204:KRP204"/>
    <mergeCell ref="KRQ204:KRX204"/>
    <mergeCell ref="KRY204:KSF204"/>
    <mergeCell ref="KSG204:KSN204"/>
    <mergeCell ref="KSO204:KSV204"/>
    <mergeCell ref="KSW204:KTD204"/>
    <mergeCell ref="KPM204:KPT204"/>
    <mergeCell ref="KPU204:KQB204"/>
    <mergeCell ref="KQC204:KQJ204"/>
    <mergeCell ref="KQK204:KQR204"/>
    <mergeCell ref="KQS204:KQZ204"/>
    <mergeCell ref="KRA204:KRH204"/>
    <mergeCell ref="KNQ204:KNX204"/>
    <mergeCell ref="KNY204:KOF204"/>
    <mergeCell ref="KOG204:KON204"/>
    <mergeCell ref="KOO204:KOV204"/>
    <mergeCell ref="KOW204:KPD204"/>
    <mergeCell ref="KPE204:KPL204"/>
    <mergeCell ref="KLU204:KMB204"/>
    <mergeCell ref="KMC204:KMJ204"/>
    <mergeCell ref="KMK204:KMR204"/>
    <mergeCell ref="KMS204:KMZ204"/>
    <mergeCell ref="KNA204:KNH204"/>
    <mergeCell ref="KNI204:KNP204"/>
    <mergeCell ref="KJY204:KKF204"/>
    <mergeCell ref="KKG204:KKN204"/>
    <mergeCell ref="KKO204:KKV204"/>
    <mergeCell ref="KKW204:KLD204"/>
    <mergeCell ref="KLE204:KLL204"/>
    <mergeCell ref="KLM204:KLT204"/>
    <mergeCell ref="KIC204:KIJ204"/>
    <mergeCell ref="KIK204:KIR204"/>
    <mergeCell ref="KIS204:KIZ204"/>
    <mergeCell ref="KJA204:KJH204"/>
    <mergeCell ref="KJI204:KJP204"/>
    <mergeCell ref="KJQ204:KJX204"/>
    <mergeCell ref="KGG204:KGN204"/>
    <mergeCell ref="KGO204:KGV204"/>
    <mergeCell ref="KGW204:KHD204"/>
    <mergeCell ref="KHE204:KHL204"/>
    <mergeCell ref="KHM204:KHT204"/>
    <mergeCell ref="KHU204:KIB204"/>
    <mergeCell ref="KEK204:KER204"/>
    <mergeCell ref="KES204:KEZ204"/>
    <mergeCell ref="KFA204:KFH204"/>
    <mergeCell ref="KFI204:KFP204"/>
    <mergeCell ref="KFQ204:KFX204"/>
    <mergeCell ref="KFY204:KGF204"/>
    <mergeCell ref="KCO204:KCV204"/>
    <mergeCell ref="KCW204:KDD204"/>
    <mergeCell ref="KDE204:KDL204"/>
    <mergeCell ref="KDM204:KDT204"/>
    <mergeCell ref="KDU204:KEB204"/>
    <mergeCell ref="KEC204:KEJ204"/>
    <mergeCell ref="KAS204:KAZ204"/>
    <mergeCell ref="KBA204:KBH204"/>
    <mergeCell ref="KBI204:KBP204"/>
    <mergeCell ref="KBQ204:KBX204"/>
    <mergeCell ref="KBY204:KCF204"/>
    <mergeCell ref="KCG204:KCN204"/>
    <mergeCell ref="JYW204:JZD204"/>
    <mergeCell ref="JZE204:JZL204"/>
    <mergeCell ref="JZM204:JZT204"/>
    <mergeCell ref="JZU204:KAB204"/>
    <mergeCell ref="KAC204:KAJ204"/>
    <mergeCell ref="KAK204:KAR204"/>
    <mergeCell ref="JXA204:JXH204"/>
    <mergeCell ref="JXI204:JXP204"/>
    <mergeCell ref="JXQ204:JXX204"/>
    <mergeCell ref="JXY204:JYF204"/>
    <mergeCell ref="JYG204:JYN204"/>
    <mergeCell ref="JYO204:JYV204"/>
    <mergeCell ref="JVE204:JVL204"/>
    <mergeCell ref="JVM204:JVT204"/>
    <mergeCell ref="JVU204:JWB204"/>
    <mergeCell ref="JWC204:JWJ204"/>
    <mergeCell ref="JWK204:JWR204"/>
    <mergeCell ref="JWS204:JWZ204"/>
    <mergeCell ref="JTI204:JTP204"/>
    <mergeCell ref="JTQ204:JTX204"/>
    <mergeCell ref="JTY204:JUF204"/>
    <mergeCell ref="JUG204:JUN204"/>
    <mergeCell ref="JUO204:JUV204"/>
    <mergeCell ref="JUW204:JVD204"/>
    <mergeCell ref="JRM204:JRT204"/>
    <mergeCell ref="JRU204:JSB204"/>
    <mergeCell ref="JSC204:JSJ204"/>
    <mergeCell ref="JSK204:JSR204"/>
    <mergeCell ref="JSS204:JSZ204"/>
    <mergeCell ref="JTA204:JTH204"/>
    <mergeCell ref="JPQ204:JPX204"/>
    <mergeCell ref="JPY204:JQF204"/>
    <mergeCell ref="JQG204:JQN204"/>
    <mergeCell ref="JQO204:JQV204"/>
    <mergeCell ref="JQW204:JRD204"/>
    <mergeCell ref="JRE204:JRL204"/>
    <mergeCell ref="JNU204:JOB204"/>
    <mergeCell ref="JOC204:JOJ204"/>
    <mergeCell ref="JOK204:JOR204"/>
    <mergeCell ref="JOS204:JOZ204"/>
    <mergeCell ref="JPA204:JPH204"/>
    <mergeCell ref="JPI204:JPP204"/>
    <mergeCell ref="JLY204:JMF204"/>
    <mergeCell ref="JMG204:JMN204"/>
    <mergeCell ref="JMO204:JMV204"/>
    <mergeCell ref="JMW204:JND204"/>
    <mergeCell ref="JNE204:JNL204"/>
    <mergeCell ref="JNM204:JNT204"/>
    <mergeCell ref="JKC204:JKJ204"/>
    <mergeCell ref="JKK204:JKR204"/>
    <mergeCell ref="JKS204:JKZ204"/>
    <mergeCell ref="JLA204:JLH204"/>
    <mergeCell ref="JLI204:JLP204"/>
    <mergeCell ref="JLQ204:JLX204"/>
    <mergeCell ref="JIG204:JIN204"/>
    <mergeCell ref="JIO204:JIV204"/>
    <mergeCell ref="JIW204:JJD204"/>
    <mergeCell ref="JJE204:JJL204"/>
    <mergeCell ref="JJM204:JJT204"/>
    <mergeCell ref="JJU204:JKB204"/>
    <mergeCell ref="JGK204:JGR204"/>
    <mergeCell ref="JGS204:JGZ204"/>
    <mergeCell ref="JHA204:JHH204"/>
    <mergeCell ref="JHI204:JHP204"/>
    <mergeCell ref="JHQ204:JHX204"/>
    <mergeCell ref="JHY204:JIF204"/>
    <mergeCell ref="JEO204:JEV204"/>
    <mergeCell ref="JEW204:JFD204"/>
    <mergeCell ref="JFE204:JFL204"/>
    <mergeCell ref="JFM204:JFT204"/>
    <mergeCell ref="JFU204:JGB204"/>
    <mergeCell ref="JGC204:JGJ204"/>
    <mergeCell ref="JCS204:JCZ204"/>
    <mergeCell ref="JDA204:JDH204"/>
    <mergeCell ref="JDI204:JDP204"/>
    <mergeCell ref="JDQ204:JDX204"/>
    <mergeCell ref="JDY204:JEF204"/>
    <mergeCell ref="JEG204:JEN204"/>
    <mergeCell ref="JAW204:JBD204"/>
    <mergeCell ref="JBE204:JBL204"/>
    <mergeCell ref="JBM204:JBT204"/>
    <mergeCell ref="JBU204:JCB204"/>
    <mergeCell ref="JCC204:JCJ204"/>
    <mergeCell ref="JCK204:JCR204"/>
    <mergeCell ref="IZA204:IZH204"/>
    <mergeCell ref="IZI204:IZP204"/>
    <mergeCell ref="IZQ204:IZX204"/>
    <mergeCell ref="IZY204:JAF204"/>
    <mergeCell ref="JAG204:JAN204"/>
    <mergeCell ref="JAO204:JAV204"/>
    <mergeCell ref="IXE204:IXL204"/>
    <mergeCell ref="IXM204:IXT204"/>
    <mergeCell ref="IXU204:IYB204"/>
    <mergeCell ref="IYC204:IYJ204"/>
    <mergeCell ref="IYK204:IYR204"/>
    <mergeCell ref="IYS204:IYZ204"/>
    <mergeCell ref="IVI204:IVP204"/>
    <mergeCell ref="IVQ204:IVX204"/>
    <mergeCell ref="IVY204:IWF204"/>
    <mergeCell ref="IWG204:IWN204"/>
    <mergeCell ref="IWO204:IWV204"/>
    <mergeCell ref="IWW204:IXD204"/>
    <mergeCell ref="ITM204:ITT204"/>
    <mergeCell ref="ITU204:IUB204"/>
    <mergeCell ref="IUC204:IUJ204"/>
    <mergeCell ref="IUK204:IUR204"/>
    <mergeCell ref="IUS204:IUZ204"/>
    <mergeCell ref="IVA204:IVH204"/>
    <mergeCell ref="IRQ204:IRX204"/>
    <mergeCell ref="IRY204:ISF204"/>
    <mergeCell ref="ISG204:ISN204"/>
    <mergeCell ref="ISO204:ISV204"/>
    <mergeCell ref="ISW204:ITD204"/>
    <mergeCell ref="ITE204:ITL204"/>
    <mergeCell ref="IPU204:IQB204"/>
    <mergeCell ref="IQC204:IQJ204"/>
    <mergeCell ref="IQK204:IQR204"/>
    <mergeCell ref="IQS204:IQZ204"/>
    <mergeCell ref="IRA204:IRH204"/>
    <mergeCell ref="IRI204:IRP204"/>
    <mergeCell ref="INY204:IOF204"/>
    <mergeCell ref="IOG204:ION204"/>
    <mergeCell ref="IOO204:IOV204"/>
    <mergeCell ref="IOW204:IPD204"/>
    <mergeCell ref="IPE204:IPL204"/>
    <mergeCell ref="IPM204:IPT204"/>
    <mergeCell ref="IMC204:IMJ204"/>
    <mergeCell ref="IMK204:IMR204"/>
    <mergeCell ref="IMS204:IMZ204"/>
    <mergeCell ref="INA204:INH204"/>
    <mergeCell ref="INI204:INP204"/>
    <mergeCell ref="INQ204:INX204"/>
    <mergeCell ref="IKG204:IKN204"/>
    <mergeCell ref="IKO204:IKV204"/>
    <mergeCell ref="IKW204:ILD204"/>
    <mergeCell ref="ILE204:ILL204"/>
    <mergeCell ref="ILM204:ILT204"/>
    <mergeCell ref="ILU204:IMB204"/>
    <mergeCell ref="IIK204:IIR204"/>
    <mergeCell ref="IIS204:IIZ204"/>
    <mergeCell ref="IJA204:IJH204"/>
    <mergeCell ref="IJI204:IJP204"/>
    <mergeCell ref="IJQ204:IJX204"/>
    <mergeCell ref="IJY204:IKF204"/>
    <mergeCell ref="IGO204:IGV204"/>
    <mergeCell ref="IGW204:IHD204"/>
    <mergeCell ref="IHE204:IHL204"/>
    <mergeCell ref="IHM204:IHT204"/>
    <mergeCell ref="IHU204:IIB204"/>
    <mergeCell ref="IIC204:IIJ204"/>
    <mergeCell ref="IES204:IEZ204"/>
    <mergeCell ref="IFA204:IFH204"/>
    <mergeCell ref="IFI204:IFP204"/>
    <mergeCell ref="IFQ204:IFX204"/>
    <mergeCell ref="IFY204:IGF204"/>
    <mergeCell ref="IGG204:IGN204"/>
    <mergeCell ref="ICW204:IDD204"/>
    <mergeCell ref="IDE204:IDL204"/>
    <mergeCell ref="IDM204:IDT204"/>
    <mergeCell ref="IDU204:IEB204"/>
    <mergeCell ref="IEC204:IEJ204"/>
    <mergeCell ref="IEK204:IER204"/>
    <mergeCell ref="IBA204:IBH204"/>
    <mergeCell ref="IBI204:IBP204"/>
    <mergeCell ref="IBQ204:IBX204"/>
    <mergeCell ref="IBY204:ICF204"/>
    <mergeCell ref="ICG204:ICN204"/>
    <mergeCell ref="ICO204:ICV204"/>
    <mergeCell ref="HZE204:HZL204"/>
    <mergeCell ref="HZM204:HZT204"/>
    <mergeCell ref="HZU204:IAB204"/>
    <mergeCell ref="IAC204:IAJ204"/>
    <mergeCell ref="IAK204:IAR204"/>
    <mergeCell ref="IAS204:IAZ204"/>
    <mergeCell ref="HXI204:HXP204"/>
    <mergeCell ref="HXQ204:HXX204"/>
    <mergeCell ref="HXY204:HYF204"/>
    <mergeCell ref="HYG204:HYN204"/>
    <mergeCell ref="HYO204:HYV204"/>
    <mergeCell ref="HYW204:HZD204"/>
    <mergeCell ref="HVM204:HVT204"/>
    <mergeCell ref="HVU204:HWB204"/>
    <mergeCell ref="HWC204:HWJ204"/>
    <mergeCell ref="HWK204:HWR204"/>
    <mergeCell ref="HWS204:HWZ204"/>
    <mergeCell ref="HXA204:HXH204"/>
    <mergeCell ref="HTQ204:HTX204"/>
    <mergeCell ref="HTY204:HUF204"/>
    <mergeCell ref="HUG204:HUN204"/>
    <mergeCell ref="HUO204:HUV204"/>
    <mergeCell ref="HUW204:HVD204"/>
    <mergeCell ref="HVE204:HVL204"/>
    <mergeCell ref="HRU204:HSB204"/>
    <mergeCell ref="HSC204:HSJ204"/>
    <mergeCell ref="HSK204:HSR204"/>
    <mergeCell ref="HSS204:HSZ204"/>
    <mergeCell ref="HTA204:HTH204"/>
    <mergeCell ref="HTI204:HTP204"/>
    <mergeCell ref="HPY204:HQF204"/>
    <mergeCell ref="HQG204:HQN204"/>
    <mergeCell ref="HQO204:HQV204"/>
    <mergeCell ref="HQW204:HRD204"/>
    <mergeCell ref="HRE204:HRL204"/>
    <mergeCell ref="HRM204:HRT204"/>
    <mergeCell ref="HOC204:HOJ204"/>
    <mergeCell ref="HOK204:HOR204"/>
    <mergeCell ref="HOS204:HOZ204"/>
    <mergeCell ref="HPA204:HPH204"/>
    <mergeCell ref="HPI204:HPP204"/>
    <mergeCell ref="HPQ204:HPX204"/>
    <mergeCell ref="HMG204:HMN204"/>
    <mergeCell ref="HMO204:HMV204"/>
    <mergeCell ref="HMW204:HND204"/>
    <mergeCell ref="HNE204:HNL204"/>
    <mergeCell ref="HNM204:HNT204"/>
    <mergeCell ref="HNU204:HOB204"/>
    <mergeCell ref="HKK204:HKR204"/>
    <mergeCell ref="HKS204:HKZ204"/>
    <mergeCell ref="HLA204:HLH204"/>
    <mergeCell ref="HLI204:HLP204"/>
    <mergeCell ref="HLQ204:HLX204"/>
    <mergeCell ref="HLY204:HMF204"/>
    <mergeCell ref="HIO204:HIV204"/>
    <mergeCell ref="HIW204:HJD204"/>
    <mergeCell ref="HJE204:HJL204"/>
    <mergeCell ref="HJM204:HJT204"/>
    <mergeCell ref="HJU204:HKB204"/>
    <mergeCell ref="HKC204:HKJ204"/>
    <mergeCell ref="HGS204:HGZ204"/>
    <mergeCell ref="HHA204:HHH204"/>
    <mergeCell ref="HHI204:HHP204"/>
    <mergeCell ref="HHQ204:HHX204"/>
    <mergeCell ref="HHY204:HIF204"/>
    <mergeCell ref="HIG204:HIN204"/>
    <mergeCell ref="HEW204:HFD204"/>
    <mergeCell ref="HFE204:HFL204"/>
    <mergeCell ref="HFM204:HFT204"/>
    <mergeCell ref="HFU204:HGB204"/>
    <mergeCell ref="HGC204:HGJ204"/>
    <mergeCell ref="HGK204:HGR204"/>
    <mergeCell ref="HDA204:HDH204"/>
    <mergeCell ref="HDI204:HDP204"/>
    <mergeCell ref="HDQ204:HDX204"/>
    <mergeCell ref="HDY204:HEF204"/>
    <mergeCell ref="HEG204:HEN204"/>
    <mergeCell ref="HEO204:HEV204"/>
    <mergeCell ref="HBE204:HBL204"/>
    <mergeCell ref="HBM204:HBT204"/>
    <mergeCell ref="HBU204:HCB204"/>
    <mergeCell ref="HCC204:HCJ204"/>
    <mergeCell ref="HCK204:HCR204"/>
    <mergeCell ref="HCS204:HCZ204"/>
    <mergeCell ref="GZI204:GZP204"/>
    <mergeCell ref="GZQ204:GZX204"/>
    <mergeCell ref="GZY204:HAF204"/>
    <mergeCell ref="HAG204:HAN204"/>
    <mergeCell ref="HAO204:HAV204"/>
    <mergeCell ref="HAW204:HBD204"/>
    <mergeCell ref="GXM204:GXT204"/>
    <mergeCell ref="GXU204:GYB204"/>
    <mergeCell ref="GYC204:GYJ204"/>
    <mergeCell ref="GYK204:GYR204"/>
    <mergeCell ref="GYS204:GYZ204"/>
    <mergeCell ref="GZA204:GZH204"/>
    <mergeCell ref="GVQ204:GVX204"/>
    <mergeCell ref="GVY204:GWF204"/>
    <mergeCell ref="GWG204:GWN204"/>
    <mergeCell ref="GWO204:GWV204"/>
    <mergeCell ref="GWW204:GXD204"/>
    <mergeCell ref="GXE204:GXL204"/>
    <mergeCell ref="GTU204:GUB204"/>
    <mergeCell ref="GUC204:GUJ204"/>
    <mergeCell ref="GUK204:GUR204"/>
    <mergeCell ref="GUS204:GUZ204"/>
    <mergeCell ref="GVA204:GVH204"/>
    <mergeCell ref="GVI204:GVP204"/>
    <mergeCell ref="GRY204:GSF204"/>
    <mergeCell ref="GSG204:GSN204"/>
    <mergeCell ref="GSO204:GSV204"/>
    <mergeCell ref="GSW204:GTD204"/>
    <mergeCell ref="GTE204:GTL204"/>
    <mergeCell ref="GTM204:GTT204"/>
    <mergeCell ref="GQC204:GQJ204"/>
    <mergeCell ref="GQK204:GQR204"/>
    <mergeCell ref="GQS204:GQZ204"/>
    <mergeCell ref="GRA204:GRH204"/>
    <mergeCell ref="GRI204:GRP204"/>
    <mergeCell ref="GRQ204:GRX204"/>
    <mergeCell ref="GOG204:GON204"/>
    <mergeCell ref="GOO204:GOV204"/>
    <mergeCell ref="GOW204:GPD204"/>
    <mergeCell ref="GPE204:GPL204"/>
    <mergeCell ref="GPM204:GPT204"/>
    <mergeCell ref="GPU204:GQB204"/>
    <mergeCell ref="GMK204:GMR204"/>
    <mergeCell ref="GMS204:GMZ204"/>
    <mergeCell ref="GNA204:GNH204"/>
    <mergeCell ref="GNI204:GNP204"/>
    <mergeCell ref="GNQ204:GNX204"/>
    <mergeCell ref="GNY204:GOF204"/>
    <mergeCell ref="GKO204:GKV204"/>
    <mergeCell ref="GKW204:GLD204"/>
    <mergeCell ref="GLE204:GLL204"/>
    <mergeCell ref="GLM204:GLT204"/>
    <mergeCell ref="GLU204:GMB204"/>
    <mergeCell ref="GMC204:GMJ204"/>
    <mergeCell ref="GIS204:GIZ204"/>
    <mergeCell ref="GJA204:GJH204"/>
    <mergeCell ref="GJI204:GJP204"/>
    <mergeCell ref="GJQ204:GJX204"/>
    <mergeCell ref="GJY204:GKF204"/>
    <mergeCell ref="GKG204:GKN204"/>
    <mergeCell ref="GGW204:GHD204"/>
    <mergeCell ref="GHE204:GHL204"/>
    <mergeCell ref="GHM204:GHT204"/>
    <mergeCell ref="GHU204:GIB204"/>
    <mergeCell ref="GIC204:GIJ204"/>
    <mergeCell ref="GIK204:GIR204"/>
    <mergeCell ref="GFA204:GFH204"/>
    <mergeCell ref="GFI204:GFP204"/>
    <mergeCell ref="GFQ204:GFX204"/>
    <mergeCell ref="GFY204:GGF204"/>
    <mergeCell ref="GGG204:GGN204"/>
    <mergeCell ref="GGO204:GGV204"/>
    <mergeCell ref="GDE204:GDL204"/>
    <mergeCell ref="GDM204:GDT204"/>
    <mergeCell ref="GDU204:GEB204"/>
    <mergeCell ref="GEC204:GEJ204"/>
    <mergeCell ref="GEK204:GER204"/>
    <mergeCell ref="GES204:GEZ204"/>
    <mergeCell ref="GBI204:GBP204"/>
    <mergeCell ref="GBQ204:GBX204"/>
    <mergeCell ref="GBY204:GCF204"/>
    <mergeCell ref="GCG204:GCN204"/>
    <mergeCell ref="GCO204:GCV204"/>
    <mergeCell ref="GCW204:GDD204"/>
    <mergeCell ref="FZM204:FZT204"/>
    <mergeCell ref="FZU204:GAB204"/>
    <mergeCell ref="GAC204:GAJ204"/>
    <mergeCell ref="GAK204:GAR204"/>
    <mergeCell ref="GAS204:GAZ204"/>
    <mergeCell ref="GBA204:GBH204"/>
    <mergeCell ref="FXQ204:FXX204"/>
    <mergeCell ref="FXY204:FYF204"/>
    <mergeCell ref="FYG204:FYN204"/>
    <mergeCell ref="FYO204:FYV204"/>
    <mergeCell ref="FYW204:FZD204"/>
    <mergeCell ref="FZE204:FZL204"/>
    <mergeCell ref="FVU204:FWB204"/>
    <mergeCell ref="FWC204:FWJ204"/>
    <mergeCell ref="FWK204:FWR204"/>
    <mergeCell ref="FWS204:FWZ204"/>
    <mergeCell ref="FXA204:FXH204"/>
    <mergeCell ref="FXI204:FXP204"/>
    <mergeCell ref="FTY204:FUF204"/>
    <mergeCell ref="FUG204:FUN204"/>
    <mergeCell ref="FUO204:FUV204"/>
    <mergeCell ref="FUW204:FVD204"/>
    <mergeCell ref="FVE204:FVL204"/>
    <mergeCell ref="FVM204:FVT204"/>
    <mergeCell ref="FSC204:FSJ204"/>
    <mergeCell ref="FSK204:FSR204"/>
    <mergeCell ref="FSS204:FSZ204"/>
    <mergeCell ref="FTA204:FTH204"/>
    <mergeCell ref="FTI204:FTP204"/>
    <mergeCell ref="FTQ204:FTX204"/>
    <mergeCell ref="FQG204:FQN204"/>
    <mergeCell ref="FQO204:FQV204"/>
    <mergeCell ref="FQW204:FRD204"/>
    <mergeCell ref="FRE204:FRL204"/>
    <mergeCell ref="FRM204:FRT204"/>
    <mergeCell ref="FRU204:FSB204"/>
    <mergeCell ref="FOK204:FOR204"/>
    <mergeCell ref="FOS204:FOZ204"/>
    <mergeCell ref="FPA204:FPH204"/>
    <mergeCell ref="FPI204:FPP204"/>
    <mergeCell ref="FPQ204:FPX204"/>
    <mergeCell ref="FPY204:FQF204"/>
    <mergeCell ref="FMO204:FMV204"/>
    <mergeCell ref="FMW204:FND204"/>
    <mergeCell ref="FNE204:FNL204"/>
    <mergeCell ref="FNM204:FNT204"/>
    <mergeCell ref="FNU204:FOB204"/>
    <mergeCell ref="FOC204:FOJ204"/>
    <mergeCell ref="FKS204:FKZ204"/>
    <mergeCell ref="FLA204:FLH204"/>
    <mergeCell ref="FLI204:FLP204"/>
    <mergeCell ref="FLQ204:FLX204"/>
    <mergeCell ref="FLY204:FMF204"/>
    <mergeCell ref="FMG204:FMN204"/>
    <mergeCell ref="FIW204:FJD204"/>
    <mergeCell ref="FJE204:FJL204"/>
    <mergeCell ref="FJM204:FJT204"/>
    <mergeCell ref="FJU204:FKB204"/>
    <mergeCell ref="FKC204:FKJ204"/>
    <mergeCell ref="FKK204:FKR204"/>
    <mergeCell ref="FHA204:FHH204"/>
    <mergeCell ref="FHI204:FHP204"/>
    <mergeCell ref="FHQ204:FHX204"/>
    <mergeCell ref="FHY204:FIF204"/>
    <mergeCell ref="FIG204:FIN204"/>
    <mergeCell ref="FIO204:FIV204"/>
    <mergeCell ref="FFE204:FFL204"/>
    <mergeCell ref="FFM204:FFT204"/>
    <mergeCell ref="FFU204:FGB204"/>
    <mergeCell ref="FGC204:FGJ204"/>
    <mergeCell ref="FGK204:FGR204"/>
    <mergeCell ref="FGS204:FGZ204"/>
    <mergeCell ref="FDI204:FDP204"/>
    <mergeCell ref="FDQ204:FDX204"/>
    <mergeCell ref="FDY204:FEF204"/>
    <mergeCell ref="FEG204:FEN204"/>
    <mergeCell ref="FEO204:FEV204"/>
    <mergeCell ref="FEW204:FFD204"/>
    <mergeCell ref="FBM204:FBT204"/>
    <mergeCell ref="FBU204:FCB204"/>
    <mergeCell ref="FCC204:FCJ204"/>
    <mergeCell ref="FCK204:FCR204"/>
    <mergeCell ref="FCS204:FCZ204"/>
    <mergeCell ref="FDA204:FDH204"/>
    <mergeCell ref="EZQ204:EZX204"/>
    <mergeCell ref="EZY204:FAF204"/>
    <mergeCell ref="FAG204:FAN204"/>
    <mergeCell ref="FAO204:FAV204"/>
    <mergeCell ref="FAW204:FBD204"/>
    <mergeCell ref="FBE204:FBL204"/>
    <mergeCell ref="EXU204:EYB204"/>
    <mergeCell ref="EYC204:EYJ204"/>
    <mergeCell ref="EYK204:EYR204"/>
    <mergeCell ref="EYS204:EYZ204"/>
    <mergeCell ref="EZA204:EZH204"/>
    <mergeCell ref="EZI204:EZP204"/>
    <mergeCell ref="EVY204:EWF204"/>
    <mergeCell ref="EWG204:EWN204"/>
    <mergeCell ref="EWO204:EWV204"/>
    <mergeCell ref="EWW204:EXD204"/>
    <mergeCell ref="EXE204:EXL204"/>
    <mergeCell ref="EXM204:EXT204"/>
    <mergeCell ref="EUC204:EUJ204"/>
    <mergeCell ref="EUK204:EUR204"/>
    <mergeCell ref="EUS204:EUZ204"/>
    <mergeCell ref="EVA204:EVH204"/>
    <mergeCell ref="EVI204:EVP204"/>
    <mergeCell ref="EVQ204:EVX204"/>
    <mergeCell ref="ESG204:ESN204"/>
    <mergeCell ref="ESO204:ESV204"/>
    <mergeCell ref="ESW204:ETD204"/>
    <mergeCell ref="ETE204:ETL204"/>
    <mergeCell ref="ETM204:ETT204"/>
    <mergeCell ref="ETU204:EUB204"/>
    <mergeCell ref="EQK204:EQR204"/>
    <mergeCell ref="EQS204:EQZ204"/>
    <mergeCell ref="ERA204:ERH204"/>
    <mergeCell ref="ERI204:ERP204"/>
    <mergeCell ref="ERQ204:ERX204"/>
    <mergeCell ref="ERY204:ESF204"/>
    <mergeCell ref="EOO204:EOV204"/>
    <mergeCell ref="EOW204:EPD204"/>
    <mergeCell ref="EPE204:EPL204"/>
    <mergeCell ref="EPM204:EPT204"/>
    <mergeCell ref="EPU204:EQB204"/>
    <mergeCell ref="EQC204:EQJ204"/>
    <mergeCell ref="EMS204:EMZ204"/>
    <mergeCell ref="ENA204:ENH204"/>
    <mergeCell ref="ENI204:ENP204"/>
    <mergeCell ref="ENQ204:ENX204"/>
    <mergeCell ref="ENY204:EOF204"/>
    <mergeCell ref="EOG204:EON204"/>
    <mergeCell ref="EKW204:ELD204"/>
    <mergeCell ref="ELE204:ELL204"/>
    <mergeCell ref="ELM204:ELT204"/>
    <mergeCell ref="ELU204:EMB204"/>
    <mergeCell ref="EMC204:EMJ204"/>
    <mergeCell ref="EMK204:EMR204"/>
    <mergeCell ref="EJA204:EJH204"/>
    <mergeCell ref="EJI204:EJP204"/>
    <mergeCell ref="EJQ204:EJX204"/>
    <mergeCell ref="EJY204:EKF204"/>
    <mergeCell ref="EKG204:EKN204"/>
    <mergeCell ref="EKO204:EKV204"/>
    <mergeCell ref="EHE204:EHL204"/>
    <mergeCell ref="EHM204:EHT204"/>
    <mergeCell ref="EHU204:EIB204"/>
    <mergeCell ref="EIC204:EIJ204"/>
    <mergeCell ref="EIK204:EIR204"/>
    <mergeCell ref="EIS204:EIZ204"/>
    <mergeCell ref="EFI204:EFP204"/>
    <mergeCell ref="EFQ204:EFX204"/>
    <mergeCell ref="EFY204:EGF204"/>
    <mergeCell ref="EGG204:EGN204"/>
    <mergeCell ref="EGO204:EGV204"/>
    <mergeCell ref="EGW204:EHD204"/>
    <mergeCell ref="EDM204:EDT204"/>
    <mergeCell ref="EDU204:EEB204"/>
    <mergeCell ref="EEC204:EEJ204"/>
    <mergeCell ref="EEK204:EER204"/>
    <mergeCell ref="EES204:EEZ204"/>
    <mergeCell ref="EFA204:EFH204"/>
    <mergeCell ref="EBQ204:EBX204"/>
    <mergeCell ref="EBY204:ECF204"/>
    <mergeCell ref="ECG204:ECN204"/>
    <mergeCell ref="ECO204:ECV204"/>
    <mergeCell ref="ECW204:EDD204"/>
    <mergeCell ref="EDE204:EDL204"/>
    <mergeCell ref="DZU204:EAB204"/>
    <mergeCell ref="EAC204:EAJ204"/>
    <mergeCell ref="EAK204:EAR204"/>
    <mergeCell ref="EAS204:EAZ204"/>
    <mergeCell ref="EBA204:EBH204"/>
    <mergeCell ref="EBI204:EBP204"/>
    <mergeCell ref="DXY204:DYF204"/>
    <mergeCell ref="DYG204:DYN204"/>
    <mergeCell ref="DYO204:DYV204"/>
    <mergeCell ref="DYW204:DZD204"/>
    <mergeCell ref="DZE204:DZL204"/>
    <mergeCell ref="DZM204:DZT204"/>
    <mergeCell ref="DWC204:DWJ204"/>
    <mergeCell ref="DWK204:DWR204"/>
    <mergeCell ref="DWS204:DWZ204"/>
    <mergeCell ref="DXA204:DXH204"/>
    <mergeCell ref="DXI204:DXP204"/>
    <mergeCell ref="DXQ204:DXX204"/>
    <mergeCell ref="DUG204:DUN204"/>
    <mergeCell ref="DUO204:DUV204"/>
    <mergeCell ref="DUW204:DVD204"/>
    <mergeCell ref="DVE204:DVL204"/>
    <mergeCell ref="DVM204:DVT204"/>
    <mergeCell ref="DVU204:DWB204"/>
    <mergeCell ref="DSK204:DSR204"/>
    <mergeCell ref="DSS204:DSZ204"/>
    <mergeCell ref="DTA204:DTH204"/>
    <mergeCell ref="DTI204:DTP204"/>
    <mergeCell ref="DTQ204:DTX204"/>
    <mergeCell ref="DTY204:DUF204"/>
    <mergeCell ref="DQO204:DQV204"/>
    <mergeCell ref="DQW204:DRD204"/>
    <mergeCell ref="DRE204:DRL204"/>
    <mergeCell ref="DRM204:DRT204"/>
    <mergeCell ref="DRU204:DSB204"/>
    <mergeCell ref="DSC204:DSJ204"/>
    <mergeCell ref="DOS204:DOZ204"/>
    <mergeCell ref="DPA204:DPH204"/>
    <mergeCell ref="DPI204:DPP204"/>
    <mergeCell ref="DPQ204:DPX204"/>
    <mergeCell ref="DPY204:DQF204"/>
    <mergeCell ref="DQG204:DQN204"/>
    <mergeCell ref="DMW204:DND204"/>
    <mergeCell ref="DNE204:DNL204"/>
    <mergeCell ref="DNM204:DNT204"/>
    <mergeCell ref="DNU204:DOB204"/>
    <mergeCell ref="DOC204:DOJ204"/>
    <mergeCell ref="DOK204:DOR204"/>
    <mergeCell ref="DLA204:DLH204"/>
    <mergeCell ref="DLI204:DLP204"/>
    <mergeCell ref="DLQ204:DLX204"/>
    <mergeCell ref="DLY204:DMF204"/>
    <mergeCell ref="DMG204:DMN204"/>
    <mergeCell ref="DMO204:DMV204"/>
    <mergeCell ref="DJE204:DJL204"/>
    <mergeCell ref="DJM204:DJT204"/>
    <mergeCell ref="DJU204:DKB204"/>
    <mergeCell ref="DKC204:DKJ204"/>
    <mergeCell ref="DKK204:DKR204"/>
    <mergeCell ref="DKS204:DKZ204"/>
    <mergeCell ref="DHI204:DHP204"/>
    <mergeCell ref="DHQ204:DHX204"/>
    <mergeCell ref="DHY204:DIF204"/>
    <mergeCell ref="DIG204:DIN204"/>
    <mergeCell ref="DIO204:DIV204"/>
    <mergeCell ref="DIW204:DJD204"/>
    <mergeCell ref="DFM204:DFT204"/>
    <mergeCell ref="DFU204:DGB204"/>
    <mergeCell ref="DGC204:DGJ204"/>
    <mergeCell ref="DGK204:DGR204"/>
    <mergeCell ref="DGS204:DGZ204"/>
    <mergeCell ref="DHA204:DHH204"/>
    <mergeCell ref="DDQ204:DDX204"/>
    <mergeCell ref="DDY204:DEF204"/>
    <mergeCell ref="DEG204:DEN204"/>
    <mergeCell ref="DEO204:DEV204"/>
    <mergeCell ref="DEW204:DFD204"/>
    <mergeCell ref="DFE204:DFL204"/>
    <mergeCell ref="DBU204:DCB204"/>
    <mergeCell ref="DCC204:DCJ204"/>
    <mergeCell ref="DCK204:DCR204"/>
    <mergeCell ref="DCS204:DCZ204"/>
    <mergeCell ref="DDA204:DDH204"/>
    <mergeCell ref="DDI204:DDP204"/>
    <mergeCell ref="CZY204:DAF204"/>
    <mergeCell ref="DAG204:DAN204"/>
    <mergeCell ref="DAO204:DAV204"/>
    <mergeCell ref="DAW204:DBD204"/>
    <mergeCell ref="DBE204:DBL204"/>
    <mergeCell ref="DBM204:DBT204"/>
    <mergeCell ref="CYC204:CYJ204"/>
    <mergeCell ref="CYK204:CYR204"/>
    <mergeCell ref="CYS204:CYZ204"/>
    <mergeCell ref="CZA204:CZH204"/>
    <mergeCell ref="CZI204:CZP204"/>
    <mergeCell ref="CZQ204:CZX204"/>
    <mergeCell ref="CWG204:CWN204"/>
    <mergeCell ref="CWO204:CWV204"/>
    <mergeCell ref="CWW204:CXD204"/>
    <mergeCell ref="CXE204:CXL204"/>
    <mergeCell ref="CXM204:CXT204"/>
    <mergeCell ref="CXU204:CYB204"/>
    <mergeCell ref="CUK204:CUR204"/>
    <mergeCell ref="CUS204:CUZ204"/>
    <mergeCell ref="CVA204:CVH204"/>
    <mergeCell ref="CVI204:CVP204"/>
    <mergeCell ref="CVQ204:CVX204"/>
    <mergeCell ref="CVY204:CWF204"/>
    <mergeCell ref="CSO204:CSV204"/>
    <mergeCell ref="CSW204:CTD204"/>
    <mergeCell ref="CTE204:CTL204"/>
    <mergeCell ref="CTM204:CTT204"/>
    <mergeCell ref="CTU204:CUB204"/>
    <mergeCell ref="CUC204:CUJ204"/>
    <mergeCell ref="CQS204:CQZ204"/>
    <mergeCell ref="CRA204:CRH204"/>
    <mergeCell ref="CRI204:CRP204"/>
    <mergeCell ref="CRQ204:CRX204"/>
    <mergeCell ref="CRY204:CSF204"/>
    <mergeCell ref="CSG204:CSN204"/>
    <mergeCell ref="COW204:CPD204"/>
    <mergeCell ref="CPE204:CPL204"/>
    <mergeCell ref="CPM204:CPT204"/>
    <mergeCell ref="CPU204:CQB204"/>
    <mergeCell ref="CQC204:CQJ204"/>
    <mergeCell ref="CQK204:CQR204"/>
    <mergeCell ref="CNA204:CNH204"/>
    <mergeCell ref="CNI204:CNP204"/>
    <mergeCell ref="CNQ204:CNX204"/>
    <mergeCell ref="CNY204:COF204"/>
    <mergeCell ref="COG204:CON204"/>
    <mergeCell ref="COO204:COV204"/>
    <mergeCell ref="CLE204:CLL204"/>
    <mergeCell ref="CLM204:CLT204"/>
    <mergeCell ref="CLU204:CMB204"/>
    <mergeCell ref="CMC204:CMJ204"/>
    <mergeCell ref="CMK204:CMR204"/>
    <mergeCell ref="CMS204:CMZ204"/>
    <mergeCell ref="CJI204:CJP204"/>
    <mergeCell ref="CJQ204:CJX204"/>
    <mergeCell ref="CJY204:CKF204"/>
    <mergeCell ref="CKG204:CKN204"/>
    <mergeCell ref="CKO204:CKV204"/>
    <mergeCell ref="CKW204:CLD204"/>
    <mergeCell ref="CHM204:CHT204"/>
    <mergeCell ref="CHU204:CIB204"/>
    <mergeCell ref="CIC204:CIJ204"/>
    <mergeCell ref="CIK204:CIR204"/>
    <mergeCell ref="CIS204:CIZ204"/>
    <mergeCell ref="CJA204:CJH204"/>
    <mergeCell ref="CFQ204:CFX204"/>
    <mergeCell ref="CFY204:CGF204"/>
    <mergeCell ref="CGG204:CGN204"/>
    <mergeCell ref="CGO204:CGV204"/>
    <mergeCell ref="CGW204:CHD204"/>
    <mergeCell ref="CHE204:CHL204"/>
    <mergeCell ref="CDU204:CEB204"/>
    <mergeCell ref="CEC204:CEJ204"/>
    <mergeCell ref="CEK204:CER204"/>
    <mergeCell ref="CES204:CEZ204"/>
    <mergeCell ref="CFA204:CFH204"/>
    <mergeCell ref="CFI204:CFP204"/>
    <mergeCell ref="CBY204:CCF204"/>
    <mergeCell ref="CCG204:CCN204"/>
    <mergeCell ref="CCO204:CCV204"/>
    <mergeCell ref="CCW204:CDD204"/>
    <mergeCell ref="CDE204:CDL204"/>
    <mergeCell ref="CDM204:CDT204"/>
    <mergeCell ref="CAC204:CAJ204"/>
    <mergeCell ref="CAK204:CAR204"/>
    <mergeCell ref="CAS204:CAZ204"/>
    <mergeCell ref="CBA204:CBH204"/>
    <mergeCell ref="CBI204:CBP204"/>
    <mergeCell ref="CBQ204:CBX204"/>
    <mergeCell ref="BYG204:BYN204"/>
    <mergeCell ref="BYO204:BYV204"/>
    <mergeCell ref="BYW204:BZD204"/>
    <mergeCell ref="BZE204:BZL204"/>
    <mergeCell ref="BZM204:BZT204"/>
    <mergeCell ref="BZU204:CAB204"/>
    <mergeCell ref="BWK204:BWR204"/>
    <mergeCell ref="BWS204:BWZ204"/>
    <mergeCell ref="BXA204:BXH204"/>
    <mergeCell ref="BXI204:BXP204"/>
    <mergeCell ref="BXQ204:BXX204"/>
    <mergeCell ref="BXY204:BYF204"/>
    <mergeCell ref="BUO204:BUV204"/>
    <mergeCell ref="BUW204:BVD204"/>
    <mergeCell ref="BVE204:BVL204"/>
    <mergeCell ref="BVM204:BVT204"/>
    <mergeCell ref="BVU204:BWB204"/>
    <mergeCell ref="BWC204:BWJ204"/>
    <mergeCell ref="BSS204:BSZ204"/>
    <mergeCell ref="BTA204:BTH204"/>
    <mergeCell ref="BTI204:BTP204"/>
    <mergeCell ref="BTQ204:BTX204"/>
    <mergeCell ref="BTY204:BUF204"/>
    <mergeCell ref="BUG204:BUN204"/>
    <mergeCell ref="BQW204:BRD204"/>
    <mergeCell ref="BRE204:BRL204"/>
    <mergeCell ref="BRM204:BRT204"/>
    <mergeCell ref="BRU204:BSB204"/>
    <mergeCell ref="BSC204:BSJ204"/>
    <mergeCell ref="BSK204:BSR204"/>
    <mergeCell ref="BPA204:BPH204"/>
    <mergeCell ref="BPI204:BPP204"/>
    <mergeCell ref="BPQ204:BPX204"/>
    <mergeCell ref="BPY204:BQF204"/>
    <mergeCell ref="BQG204:BQN204"/>
    <mergeCell ref="BQO204:BQV204"/>
    <mergeCell ref="BNE204:BNL204"/>
    <mergeCell ref="BNM204:BNT204"/>
    <mergeCell ref="BNU204:BOB204"/>
    <mergeCell ref="BOC204:BOJ204"/>
    <mergeCell ref="BOK204:BOR204"/>
    <mergeCell ref="BOS204:BOZ204"/>
    <mergeCell ref="BLI204:BLP204"/>
    <mergeCell ref="BLQ204:BLX204"/>
    <mergeCell ref="BLY204:BMF204"/>
    <mergeCell ref="BMG204:BMN204"/>
    <mergeCell ref="BMO204:BMV204"/>
    <mergeCell ref="BMW204:BND204"/>
    <mergeCell ref="BJM204:BJT204"/>
    <mergeCell ref="BJU204:BKB204"/>
    <mergeCell ref="BKC204:BKJ204"/>
    <mergeCell ref="BKK204:BKR204"/>
    <mergeCell ref="BKS204:BKZ204"/>
    <mergeCell ref="BLA204:BLH204"/>
    <mergeCell ref="BHQ204:BHX204"/>
    <mergeCell ref="BHY204:BIF204"/>
    <mergeCell ref="BIG204:BIN204"/>
    <mergeCell ref="BIO204:BIV204"/>
    <mergeCell ref="BIW204:BJD204"/>
    <mergeCell ref="BJE204:BJL204"/>
    <mergeCell ref="BFU204:BGB204"/>
    <mergeCell ref="BGC204:BGJ204"/>
    <mergeCell ref="BGK204:BGR204"/>
    <mergeCell ref="BGS204:BGZ204"/>
    <mergeCell ref="BHA204:BHH204"/>
    <mergeCell ref="BHI204:BHP204"/>
    <mergeCell ref="BDY204:BEF204"/>
    <mergeCell ref="BEG204:BEN204"/>
    <mergeCell ref="BEO204:BEV204"/>
    <mergeCell ref="BEW204:BFD204"/>
    <mergeCell ref="BFE204:BFL204"/>
    <mergeCell ref="BFM204:BFT204"/>
    <mergeCell ref="BCC204:BCJ204"/>
    <mergeCell ref="BCK204:BCR204"/>
    <mergeCell ref="BCS204:BCZ204"/>
    <mergeCell ref="BDA204:BDH204"/>
    <mergeCell ref="BDI204:BDP204"/>
    <mergeCell ref="BDQ204:BDX204"/>
    <mergeCell ref="BAG204:BAN204"/>
    <mergeCell ref="BAO204:BAV204"/>
    <mergeCell ref="BAW204:BBD204"/>
    <mergeCell ref="BBE204:BBL204"/>
    <mergeCell ref="BBM204:BBT204"/>
    <mergeCell ref="BBU204:BCB204"/>
    <mergeCell ref="AYK204:AYR204"/>
    <mergeCell ref="AYS204:AYZ204"/>
    <mergeCell ref="AZA204:AZH204"/>
    <mergeCell ref="AZI204:AZP204"/>
    <mergeCell ref="AZQ204:AZX204"/>
    <mergeCell ref="AZY204:BAF204"/>
    <mergeCell ref="AWO204:AWV204"/>
    <mergeCell ref="AWW204:AXD204"/>
    <mergeCell ref="AXE204:AXL204"/>
    <mergeCell ref="AXM204:AXT204"/>
    <mergeCell ref="AXU204:AYB204"/>
    <mergeCell ref="AYC204:AYJ204"/>
    <mergeCell ref="AUS204:AUZ204"/>
    <mergeCell ref="AVA204:AVH204"/>
    <mergeCell ref="AVI204:AVP204"/>
    <mergeCell ref="AVQ204:AVX204"/>
    <mergeCell ref="AVY204:AWF204"/>
    <mergeCell ref="AWG204:AWN204"/>
    <mergeCell ref="ASW204:ATD204"/>
    <mergeCell ref="ATE204:ATL204"/>
    <mergeCell ref="ATM204:ATT204"/>
    <mergeCell ref="ATU204:AUB204"/>
    <mergeCell ref="AUC204:AUJ204"/>
    <mergeCell ref="AUK204:AUR204"/>
    <mergeCell ref="ARA204:ARH204"/>
    <mergeCell ref="ARI204:ARP204"/>
    <mergeCell ref="ARQ204:ARX204"/>
    <mergeCell ref="ARY204:ASF204"/>
    <mergeCell ref="ASG204:ASN204"/>
    <mergeCell ref="ASO204:ASV204"/>
    <mergeCell ref="APE204:APL204"/>
    <mergeCell ref="APM204:APT204"/>
    <mergeCell ref="APU204:AQB204"/>
    <mergeCell ref="AQC204:AQJ204"/>
    <mergeCell ref="AQK204:AQR204"/>
    <mergeCell ref="AQS204:AQZ204"/>
    <mergeCell ref="ANI204:ANP204"/>
    <mergeCell ref="ANQ204:ANX204"/>
    <mergeCell ref="ANY204:AOF204"/>
    <mergeCell ref="AOG204:AON204"/>
    <mergeCell ref="AOO204:AOV204"/>
    <mergeCell ref="AOW204:APD204"/>
    <mergeCell ref="ALM204:ALT204"/>
    <mergeCell ref="ALU204:AMB204"/>
    <mergeCell ref="AMC204:AMJ204"/>
    <mergeCell ref="AMK204:AMR204"/>
    <mergeCell ref="AMS204:AMZ204"/>
    <mergeCell ref="ANA204:ANH204"/>
    <mergeCell ref="AJQ204:AJX204"/>
    <mergeCell ref="AJY204:AKF204"/>
    <mergeCell ref="AKG204:AKN204"/>
    <mergeCell ref="AKO204:AKV204"/>
    <mergeCell ref="AKW204:ALD204"/>
    <mergeCell ref="ALE204:ALL204"/>
    <mergeCell ref="AHU204:AIB204"/>
    <mergeCell ref="AIC204:AIJ204"/>
    <mergeCell ref="AIK204:AIR204"/>
    <mergeCell ref="AIS204:AIZ204"/>
    <mergeCell ref="AJA204:AJH204"/>
    <mergeCell ref="AJI204:AJP204"/>
    <mergeCell ref="AFY204:AGF204"/>
    <mergeCell ref="AGG204:AGN204"/>
    <mergeCell ref="AGO204:AGV204"/>
    <mergeCell ref="AGW204:AHD204"/>
    <mergeCell ref="AHE204:AHL204"/>
    <mergeCell ref="AHM204:AHT204"/>
    <mergeCell ref="AEC204:AEJ204"/>
    <mergeCell ref="AEK204:AER204"/>
    <mergeCell ref="AES204:AEZ204"/>
    <mergeCell ref="AFA204:AFH204"/>
    <mergeCell ref="AFI204:AFP204"/>
    <mergeCell ref="AFQ204:AFX204"/>
    <mergeCell ref="ACG204:ACN204"/>
    <mergeCell ref="ACO204:ACV204"/>
    <mergeCell ref="ACW204:ADD204"/>
    <mergeCell ref="ADE204:ADL204"/>
    <mergeCell ref="ADM204:ADT204"/>
    <mergeCell ref="ADU204:AEB204"/>
    <mergeCell ref="AAK204:AAR204"/>
    <mergeCell ref="AAS204:AAZ204"/>
    <mergeCell ref="ABA204:ABH204"/>
    <mergeCell ref="ABI204:ABP204"/>
    <mergeCell ref="ABQ204:ABX204"/>
    <mergeCell ref="ABY204:ACF204"/>
    <mergeCell ref="YO204:YV204"/>
    <mergeCell ref="YW204:ZD204"/>
    <mergeCell ref="ZE204:ZL204"/>
    <mergeCell ref="ZM204:ZT204"/>
    <mergeCell ref="ZU204:AAB204"/>
    <mergeCell ref="AAC204:AAJ204"/>
    <mergeCell ref="WS204:WZ204"/>
    <mergeCell ref="XA204:XH204"/>
    <mergeCell ref="XI204:XP204"/>
    <mergeCell ref="XQ204:XX204"/>
    <mergeCell ref="XY204:YF204"/>
    <mergeCell ref="YG204:YN204"/>
    <mergeCell ref="UW204:VD204"/>
    <mergeCell ref="VE204:VL204"/>
    <mergeCell ref="VM204:VT204"/>
    <mergeCell ref="VU204:WB204"/>
    <mergeCell ref="WC204:WJ204"/>
    <mergeCell ref="WK204:WR204"/>
    <mergeCell ref="TA204:TH204"/>
    <mergeCell ref="TI204:TP204"/>
    <mergeCell ref="TQ204:TX204"/>
    <mergeCell ref="TY204:UF204"/>
    <mergeCell ref="UG204:UN204"/>
    <mergeCell ref="UO204:UV204"/>
    <mergeCell ref="RE204:RL204"/>
    <mergeCell ref="RM204:RT204"/>
    <mergeCell ref="RU204:SB204"/>
    <mergeCell ref="SC204:SJ204"/>
    <mergeCell ref="SK204:SR204"/>
    <mergeCell ref="SS204:SZ204"/>
    <mergeCell ref="PI204:PP204"/>
    <mergeCell ref="PQ204:PX204"/>
    <mergeCell ref="PY204:QF204"/>
    <mergeCell ref="QG204:QN204"/>
    <mergeCell ref="QO204:QV204"/>
    <mergeCell ref="QW204:RD204"/>
    <mergeCell ref="NM204:NT204"/>
    <mergeCell ref="NU204:OB204"/>
    <mergeCell ref="OC204:OJ204"/>
    <mergeCell ref="OK204:OR204"/>
    <mergeCell ref="OS204:OZ204"/>
    <mergeCell ref="PA204:PH204"/>
    <mergeCell ref="LQ204:LX204"/>
    <mergeCell ref="LY204:MF204"/>
    <mergeCell ref="MG204:MN204"/>
    <mergeCell ref="MO204:MV204"/>
    <mergeCell ref="MW204:ND204"/>
    <mergeCell ref="NE204:NL204"/>
    <mergeCell ref="JU204:KB204"/>
    <mergeCell ref="KC204:KJ204"/>
    <mergeCell ref="KK204:KR204"/>
    <mergeCell ref="KS204:KZ204"/>
    <mergeCell ref="LA204:LH204"/>
    <mergeCell ref="LI204:LP204"/>
    <mergeCell ref="HY204:IF204"/>
    <mergeCell ref="IG204:IN204"/>
    <mergeCell ref="IO204:IV204"/>
    <mergeCell ref="IW204:JD204"/>
    <mergeCell ref="JE204:JL204"/>
    <mergeCell ref="JM204:JT204"/>
    <mergeCell ref="GC204:GJ204"/>
    <mergeCell ref="GK204:GR204"/>
    <mergeCell ref="GS204:GZ204"/>
    <mergeCell ref="HA204:HH204"/>
    <mergeCell ref="HI204:HP204"/>
    <mergeCell ref="HQ204:HX204"/>
    <mergeCell ref="EG204:EN204"/>
    <mergeCell ref="EO204:EV204"/>
    <mergeCell ref="EW204:FD204"/>
    <mergeCell ref="FE204:FL204"/>
    <mergeCell ref="FM204:FT204"/>
    <mergeCell ref="FU204:GB204"/>
    <mergeCell ref="CK204:CR204"/>
    <mergeCell ref="CS204:CZ204"/>
    <mergeCell ref="DA204:DH204"/>
    <mergeCell ref="DI204:DP204"/>
    <mergeCell ref="DQ204:DX204"/>
    <mergeCell ref="DY204:EF204"/>
    <mergeCell ref="AO204:AV204"/>
    <mergeCell ref="AW204:BD204"/>
    <mergeCell ref="BE204:BL204"/>
    <mergeCell ref="BM204:BT204"/>
    <mergeCell ref="BU204:CB204"/>
    <mergeCell ref="CC204:CJ204"/>
    <mergeCell ref="A203:H203"/>
    <mergeCell ref="A204:H204"/>
    <mergeCell ref="I204:P204"/>
    <mergeCell ref="Q204:X204"/>
    <mergeCell ref="Y204:AF204"/>
    <mergeCell ref="AG204:AN204"/>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A167:B167"/>
    <mergeCell ref="A168:B168"/>
    <mergeCell ref="D168:H168"/>
    <mergeCell ref="A169:B169"/>
    <mergeCell ref="D169:H169"/>
    <mergeCell ref="A170:B170"/>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3"/>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24" s="4" customFormat="1" ht="50.1" customHeight="1" x14ac:dyDescent="0.2">
      <c r="A1" s="1"/>
      <c r="B1" s="2"/>
      <c r="C1" s="3" t="s">
        <v>0</v>
      </c>
      <c r="D1" s="2"/>
      <c r="E1" s="2"/>
      <c r="F1" s="2"/>
      <c r="G1" s="2"/>
      <c r="H1" s="2"/>
      <c r="X1" s="385"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марта 2024 г.</v>
      </c>
      <c r="B2" s="6" t="s">
        <v>2</v>
      </c>
      <c r="C2" s="7" t="s">
        <v>548</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386"/>
      <c r="B6" s="387"/>
      <c r="C6" s="388"/>
      <c r="D6" s="277" t="s">
        <v>171</v>
      </c>
      <c r="E6" s="278" t="s">
        <v>172</v>
      </c>
      <c r="F6" s="277" t="s">
        <v>173</v>
      </c>
      <c r="G6" s="278" t="s">
        <v>174</v>
      </c>
      <c r="H6" s="279" t="s">
        <v>175</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389">
        <v>48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1">
        <f>F48*1.2</f>
        <v>5688</v>
      </c>
      <c r="E48" s="32">
        <f>F48*1.1</f>
        <v>5214</v>
      </c>
      <c r="F48" s="32">
        <v>4740</v>
      </c>
      <c r="G48" s="32">
        <f>F48*0.75</f>
        <v>3555</v>
      </c>
      <c r="H48" s="33">
        <f>F48*0.5</f>
        <v>2370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54">
        <f>F54*1.2</f>
        <v>6040.8</v>
      </c>
      <c r="E54" s="32">
        <f>F54*1.1</f>
        <v>5537.4000000000005</v>
      </c>
      <c r="F54" s="32">
        <v>5034</v>
      </c>
      <c r="G54" s="32">
        <f>F54*0.75</f>
        <v>3775.5</v>
      </c>
      <c r="H54" s="33">
        <f>F54*0.5</f>
        <v>2517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389">
        <v>48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231 до 3954</v>
      </c>
      <c r="E85" s="139"/>
      <c r="F85" s="139"/>
      <c r="G85" s="139"/>
      <c r="H85" s="140"/>
    </row>
    <row r="86" spans="1:8" ht="151.5" x14ac:dyDescent="0.2">
      <c r="A86" s="149" t="s">
        <v>60</v>
      </c>
      <c r="B86" s="150" t="s">
        <v>13</v>
      </c>
      <c r="C86" s="294"/>
      <c r="D86" s="152">
        <v>231</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45">
        <v>30</v>
      </c>
      <c r="E96" s="45"/>
      <c r="F96" s="45"/>
      <c r="G96" s="45"/>
      <c r="H96" s="46"/>
    </row>
    <row r="97" spans="1:8" ht="50.1" customHeight="1" thickBot="1" x14ac:dyDescent="0.25">
      <c r="A97" s="24" t="s">
        <v>72</v>
      </c>
      <c r="B97" s="25"/>
      <c r="C97" s="26"/>
      <c r="D97" s="173" t="str">
        <f>"от "&amp;MIN(D99,D119:H120,F157,D121:H135)&amp;" до "&amp;MAX(D99,D119:H120,F157,D121:H135)</f>
        <v>от 504 до 8220</v>
      </c>
      <c r="E97" s="173"/>
      <c r="F97" s="173"/>
      <c r="G97" s="173"/>
      <c r="H97" s="174"/>
    </row>
    <row r="98" spans="1:8" ht="21.75" thickBot="1" x14ac:dyDescent="0.25">
      <c r="A98" s="336"/>
      <c r="B98" s="337"/>
      <c r="C98" s="130"/>
      <c r="D98" s="399"/>
      <c r="E98" s="399"/>
      <c r="F98" s="399"/>
      <c r="G98" s="399"/>
      <c r="H98" s="400"/>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182">
        <v>1470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367.5</v>
      </c>
      <c r="E101" s="157"/>
      <c r="F101" s="157"/>
      <c r="G101" s="157"/>
      <c r="H101" s="158"/>
    </row>
    <row r="102" spans="1:8" ht="57" customHeight="1" x14ac:dyDescent="0.2">
      <c r="A102" s="190" t="s">
        <v>77</v>
      </c>
      <c r="B102" s="191"/>
      <c r="C102" s="186"/>
      <c r="D102" s="157">
        <f>D99/5</f>
        <v>294</v>
      </c>
      <c r="E102" s="157"/>
      <c r="F102" s="157"/>
      <c r="G102" s="157"/>
      <c r="H102" s="158"/>
    </row>
    <row r="103" spans="1:8" ht="57" customHeight="1" x14ac:dyDescent="0.2">
      <c r="A103" s="190" t="s">
        <v>78</v>
      </c>
      <c r="B103" s="191"/>
      <c r="C103" s="186"/>
      <c r="D103" s="157">
        <f>D99/6</f>
        <v>245</v>
      </c>
      <c r="E103" s="157"/>
      <c r="F103" s="157"/>
      <c r="G103" s="157"/>
      <c r="H103" s="158"/>
    </row>
    <row r="104" spans="1:8" ht="57" customHeight="1" x14ac:dyDescent="0.2">
      <c r="A104" s="190" t="s">
        <v>79</v>
      </c>
      <c r="B104" s="191"/>
      <c r="C104" s="186"/>
      <c r="D104" s="157">
        <f>D99/7</f>
        <v>210</v>
      </c>
      <c r="E104" s="157"/>
      <c r="F104" s="157"/>
      <c r="G104" s="157"/>
      <c r="H104" s="158"/>
    </row>
    <row r="105" spans="1:8" ht="57" customHeight="1" x14ac:dyDescent="0.2">
      <c r="A105" s="190" t="s">
        <v>80</v>
      </c>
      <c r="B105" s="191"/>
      <c r="C105" s="186"/>
      <c r="D105" s="157">
        <f>D99/8</f>
        <v>183.75</v>
      </c>
      <c r="E105" s="157"/>
      <c r="F105" s="157"/>
      <c r="G105" s="157"/>
      <c r="H105" s="158"/>
    </row>
    <row r="106" spans="1:8" ht="57" customHeight="1" x14ac:dyDescent="0.2">
      <c r="A106" s="190" t="s">
        <v>81</v>
      </c>
      <c r="B106" s="191"/>
      <c r="C106" s="186"/>
      <c r="D106" s="157">
        <f>D99/9</f>
        <v>163.33333333333334</v>
      </c>
      <c r="E106" s="157"/>
      <c r="F106" s="157"/>
      <c r="G106" s="157"/>
      <c r="H106" s="158"/>
    </row>
    <row r="107" spans="1:8" ht="57" customHeight="1" x14ac:dyDescent="0.2">
      <c r="A107" s="190" t="s">
        <v>82</v>
      </c>
      <c r="B107" s="191"/>
      <c r="C107" s="186"/>
      <c r="D107" s="157">
        <f>D99/10</f>
        <v>147</v>
      </c>
      <c r="E107" s="157"/>
      <c r="F107" s="157"/>
      <c r="G107" s="157"/>
      <c r="H107" s="158"/>
    </row>
    <row r="108" spans="1:8" ht="57" customHeight="1" thickBot="1" x14ac:dyDescent="0.25">
      <c r="A108" s="179" t="s">
        <v>83</v>
      </c>
      <c r="B108" s="180"/>
      <c r="C108" s="186"/>
      <c r="D108" s="182">
        <v>2520</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630</v>
      </c>
      <c r="E110" s="157"/>
      <c r="F110" s="157"/>
      <c r="G110" s="157"/>
      <c r="H110" s="158"/>
    </row>
    <row r="111" spans="1:8" ht="57" customHeight="1" x14ac:dyDescent="0.2">
      <c r="A111" s="190" t="s">
        <v>77</v>
      </c>
      <c r="B111" s="191"/>
      <c r="C111" s="186"/>
      <c r="D111" s="157">
        <v>504</v>
      </c>
      <c r="E111" s="157"/>
      <c r="F111" s="157"/>
      <c r="G111" s="157"/>
      <c r="H111" s="158"/>
    </row>
    <row r="112" spans="1:8" ht="57" customHeight="1" x14ac:dyDescent="0.2">
      <c r="A112" s="190" t="s">
        <v>78</v>
      </c>
      <c r="B112" s="191"/>
      <c r="C112" s="186"/>
      <c r="D112" s="157">
        <v>420</v>
      </c>
      <c r="E112" s="157"/>
      <c r="F112" s="157"/>
      <c r="G112" s="157"/>
      <c r="H112" s="158"/>
    </row>
    <row r="113" spans="1:8" ht="57" customHeight="1" x14ac:dyDescent="0.2">
      <c r="A113" s="190" t="s">
        <v>79</v>
      </c>
      <c r="B113" s="191"/>
      <c r="C113" s="186"/>
      <c r="D113" s="157">
        <v>360</v>
      </c>
      <c r="E113" s="157"/>
      <c r="F113" s="157"/>
      <c r="G113" s="157"/>
      <c r="H113" s="158"/>
    </row>
    <row r="114" spans="1:8" ht="57" customHeight="1" x14ac:dyDescent="0.2">
      <c r="A114" s="190" t="s">
        <v>80</v>
      </c>
      <c r="B114" s="191"/>
      <c r="C114" s="186"/>
      <c r="D114" s="157">
        <v>315</v>
      </c>
      <c r="E114" s="157"/>
      <c r="F114" s="157"/>
      <c r="G114" s="157"/>
      <c r="H114" s="158"/>
    </row>
    <row r="115" spans="1:8" ht="57" customHeight="1" x14ac:dyDescent="0.2">
      <c r="A115" s="190" t="s">
        <v>81</v>
      </c>
      <c r="B115" s="191"/>
      <c r="C115" s="186"/>
      <c r="D115" s="157">
        <v>280</v>
      </c>
      <c r="E115" s="157"/>
      <c r="F115" s="157"/>
      <c r="G115" s="157"/>
      <c r="H115" s="158"/>
    </row>
    <row r="116" spans="1:8" ht="57" customHeight="1" thickBot="1" x14ac:dyDescent="0.25">
      <c r="A116" s="190" t="s">
        <v>82</v>
      </c>
      <c r="B116" s="191"/>
      <c r="C116" s="194"/>
      <c r="D116" s="157">
        <v>252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44">
        <v>5004</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"2ГИС.МАЙКОП"</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"2ГИС.МАЙКОП"</v>
      </c>
      <c r="D122" s="36">
        <v>4380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"2ГИС.МАЙКОП"</v>
      </c>
      <c r="D123" s="36">
        <v>5256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6">
        <v>2244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6">
        <v>5040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6">
        <v>1860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6">
        <v>1980</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6">
        <v>1872</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6">
        <v>996</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6">
        <v>8220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6">
        <v>4002</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6">
        <v>1242</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6">
        <v>230.99999999999994</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38" s="36">
        <v>5502</v>
      </c>
      <c r="E138" s="37"/>
      <c r="F138" s="37"/>
      <c r="G138" s="37"/>
      <c r="H138" s="38"/>
    </row>
    <row r="139" spans="1:8" ht="50.1" customHeight="1" x14ac:dyDescent="0.2">
      <c r="A139" s="160" t="s">
        <v>107</v>
      </c>
      <c r="B139" s="161"/>
      <c r="C139" s="202" t="str">
        <f>"Интернет-площадка 2gis.ru на основе Cправочника организаций "&amp;$C$2&amp;""</f>
        <v>Интернет-площадка 2gis.ru на основе Cправочника организаций "2ГИС.МАЙКОП"</v>
      </c>
      <c r="D139" s="36">
        <v>6360</v>
      </c>
      <c r="E139" s="37"/>
      <c r="F139" s="37"/>
      <c r="G139" s="37"/>
      <c r="H139" s="38"/>
    </row>
    <row r="140" spans="1:8" ht="50.1" customHeight="1" x14ac:dyDescent="0.2">
      <c r="A140" s="160" t="s">
        <v>108</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6">
        <v>3000</v>
      </c>
      <c r="E140" s="37"/>
      <c r="F140" s="37"/>
      <c r="G140" s="37"/>
      <c r="H140" s="38"/>
    </row>
    <row r="141" spans="1:8" ht="50.1" customHeight="1" x14ac:dyDescent="0.2">
      <c r="A141" s="160" t="s">
        <v>109</v>
      </c>
      <c r="B141" s="161"/>
      <c r="C141" s="202" t="str">
        <f t="shared" si="1"/>
        <v>Электронный справочник на основе Справочника организаций "2ГИС.МАЙКОП" (версия для ПК)</v>
      </c>
      <c r="D141" s="36">
        <v>2760</v>
      </c>
      <c r="E141" s="37"/>
      <c r="F141" s="37"/>
      <c r="G141" s="37"/>
      <c r="H141" s="38"/>
    </row>
    <row r="142" spans="1:8" ht="50.1" customHeight="1" x14ac:dyDescent="0.2">
      <c r="A142" s="160" t="s">
        <v>110</v>
      </c>
      <c r="B142" s="161"/>
      <c r="C142" s="202" t="str">
        <f>"Интернет-площадка 2gis.ru на основе Cправочника организаций "&amp;$C$2&amp;""</f>
        <v>Интернет-площадка 2gis.ru на основе Cправочника организаций "2ГИС.МАЙКОП"</v>
      </c>
      <c r="D142" s="36">
        <v>6240</v>
      </c>
      <c r="E142" s="37"/>
      <c r="F142" s="37"/>
      <c r="G142" s="37"/>
      <c r="H142" s="38"/>
    </row>
    <row r="143" spans="1:8" ht="50.1" customHeight="1" x14ac:dyDescent="0.2">
      <c r="A143" s="160" t="s">
        <v>111</v>
      </c>
      <c r="B143" s="161"/>
      <c r="C143" s="202" t="str">
        <f>"Интернет-площадка 2gis.ru на основе Cправочника организаций "&amp;$C$2&amp;""</f>
        <v>Интернет-площадка 2gis.ru на основе Cправочника организаций "2ГИС.МАЙКОП"</v>
      </c>
      <c r="D143" s="36">
        <v>7488</v>
      </c>
      <c r="E143" s="37"/>
      <c r="F143" s="37"/>
      <c r="G143" s="37"/>
      <c r="H143" s="38"/>
    </row>
    <row r="144" spans="1:8" ht="50.1" customHeight="1" x14ac:dyDescent="0.2">
      <c r="A144" s="160" t="s">
        <v>112</v>
      </c>
      <c r="B144" s="161"/>
      <c r="C144" s="202" t="str">
        <f t="shared" si="1"/>
        <v>Электронный справочник на основе Справочника организаций "2ГИС.МАЙКОП" (версия для ПК)</v>
      </c>
      <c r="D144" s="36">
        <v>1680</v>
      </c>
      <c r="E144" s="37"/>
      <c r="F144" s="37"/>
      <c r="G144" s="37"/>
      <c r="H144" s="38"/>
    </row>
    <row r="145" spans="1:8" ht="50.1" customHeight="1" x14ac:dyDescent="0.2">
      <c r="A145" s="160" t="s">
        <v>113</v>
      </c>
      <c r="B145" s="161"/>
      <c r="C145" s="202" t="str">
        <f t="shared" si="1"/>
        <v>Электронный справочник на основе Справочника организаций "2ГИС.МАЙКОП" (версия для ПК)</v>
      </c>
      <c r="D145" s="36">
        <v>3240</v>
      </c>
      <c r="E145" s="37"/>
      <c r="F145" s="37"/>
      <c r="G145" s="37"/>
      <c r="H145" s="38"/>
    </row>
    <row r="146" spans="1:8" ht="50.1" customHeight="1" x14ac:dyDescent="0.2">
      <c r="A146" s="160" t="s">
        <v>114</v>
      </c>
      <c r="B146" s="161"/>
      <c r="C146" s="202" t="str">
        <f t="shared" si="1"/>
        <v>Электронный справочник на основе Справочника организаций "2ГИС.МАЙКОП" (версия для ПК)</v>
      </c>
      <c r="D146" s="36">
        <v>3240</v>
      </c>
      <c r="E146" s="37"/>
      <c r="F146" s="37"/>
      <c r="G146" s="37"/>
      <c r="H146" s="38"/>
    </row>
    <row r="147" spans="1:8" ht="50.1" customHeight="1" x14ac:dyDescent="0.2">
      <c r="A147" s="160" t="s">
        <v>115</v>
      </c>
      <c r="B147" s="161"/>
      <c r="C147" s="202" t="s">
        <v>95</v>
      </c>
      <c r="D147" s="36">
        <v>720</v>
      </c>
      <c r="E147" s="37"/>
      <c r="F147" s="37"/>
      <c r="G147" s="37"/>
      <c r="H147" s="38"/>
    </row>
    <row r="148" spans="1:8" ht="72" customHeight="1" x14ac:dyDescent="0.2">
      <c r="A148" s="160" t="s">
        <v>116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6">
        <v>11520</v>
      </c>
      <c r="E148" s="37"/>
      <c r="F148" s="37"/>
      <c r="G148" s="37"/>
      <c r="H148" s="38"/>
    </row>
    <row r="149" spans="1:8" ht="50.1" customHeight="1" thickBot="1" x14ac:dyDescent="0.25">
      <c r="A149" s="160" t="s">
        <v>117</v>
      </c>
      <c r="B149" s="161"/>
      <c r="C149" s="202" t="str">
        <f t="shared" si="1"/>
        <v>Электронный справочник на основе Справочника организаций "2ГИС.МАЙКОП" (версия для ПК)</v>
      </c>
      <c r="D149" s="44">
        <v>1800</v>
      </c>
      <c r="E149" s="45"/>
      <c r="F149" s="45"/>
      <c r="G149" s="45"/>
      <c r="H149" s="46"/>
    </row>
    <row r="150" spans="1:8" s="28" customFormat="1" ht="50.1" customHeight="1" thickBot="1" x14ac:dyDescent="0.25">
      <c r="A150" s="24" t="s">
        <v>118</v>
      </c>
      <c r="B150" s="25"/>
      <c r="C150" s="26"/>
      <c r="D150" s="173"/>
      <c r="E150" s="173"/>
      <c r="F150" s="173"/>
      <c r="G150" s="173"/>
      <c r="H150" s="174"/>
    </row>
    <row r="151" spans="1:8" s="16" customFormat="1" ht="50.1" customHeight="1" x14ac:dyDescent="0.2">
      <c r="A151" s="160" t="s">
        <v>119</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6">
        <v>1500</v>
      </c>
      <c r="E151" s="37"/>
      <c r="F151" s="37"/>
      <c r="G151" s="37"/>
      <c r="H151" s="38"/>
    </row>
    <row r="152" spans="1:8" s="16" customFormat="1" ht="50.1" customHeight="1" x14ac:dyDescent="0.2">
      <c r="A152" s="160" t="s">
        <v>120</v>
      </c>
      <c r="B152" s="161"/>
      <c r="C152" s="209"/>
      <c r="D152" s="36">
        <v>1500</v>
      </c>
      <c r="E152" s="37"/>
      <c r="F152" s="37"/>
      <c r="G152" s="37"/>
      <c r="H152" s="38"/>
    </row>
    <row r="153" spans="1:8" s="16" customFormat="1" ht="50.1" customHeight="1" x14ac:dyDescent="0.2">
      <c r="A153" s="207" t="s">
        <v>121</v>
      </c>
      <c r="B153" s="208"/>
      <c r="C153" s="209"/>
      <c r="D153" s="359">
        <v>1500</v>
      </c>
      <c r="E153" s="157"/>
      <c r="F153" s="157"/>
      <c r="G153" s="157"/>
      <c r="H153" s="157"/>
    </row>
    <row r="154" spans="1:8" s="16" customFormat="1" ht="50.1" customHeight="1" x14ac:dyDescent="0.2">
      <c r="A154" s="207" t="s">
        <v>122</v>
      </c>
      <c r="B154" s="208"/>
      <c r="C154" s="209"/>
      <c r="D154" s="359">
        <v>150</v>
      </c>
      <c r="E154" s="157"/>
      <c r="F154" s="157"/>
      <c r="G154" s="157"/>
      <c r="H154" s="157"/>
    </row>
    <row r="155" spans="1:8" s="16" customFormat="1" ht="50.1" customHeight="1" thickBot="1" x14ac:dyDescent="0.25">
      <c r="A155" s="207" t="s">
        <v>123</v>
      </c>
      <c r="B155" s="208"/>
      <c r="C155" s="210"/>
      <c r="D155" s="78">
        <v>510</v>
      </c>
      <c r="E155" s="79"/>
      <c r="F155" s="79"/>
      <c r="G155" s="79"/>
      <c r="H155" s="79"/>
    </row>
    <row r="156" spans="1:8" s="16" customFormat="1" ht="50.1" customHeight="1" thickBot="1" x14ac:dyDescent="0.25">
      <c r="A156" s="24" t="s">
        <v>124</v>
      </c>
      <c r="B156" s="25"/>
      <c r="C156" s="26"/>
      <c r="D156" s="173"/>
      <c r="E156" s="173"/>
      <c r="F156" s="173"/>
      <c r="G156" s="173"/>
      <c r="H156" s="174"/>
    </row>
    <row r="157" spans="1:8" ht="50.1" customHeight="1" x14ac:dyDescent="0.2">
      <c r="A157" s="160" t="s">
        <v>125</v>
      </c>
      <c r="B157" s="161"/>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57" s="212">
        <f>F157*1.2</f>
        <v>1911.6</v>
      </c>
      <c r="E157" s="213">
        <f>F157*1.1</f>
        <v>1752.3000000000002</v>
      </c>
      <c r="F157" s="213">
        <v>1593</v>
      </c>
      <c r="G157" s="213">
        <f>F157*0.75</f>
        <v>1194.75</v>
      </c>
      <c r="H157" s="214">
        <f>F157*0.5</f>
        <v>796.5</v>
      </c>
    </row>
    <row r="158" spans="1:8" ht="50.1" customHeight="1" x14ac:dyDescent="0.2">
      <c r="A158" s="160" t="s">
        <v>126</v>
      </c>
      <c r="B158" s="161"/>
      <c r="C158" s="202" t="str">
        <f>"Интернет-площадка 2gis.ru на основе Cправочника организаций "&amp;$C$2&amp;""</f>
        <v>Интернет-площадка 2gis.ru на основе Cправочника организаций "2ГИС.МАЙКОП"</v>
      </c>
      <c r="D158" s="36">
        <v>2835</v>
      </c>
      <c r="E158" s="37"/>
      <c r="F158" s="37"/>
      <c r="G158" s="37"/>
      <c r="H158" s="38"/>
    </row>
    <row r="159" spans="1:8" ht="50.1" customHeight="1" x14ac:dyDescent="0.2">
      <c r="A159" s="160" t="s">
        <v>127</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9" s="36">
        <v>1008</v>
      </c>
      <c r="E159" s="37"/>
      <c r="F159" s="37"/>
      <c r="G159" s="37"/>
      <c r="H159" s="38"/>
    </row>
    <row r="160" spans="1:8" ht="50.1" customHeight="1" x14ac:dyDescent="0.2">
      <c r="A160" s="160" t="s">
        <v>128</v>
      </c>
      <c r="B160" s="161"/>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60" s="212">
        <f>F160*1.2</f>
        <v>2736</v>
      </c>
      <c r="E160" s="213">
        <f>F160*1.1</f>
        <v>2508</v>
      </c>
      <c r="F160" s="213">
        <v>2280</v>
      </c>
      <c r="G160" s="213">
        <f>F160*0.75</f>
        <v>1710</v>
      </c>
      <c r="H160" s="214">
        <f>F160*0.5</f>
        <v>1140</v>
      </c>
    </row>
    <row r="161" spans="1:8" ht="50.1" customHeight="1" x14ac:dyDescent="0.2">
      <c r="A161" s="160" t="s">
        <v>179</v>
      </c>
      <c r="B161" s="161"/>
      <c r="C161" s="202" t="str">
        <f>"Интернет-площадка 2gis.ru на основе Cправочника организаций "&amp;$C$2&amp;""</f>
        <v>Интернет-площадка 2gis.ru на основе Cправочника организаций "2ГИС.МАЙКОП"</v>
      </c>
      <c r="D161" s="36">
        <v>4080</v>
      </c>
      <c r="E161" s="37"/>
      <c r="F161" s="37"/>
      <c r="G161" s="37"/>
      <c r="H161" s="38"/>
    </row>
    <row r="162" spans="1:8" ht="50.1" customHeight="1" x14ac:dyDescent="0.2">
      <c r="A162" s="160" t="s">
        <v>130</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2" s="36">
        <v>1440</v>
      </c>
      <c r="E162" s="37"/>
      <c r="F162" s="37"/>
      <c r="G162" s="37"/>
      <c r="H162" s="38"/>
    </row>
    <row r="163" spans="1:8" ht="90.75" customHeight="1" thickBot="1" x14ac:dyDescent="0.25">
      <c r="A163" s="160" t="s">
        <v>132</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3" s="36">
        <v>2028</v>
      </c>
      <c r="E163" s="37"/>
      <c r="F163" s="37"/>
      <c r="G163" s="37"/>
      <c r="H163" s="38"/>
    </row>
    <row r="164" spans="1:8" ht="50.1" customHeight="1" thickBot="1" x14ac:dyDescent="0.25">
      <c r="A164" s="24" t="s">
        <v>193</v>
      </c>
      <c r="B164" s="25"/>
      <c r="C164" s="26"/>
      <c r="D164" s="173"/>
      <c r="E164" s="173"/>
      <c r="F164" s="173"/>
      <c r="G164" s="173"/>
      <c r="H164" s="174"/>
    </row>
    <row r="165" spans="1:8" s="23" customFormat="1" ht="30" customHeight="1" thickBot="1" x14ac:dyDescent="0.25">
      <c r="A165" s="429"/>
      <c r="B165" s="429"/>
      <c r="C165" s="430"/>
      <c r="D165" s="429"/>
      <c r="E165" s="429"/>
      <c r="F165" s="429"/>
      <c r="G165" s="429"/>
      <c r="H165" s="431"/>
    </row>
    <row r="166" spans="1:8" s="16" customFormat="1" ht="83.25" customHeight="1" x14ac:dyDescent="0.2">
      <c r="A166" s="160" t="s">
        <v>194</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6" s="36">
        <v>5370</v>
      </c>
      <c r="E166" s="37"/>
      <c r="F166" s="37"/>
      <c r="G166" s="37"/>
      <c r="H166" s="38"/>
    </row>
    <row r="167" spans="1:8" s="16" customFormat="1" ht="83.25" customHeight="1" thickBot="1" x14ac:dyDescent="0.25">
      <c r="A167" s="160" t="s">
        <v>195</v>
      </c>
      <c r="B167" s="161"/>
      <c r="C167" s="209"/>
      <c r="D167" s="36">
        <v>5370</v>
      </c>
      <c r="E167" s="37"/>
      <c r="F167" s="37"/>
      <c r="G167" s="37"/>
      <c r="H167" s="38"/>
    </row>
    <row r="168" spans="1:8" ht="50.1" customHeight="1" thickBot="1" x14ac:dyDescent="0.25">
      <c r="A168" s="336"/>
      <c r="B168" s="337"/>
      <c r="C168" s="130"/>
      <c r="D168" s="399"/>
      <c r="E168" s="399"/>
      <c r="F168" s="399"/>
      <c r="G168" s="399"/>
      <c r="H168" s="400"/>
    </row>
    <row r="169" spans="1:8" s="23" customFormat="1" ht="26.25" x14ac:dyDescent="0.2">
      <c r="A169" s="216"/>
      <c r="B169" s="217"/>
      <c r="C169" s="218"/>
      <c r="D169" s="217"/>
      <c r="E169" s="217"/>
      <c r="F169" s="217"/>
      <c r="G169" s="217"/>
      <c r="H169" s="219"/>
    </row>
    <row r="170" spans="1:8" s="16" customFormat="1" ht="21" x14ac:dyDescent="0.2">
      <c r="A170" s="220"/>
      <c r="B170" s="221" t="s">
        <v>133</v>
      </c>
      <c r="C170" s="222" t="s">
        <v>189</v>
      </c>
      <c r="D170" s="222"/>
      <c r="E170" s="223"/>
      <c r="F170" s="223"/>
      <c r="G170" s="223"/>
      <c r="H170" s="223"/>
    </row>
    <row r="171" spans="1:8" s="16" customFormat="1" ht="21" x14ac:dyDescent="0.2">
      <c r="A171" s="220"/>
      <c r="B171" s="223"/>
      <c r="C171" s="224" t="s">
        <v>190</v>
      </c>
      <c r="D171" s="224"/>
      <c r="E171" s="223"/>
      <c r="F171" s="223"/>
      <c r="G171" s="223"/>
      <c r="H171" s="223"/>
    </row>
    <row r="172" spans="1:8" s="16" customFormat="1" ht="21" x14ac:dyDescent="0.2">
      <c r="A172" s="220"/>
      <c r="B172" s="223"/>
      <c r="C172" s="222" t="s">
        <v>191</v>
      </c>
      <c r="D172" s="224"/>
      <c r="E172" s="223"/>
      <c r="F172" s="223"/>
      <c r="G172" s="223"/>
      <c r="H172" s="223"/>
    </row>
    <row r="173" spans="1:8" s="16" customFormat="1" ht="21" x14ac:dyDescent="0.2">
      <c r="A173" s="216"/>
      <c r="B173" s="217"/>
      <c r="C173" s="224"/>
      <c r="D173" s="224"/>
      <c r="E173" s="223"/>
      <c r="F173" s="223"/>
      <c r="G173" s="223"/>
      <c r="H173" s="217"/>
    </row>
    <row r="174" spans="1:8" s="16" customFormat="1" ht="26.25" x14ac:dyDescent="0.2">
      <c r="A174" s="227" t="str">
        <f>Абакан_юр!A174</f>
        <v>По соглашению сторон в качестве валюты платежа могут выступать украинские гривны, в этом случае курс следующий: 1 руб. = 0,4273 гривен</v>
      </c>
      <c r="B174" s="227"/>
      <c r="C174" s="227"/>
      <c r="D174" s="228"/>
      <c r="E174" s="228"/>
      <c r="F174" s="229"/>
      <c r="G174" s="230"/>
      <c r="H174" s="230"/>
    </row>
    <row r="175" spans="1:8" ht="26.25" x14ac:dyDescent="0.2">
      <c r="A175" s="227" t="str">
        <f>Абакан_юр!A175</f>
        <v>По соглашению сторон в качестве валюты платежа могут выступать дирхамы ОАЭ, в этом случае курс следующий: 1 руб. = 0,0413 дирхам</v>
      </c>
      <c r="B175" s="227"/>
      <c r="C175" s="227"/>
      <c r="D175" s="228"/>
      <c r="E175" s="228"/>
      <c r="F175" s="229"/>
      <c r="G175" s="232"/>
      <c r="H175" s="232"/>
    </row>
    <row r="176" spans="1:8" ht="26.25" x14ac:dyDescent="0.2">
      <c r="A176" s="227" t="str">
        <f>Абакан_юр!A176</f>
        <v>По соглашению сторон в качестве валюты платежа могут выступать доллары США, в этом случае курс следующий: 1 руб. = 0,0113 доллара</v>
      </c>
      <c r="B176" s="227"/>
      <c r="C176" s="227"/>
      <c r="D176" s="228"/>
      <c r="E176" s="228"/>
      <c r="F176" s="229"/>
      <c r="G176" s="232"/>
      <c r="H176" s="232"/>
    </row>
    <row r="177" spans="1:8" ht="26.25" x14ac:dyDescent="0.2">
      <c r="A177" s="227" t="str">
        <f>Абакан_юр!A177</f>
        <v>По соглашению сторон в качестве валюты платежа могут выступать евро, в этом случае курс следующий: 1 руб. = 0,0105 евро</v>
      </c>
      <c r="B177" s="227"/>
      <c r="C177" s="227"/>
      <c r="D177" s="228"/>
      <c r="E177" s="229"/>
      <c r="F177" s="229"/>
      <c r="G177" s="232"/>
      <c r="H177" s="232"/>
    </row>
    <row r="178" spans="1:8" ht="26.25" x14ac:dyDescent="0.2">
      <c r="A178" s="227" t="str">
        <f>Абакан_юр!A178</f>
        <v>По соглашению сторон в качестве валюты платежа могут выступать чешские кроны, в этом случае курс следующий: 1 руб. = 0,2661 крона</v>
      </c>
      <c r="B178" s="227"/>
      <c r="C178" s="227"/>
      <c r="D178" s="228"/>
      <c r="E178" s="229"/>
      <c r="F178" s="229"/>
      <c r="G178" s="232"/>
      <c r="H178" s="232"/>
    </row>
    <row r="179" spans="1:8" ht="26.25" x14ac:dyDescent="0.2">
      <c r="A179" s="227" t="str">
        <f>Абакан_юр!A179</f>
        <v>По соглашению сторон в качестве валюты платежа могут выступать киргизские сомы, в этом случае курс следующий: 1 руб. = 1,0065 сом</v>
      </c>
      <c r="B179" s="227"/>
      <c r="C179" s="227"/>
      <c r="D179" s="228"/>
      <c r="E179" s="228"/>
      <c r="F179" s="229"/>
      <c r="G179" s="232"/>
      <c r="H179" s="232"/>
    </row>
    <row r="180" spans="1:8" ht="26.25" x14ac:dyDescent="0.2">
      <c r="A18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0" s="227"/>
      <c r="C180" s="227"/>
      <c r="D180" s="228"/>
      <c r="E180" s="228"/>
      <c r="F180" s="229"/>
      <c r="G180" s="232"/>
      <c r="H180" s="232"/>
    </row>
    <row r="181" spans="1:8" ht="26.25" customHeight="1" x14ac:dyDescent="0.2">
      <c r="A181" s="233"/>
      <c r="B181" s="233"/>
      <c r="C181" s="234"/>
      <c r="D181" s="235"/>
      <c r="E181" s="235"/>
      <c r="F181" s="236"/>
      <c r="G181" s="237"/>
      <c r="H181" s="237"/>
    </row>
    <row r="182" spans="1:8" ht="26.25" customHeight="1" x14ac:dyDescent="0.2">
      <c r="A182" s="239" t="s">
        <v>144</v>
      </c>
      <c r="B182" s="239"/>
      <c r="C182" s="239"/>
      <c r="D182" s="239"/>
      <c r="E182" s="239"/>
      <c r="F182" s="239"/>
      <c r="G182" s="239"/>
      <c r="H182" s="239"/>
    </row>
    <row r="183" spans="1:8" ht="26.25" customHeight="1" x14ac:dyDescent="0.2">
      <c r="A183" s="239" t="s">
        <v>145</v>
      </c>
      <c r="B183" s="239"/>
      <c r="C183" s="239"/>
      <c r="D183" s="239"/>
      <c r="E183" s="239"/>
      <c r="F183" s="239"/>
      <c r="G183" s="239"/>
      <c r="H183" s="239"/>
    </row>
    <row r="184" spans="1:8" ht="26.25" customHeight="1" x14ac:dyDescent="0.2">
      <c r="A184" s="233"/>
      <c r="B184" s="233"/>
      <c r="C184" s="234"/>
      <c r="D184" s="235"/>
      <c r="E184" s="235"/>
      <c r="F184" s="236"/>
      <c r="G184" s="237"/>
      <c r="H184" s="237"/>
    </row>
    <row r="185" spans="1:8" ht="26.25" customHeight="1" thickBot="1" x14ac:dyDescent="0.25">
      <c r="A185" s="240" t="s">
        <v>146</v>
      </c>
      <c r="B185" s="240"/>
      <c r="C185" s="240"/>
      <c r="D185" s="240"/>
      <c r="E185" s="240"/>
      <c r="F185" s="241"/>
      <c r="G185" s="231"/>
      <c r="H185" s="242"/>
    </row>
    <row r="186" spans="1:8" ht="26.25" customHeight="1" thickBot="1" x14ac:dyDescent="0.25">
      <c r="A186" s="243" t="s">
        <v>147</v>
      </c>
      <c r="B186" s="244"/>
      <c r="C186" s="244"/>
      <c r="D186" s="244"/>
      <c r="E186" s="245"/>
      <c r="F186" s="246"/>
      <c r="H186" s="247"/>
    </row>
    <row r="187" spans="1:8" ht="26.25" customHeight="1" thickBot="1" x14ac:dyDescent="0.25">
      <c r="A187" s="375" t="s">
        <v>148</v>
      </c>
      <c r="B187" s="376"/>
      <c r="C187" s="250" t="s">
        <v>149</v>
      </c>
      <c r="D187" s="402" t="s">
        <v>150</v>
      </c>
      <c r="E187" s="403"/>
      <c r="F187" s="252"/>
      <c r="G187" s="252"/>
      <c r="H187" s="252"/>
    </row>
    <row r="188" spans="1:8" ht="84" x14ac:dyDescent="0.2">
      <c r="A188" s="253" t="s">
        <v>151</v>
      </c>
      <c r="B188" s="254"/>
      <c r="C188" s="255" t="s">
        <v>152</v>
      </c>
      <c r="D188" s="256" t="s">
        <v>153</v>
      </c>
      <c r="E188" s="257"/>
      <c r="F188" s="252"/>
      <c r="G188" s="252"/>
      <c r="H188" s="252"/>
    </row>
    <row r="189" spans="1:8" ht="21" x14ac:dyDescent="0.2">
      <c r="A189" s="258" t="s">
        <v>154</v>
      </c>
      <c r="B189" s="259"/>
      <c r="C189" s="260" t="s">
        <v>155</v>
      </c>
      <c r="D189" s="261" t="s">
        <v>156</v>
      </c>
      <c r="E189" s="262"/>
      <c r="F189" s="252"/>
      <c r="G189" s="252"/>
      <c r="H189" s="252"/>
    </row>
    <row r="190" spans="1:8" ht="63.75" thickBot="1" x14ac:dyDescent="0.25">
      <c r="A190" s="404" t="s">
        <v>157</v>
      </c>
      <c r="B190" s="405"/>
      <c r="C190" s="406" t="s">
        <v>158</v>
      </c>
      <c r="D190" s="407" t="s">
        <v>156</v>
      </c>
      <c r="E190" s="408"/>
      <c r="F190" s="236"/>
      <c r="G190" s="237"/>
      <c r="H190" s="237"/>
    </row>
    <row r="191" spans="1:8" ht="42" x14ac:dyDescent="0.2">
      <c r="A191" s="258" t="s">
        <v>160</v>
      </c>
      <c r="B191" s="259"/>
      <c r="C191" s="409" t="s">
        <v>161</v>
      </c>
      <c r="D191" s="259" t="s">
        <v>156</v>
      </c>
      <c r="E191" s="410"/>
      <c r="F191" s="246"/>
      <c r="G191" s="246"/>
      <c r="H191" s="246"/>
    </row>
    <row r="192" spans="1:8" ht="54" customHeight="1" thickBot="1" x14ac:dyDescent="0.25">
      <c r="A192" s="411" t="s">
        <v>162</v>
      </c>
      <c r="B192" s="412"/>
      <c r="C192" s="406" t="s">
        <v>163</v>
      </c>
      <c r="D192" s="413" t="s">
        <v>156</v>
      </c>
      <c r="E192" s="414"/>
      <c r="F192" s="236"/>
      <c r="G192" s="237"/>
      <c r="H192" s="237"/>
    </row>
    <row r="193" spans="1:8" ht="191.25" customHeight="1" x14ac:dyDescent="0.2">
      <c r="A193"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39"/>
      <c r="C193" s="239"/>
      <c r="D193" s="239"/>
      <c r="E193" s="239"/>
      <c r="F193" s="239"/>
      <c r="G193" s="239"/>
      <c r="H193" s="239"/>
    </row>
    <row r="194" spans="1:8" ht="85.5" customHeight="1" x14ac:dyDescent="0.2">
      <c r="A194" s="239" t="s">
        <v>167</v>
      </c>
      <c r="B194" s="239"/>
      <c r="C194" s="239"/>
      <c r="D194" s="239"/>
      <c r="E194" s="239"/>
      <c r="F194" s="239"/>
      <c r="G194" s="239"/>
      <c r="H194" s="239"/>
    </row>
    <row r="195" spans="1:8" ht="30.75" customHeight="1" x14ac:dyDescent="0.2">
      <c r="A195" s="264" t="s">
        <v>168</v>
      </c>
      <c r="B195" s="264"/>
      <c r="C195" s="264"/>
      <c r="D195" s="264"/>
      <c r="E195" s="264"/>
      <c r="F195" s="264"/>
      <c r="G195" s="264"/>
      <c r="H195" s="264"/>
    </row>
    <row r="196" spans="1:8" ht="138" customHeight="1" x14ac:dyDescent="0.2">
      <c r="A196" s="239" t="s">
        <v>169</v>
      </c>
      <c r="B196" s="239"/>
      <c r="C196" s="239"/>
      <c r="D196" s="239"/>
      <c r="E196" s="239"/>
      <c r="F196" s="239"/>
      <c r="G196" s="239"/>
      <c r="H196" s="239"/>
    </row>
    <row r="197" spans="1:8" ht="90" customHeight="1" x14ac:dyDescent="0.2"/>
    <row r="198" spans="1:8" s="217" customFormat="1" ht="125.25" customHeight="1" x14ac:dyDescent="0.2">
      <c r="A198" s="216"/>
      <c r="C198" s="218"/>
      <c r="H198" s="219"/>
    </row>
    <row r="199" spans="1:8" s="238" customFormat="1" ht="222.75" customHeight="1" x14ac:dyDescent="0.2">
      <c r="A199" s="216"/>
      <c r="B199" s="217"/>
      <c r="C199" s="218"/>
      <c r="D199" s="217"/>
      <c r="E199" s="217"/>
      <c r="F199" s="217"/>
      <c r="G199" s="217"/>
      <c r="H199" s="219"/>
    </row>
    <row r="200" spans="1:8" ht="192.75" customHeight="1" x14ac:dyDescent="0.2"/>
    <row r="201" spans="1:8" ht="66.75" customHeight="1" x14ac:dyDescent="0.2"/>
    <row r="203" spans="1:8" s="266" customFormat="1" ht="114.75" customHeight="1" x14ac:dyDescent="0.2">
      <c r="A203" s="216"/>
      <c r="B203" s="217"/>
      <c r="C203" s="218"/>
      <c r="D203" s="217"/>
      <c r="E203" s="217"/>
      <c r="F203" s="217"/>
      <c r="G203" s="217"/>
      <c r="H203" s="219"/>
    </row>
  </sheetData>
  <sheetProtection selectLockedCells="1" selectUnlockedCells="1"/>
  <mergeCells count="322">
    <mergeCell ref="A195:H195"/>
    <mergeCell ref="A196:E196"/>
    <mergeCell ref="F196:H196"/>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2:H182"/>
    <mergeCell ref="A183:H183"/>
    <mergeCell ref="A185:E185"/>
    <mergeCell ref="A186:E186"/>
    <mergeCell ref="A187:B187"/>
    <mergeCell ref="D187:E187"/>
    <mergeCell ref="A175:C175"/>
    <mergeCell ref="A176:C176"/>
    <mergeCell ref="A177:C177"/>
    <mergeCell ref="A178:C178"/>
    <mergeCell ref="A179:C179"/>
    <mergeCell ref="A180:C180"/>
    <mergeCell ref="C170:D170"/>
    <mergeCell ref="C171:D171"/>
    <mergeCell ref="C172:D172"/>
    <mergeCell ref="C173:D173"/>
    <mergeCell ref="A174:C174"/>
    <mergeCell ref="G174:H174"/>
    <mergeCell ref="A166:B166"/>
    <mergeCell ref="C166:C167"/>
    <mergeCell ref="D166:H166"/>
    <mergeCell ref="A167:B167"/>
    <mergeCell ref="D167:H167"/>
    <mergeCell ref="A168:B168"/>
    <mergeCell ref="D168:H168"/>
    <mergeCell ref="A163:B163"/>
    <mergeCell ref="D163:H163"/>
    <mergeCell ref="A164:B164"/>
    <mergeCell ref="D164:H164"/>
    <mergeCell ref="A165:C165"/>
    <mergeCell ref="D165:H165"/>
    <mergeCell ref="A159:B159"/>
    <mergeCell ref="D159:H159"/>
    <mergeCell ref="A160:B160"/>
    <mergeCell ref="A161:B161"/>
    <mergeCell ref="D161:H161"/>
    <mergeCell ref="A162:B162"/>
    <mergeCell ref="D162:H162"/>
    <mergeCell ref="D155:H155"/>
    <mergeCell ref="A156:B156"/>
    <mergeCell ref="D156:H156"/>
    <mergeCell ref="A157:B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17"/>
  <sheetViews>
    <sheetView view="pageBreakPreview" zoomScale="40" zoomScaleNormal="60" zoomScaleSheetLayoutView="40" workbookViewId="0">
      <pane ySplit="4" topLeftCell="A55"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68" t="s">
        <v>5</v>
      </c>
      <c r="B4" s="269" t="s">
        <v>6</v>
      </c>
      <c r="C4" s="270"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389">
        <v>18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1">
        <f>F48*1.2</f>
        <v>10404</v>
      </c>
      <c r="E48" s="32">
        <f>F48*1.1</f>
        <v>9537</v>
      </c>
      <c r="F48" s="32">
        <v>8670</v>
      </c>
      <c r="G48" s="32">
        <f>F48*0.75</f>
        <v>6502.5</v>
      </c>
      <c r="H48" s="33">
        <f>F48*0.5</f>
        <v>4335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54">
        <f>F54*1.2</f>
        <v>11721.6</v>
      </c>
      <c r="E54" s="32">
        <f>F54*1.1</f>
        <v>10744.800000000001</v>
      </c>
      <c r="F54" s="32">
        <v>9768</v>
      </c>
      <c r="G54" s="32">
        <f>F54*0.75</f>
        <v>7326</v>
      </c>
      <c r="H54" s="33">
        <f>F54*0.5</f>
        <v>4884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389">
        <v>18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393"/>
      <c r="E62" s="394"/>
      <c r="F62" s="394"/>
      <c r="G62" s="394"/>
      <c r="H62" s="395"/>
    </row>
    <row r="63" spans="1:8" ht="21.75" thickBot="1" x14ac:dyDescent="0.25">
      <c r="A63" s="81"/>
      <c r="B63" s="129"/>
      <c r="C63" s="130"/>
      <c r="D63" s="113" t="str">
        <f>"от "&amp;MIN(D65:D84)&amp;" до "&amp;MAX(D65:D82)</f>
        <v>от 420 до 14364</v>
      </c>
      <c r="E63" s="114"/>
      <c r="F63" s="114"/>
      <c r="G63" s="114"/>
      <c r="H63" s="115"/>
    </row>
    <row r="64" spans="1:8" ht="34.5" customHeight="1" x14ac:dyDescent="0.2">
      <c r="A64" s="141" t="s">
        <v>39</v>
      </c>
      <c r="B64" s="142"/>
      <c r="C64" s="438"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64" s="36">
        <v>798</v>
      </c>
      <c r="E64" s="37"/>
      <c r="F64" s="37"/>
      <c r="G64" s="37"/>
      <c r="H64" s="38"/>
    </row>
    <row r="65" spans="1:8" ht="20.25" hidden="1" customHeight="1" outlineLevel="1" x14ac:dyDescent="0.2">
      <c r="A65" s="141" t="s">
        <v>39</v>
      </c>
      <c r="B65" s="142"/>
      <c r="C65" s="143"/>
      <c r="D65" s="144">
        <v>420</v>
      </c>
      <c r="E65" s="145"/>
      <c r="F65" s="145"/>
      <c r="G65" s="145"/>
      <c r="H65" s="146"/>
    </row>
    <row r="66" spans="1:8" ht="37.5" customHeight="1" outlineLevel="1" x14ac:dyDescent="0.2">
      <c r="A66" s="147" t="s">
        <v>40</v>
      </c>
      <c r="B66" s="148"/>
      <c r="C66" s="143"/>
      <c r="D66" s="36">
        <v>1596</v>
      </c>
      <c r="E66" s="37"/>
      <c r="F66" s="37"/>
      <c r="G66" s="37"/>
      <c r="H66" s="38"/>
    </row>
    <row r="67" spans="1:8" ht="37.5" customHeight="1" outlineLevel="1" x14ac:dyDescent="0.2">
      <c r="A67" s="147" t="s">
        <v>41</v>
      </c>
      <c r="B67" s="148"/>
      <c r="C67" s="143"/>
      <c r="D67" s="36">
        <v>2394</v>
      </c>
      <c r="E67" s="37"/>
      <c r="F67" s="37"/>
      <c r="G67" s="37"/>
      <c r="H67" s="38"/>
    </row>
    <row r="68" spans="1:8" ht="37.5" customHeight="1" outlineLevel="1" x14ac:dyDescent="0.2">
      <c r="A68" s="147" t="s">
        <v>42</v>
      </c>
      <c r="B68" s="148"/>
      <c r="C68" s="143"/>
      <c r="D68" s="36">
        <v>3192</v>
      </c>
      <c r="E68" s="37"/>
      <c r="F68" s="37"/>
      <c r="G68" s="37"/>
      <c r="H68" s="38"/>
    </row>
    <row r="69" spans="1:8" ht="37.5" customHeight="1" outlineLevel="1" x14ac:dyDescent="0.2">
      <c r="A69" s="147" t="s">
        <v>43</v>
      </c>
      <c r="B69" s="148"/>
      <c r="C69" s="143"/>
      <c r="D69" s="36">
        <v>3990</v>
      </c>
      <c r="E69" s="37"/>
      <c r="F69" s="37"/>
      <c r="G69" s="37"/>
      <c r="H69" s="38"/>
    </row>
    <row r="70" spans="1:8" ht="37.5" customHeight="1" outlineLevel="1" x14ac:dyDescent="0.2">
      <c r="A70" s="147" t="s">
        <v>44</v>
      </c>
      <c r="B70" s="148"/>
      <c r="C70" s="143"/>
      <c r="D70" s="36">
        <v>4788</v>
      </c>
      <c r="E70" s="37"/>
      <c r="F70" s="37"/>
      <c r="G70" s="37"/>
      <c r="H70" s="38"/>
    </row>
    <row r="71" spans="1:8" ht="37.5" customHeight="1" outlineLevel="1" x14ac:dyDescent="0.2">
      <c r="A71" s="147" t="s">
        <v>45</v>
      </c>
      <c r="B71" s="148"/>
      <c r="C71" s="143"/>
      <c r="D71" s="36">
        <v>5586</v>
      </c>
      <c r="E71" s="37"/>
      <c r="F71" s="37"/>
      <c r="G71" s="37"/>
      <c r="H71" s="38"/>
    </row>
    <row r="72" spans="1:8" s="16" customFormat="1" ht="37.5" customHeight="1" outlineLevel="1" x14ac:dyDescent="0.2">
      <c r="A72" s="147" t="s">
        <v>46</v>
      </c>
      <c r="B72" s="148"/>
      <c r="C72" s="143"/>
      <c r="D72" s="36">
        <v>6384</v>
      </c>
      <c r="E72" s="37"/>
      <c r="F72" s="37"/>
      <c r="G72" s="37"/>
      <c r="H72" s="38"/>
    </row>
    <row r="73" spans="1:8" s="16" customFormat="1" ht="37.5" customHeight="1" outlineLevel="1" x14ac:dyDescent="0.2">
      <c r="A73" s="147" t="s">
        <v>47</v>
      </c>
      <c r="B73" s="148"/>
      <c r="C73" s="143"/>
      <c r="D73" s="36">
        <v>7182</v>
      </c>
      <c r="E73" s="37"/>
      <c r="F73" s="37"/>
      <c r="G73" s="37"/>
      <c r="H73" s="38"/>
    </row>
    <row r="74" spans="1:8" s="16" customFormat="1" ht="37.5" customHeight="1" outlineLevel="1" x14ac:dyDescent="0.2">
      <c r="A74" s="147" t="s">
        <v>48</v>
      </c>
      <c r="B74" s="148"/>
      <c r="C74" s="143"/>
      <c r="D74" s="36">
        <v>7980</v>
      </c>
      <c r="E74" s="37"/>
      <c r="F74" s="37"/>
      <c r="G74" s="37"/>
      <c r="H74" s="38"/>
    </row>
    <row r="75" spans="1:8" s="16" customFormat="1" ht="37.5" customHeight="1" outlineLevel="1" x14ac:dyDescent="0.2">
      <c r="A75" s="147" t="s">
        <v>49</v>
      </c>
      <c r="B75" s="148"/>
      <c r="C75" s="143"/>
      <c r="D75" s="36">
        <v>8778</v>
      </c>
      <c r="E75" s="37"/>
      <c r="F75" s="37"/>
      <c r="G75" s="37"/>
      <c r="H75" s="38"/>
    </row>
    <row r="76" spans="1:8" s="16" customFormat="1" ht="37.5" customHeight="1" outlineLevel="1" x14ac:dyDescent="0.2">
      <c r="A76" s="147" t="s">
        <v>50</v>
      </c>
      <c r="B76" s="148"/>
      <c r="C76" s="143"/>
      <c r="D76" s="36">
        <v>9576</v>
      </c>
      <c r="E76" s="37"/>
      <c r="F76" s="37"/>
      <c r="G76" s="37"/>
      <c r="H76" s="38"/>
    </row>
    <row r="77" spans="1:8" s="16" customFormat="1" ht="37.5" customHeight="1" outlineLevel="1" x14ac:dyDescent="0.2">
      <c r="A77" s="147" t="s">
        <v>51</v>
      </c>
      <c r="B77" s="148"/>
      <c r="C77" s="143"/>
      <c r="D77" s="36">
        <v>10374</v>
      </c>
      <c r="E77" s="37"/>
      <c r="F77" s="37"/>
      <c r="G77" s="37"/>
      <c r="H77" s="38"/>
    </row>
    <row r="78" spans="1:8" s="16" customFormat="1" ht="37.5" customHeight="1" outlineLevel="1" x14ac:dyDescent="0.2">
      <c r="A78" s="147" t="s">
        <v>52</v>
      </c>
      <c r="B78" s="148"/>
      <c r="C78" s="143"/>
      <c r="D78" s="36">
        <v>11172</v>
      </c>
      <c r="E78" s="37"/>
      <c r="F78" s="37"/>
      <c r="G78" s="37"/>
      <c r="H78" s="38"/>
    </row>
    <row r="79" spans="1:8" s="16" customFormat="1" ht="37.5" customHeight="1" outlineLevel="1" x14ac:dyDescent="0.2">
      <c r="A79" s="147" t="s">
        <v>53</v>
      </c>
      <c r="B79" s="148"/>
      <c r="C79" s="143"/>
      <c r="D79" s="36">
        <v>11970</v>
      </c>
      <c r="E79" s="37"/>
      <c r="F79" s="37"/>
      <c r="G79" s="37"/>
      <c r="H79" s="38"/>
    </row>
    <row r="80" spans="1:8" s="16" customFormat="1" ht="37.5" customHeight="1" outlineLevel="1" x14ac:dyDescent="0.2">
      <c r="A80" s="147" t="s">
        <v>54</v>
      </c>
      <c r="B80" s="148"/>
      <c r="C80" s="143"/>
      <c r="D80" s="36">
        <v>12768</v>
      </c>
      <c r="E80" s="37"/>
      <c r="F80" s="37"/>
      <c r="G80" s="37"/>
      <c r="H80" s="38"/>
    </row>
    <row r="81" spans="1:8" s="16" customFormat="1" ht="37.5" customHeight="1" outlineLevel="1" x14ac:dyDescent="0.2">
      <c r="A81" s="147" t="s">
        <v>55</v>
      </c>
      <c r="B81" s="148"/>
      <c r="C81" s="143"/>
      <c r="D81" s="36">
        <v>13566</v>
      </c>
      <c r="E81" s="37"/>
      <c r="F81" s="37"/>
      <c r="G81" s="37"/>
      <c r="H81" s="38"/>
    </row>
    <row r="82" spans="1:8" s="16" customFormat="1" ht="37.5" customHeight="1" outlineLevel="1" x14ac:dyDescent="0.2">
      <c r="A82" s="147" t="s">
        <v>56</v>
      </c>
      <c r="B82" s="148"/>
      <c r="C82" s="143"/>
      <c r="D82" s="36">
        <v>14364</v>
      </c>
      <c r="E82" s="37"/>
      <c r="F82" s="37"/>
      <c r="G82" s="37"/>
      <c r="H82" s="38"/>
    </row>
    <row r="83" spans="1:8" s="16" customFormat="1" ht="37.5" customHeight="1" outlineLevel="1" x14ac:dyDescent="0.2">
      <c r="A83" s="147" t="s">
        <v>57</v>
      </c>
      <c r="B83" s="148"/>
      <c r="C83" s="143"/>
      <c r="D83" s="36">
        <v>15162</v>
      </c>
      <c r="E83" s="37"/>
      <c r="F83" s="37"/>
      <c r="G83" s="37"/>
      <c r="H83" s="38"/>
    </row>
    <row r="84" spans="1:8" s="16" customFormat="1" ht="37.5" customHeight="1" outlineLevel="1" x14ac:dyDescent="0.2">
      <c r="A84" s="147" t="s">
        <v>58</v>
      </c>
      <c r="B84" s="148"/>
      <c r="C84" s="143"/>
      <c r="D84" s="36">
        <v>15960</v>
      </c>
      <c r="E84" s="37"/>
      <c r="F84" s="37"/>
      <c r="G84" s="37"/>
      <c r="H84" s="38"/>
    </row>
    <row r="85" spans="1:8" s="16" customFormat="1" ht="37.5" customHeight="1" outlineLevel="1" x14ac:dyDescent="0.2">
      <c r="A85" s="147" t="s">
        <v>205</v>
      </c>
      <c r="B85" s="148"/>
      <c r="C85" s="143"/>
      <c r="D85" s="36">
        <v>16758</v>
      </c>
      <c r="E85" s="37"/>
      <c r="F85" s="37"/>
      <c r="G85" s="37"/>
      <c r="H85" s="38"/>
    </row>
    <row r="86" spans="1:8" s="16" customFormat="1" ht="37.5" customHeight="1" outlineLevel="1" x14ac:dyDescent="0.2">
      <c r="A86" s="147" t="s">
        <v>206</v>
      </c>
      <c r="B86" s="148"/>
      <c r="C86" s="143"/>
      <c r="D86" s="36">
        <v>17556</v>
      </c>
      <c r="E86" s="37"/>
      <c r="F86" s="37"/>
      <c r="G86" s="37"/>
      <c r="H86" s="38"/>
    </row>
    <row r="87" spans="1:8" s="16" customFormat="1" ht="37.5" customHeight="1" outlineLevel="1" x14ac:dyDescent="0.2">
      <c r="A87" s="147" t="s">
        <v>207</v>
      </c>
      <c r="B87" s="148"/>
      <c r="C87" s="143"/>
      <c r="D87" s="36">
        <v>18354</v>
      </c>
      <c r="E87" s="37"/>
      <c r="F87" s="37"/>
      <c r="G87" s="37"/>
      <c r="H87" s="38"/>
    </row>
    <row r="88" spans="1:8" s="16" customFormat="1" ht="37.5" customHeight="1" outlineLevel="1" x14ac:dyDescent="0.2">
      <c r="A88" s="147" t="s">
        <v>208</v>
      </c>
      <c r="B88" s="148"/>
      <c r="C88" s="143"/>
      <c r="D88" s="36">
        <v>19152</v>
      </c>
      <c r="E88" s="37"/>
      <c r="F88" s="37"/>
      <c r="G88" s="37"/>
      <c r="H88" s="38"/>
    </row>
    <row r="89" spans="1:8" s="16" customFormat="1" ht="37.5" customHeight="1" outlineLevel="1" x14ac:dyDescent="0.2">
      <c r="A89" s="147" t="s">
        <v>209</v>
      </c>
      <c r="B89" s="148"/>
      <c r="C89" s="143"/>
      <c r="D89" s="36">
        <v>19950</v>
      </c>
      <c r="E89" s="37"/>
      <c r="F89" s="37"/>
      <c r="G89" s="37"/>
      <c r="H89" s="38"/>
    </row>
    <row r="90" spans="1:8" s="16" customFormat="1" ht="37.5" customHeight="1" outlineLevel="1" x14ac:dyDescent="0.2">
      <c r="A90" s="147" t="s">
        <v>210</v>
      </c>
      <c r="B90" s="148"/>
      <c r="C90" s="143"/>
      <c r="D90" s="36">
        <v>20748</v>
      </c>
      <c r="E90" s="37"/>
      <c r="F90" s="37"/>
      <c r="G90" s="37"/>
      <c r="H90" s="38"/>
    </row>
    <row r="91" spans="1:8" s="16" customFormat="1" ht="37.5" customHeight="1" outlineLevel="1" x14ac:dyDescent="0.2">
      <c r="A91" s="147" t="s">
        <v>211</v>
      </c>
      <c r="B91" s="148"/>
      <c r="C91" s="143"/>
      <c r="D91" s="36">
        <v>21546</v>
      </c>
      <c r="E91" s="37"/>
      <c r="F91" s="37"/>
      <c r="G91" s="37"/>
      <c r="H91" s="38"/>
    </row>
    <row r="92" spans="1:8" s="16" customFormat="1" ht="37.5" customHeight="1" outlineLevel="1" x14ac:dyDescent="0.2">
      <c r="A92" s="147" t="s">
        <v>212</v>
      </c>
      <c r="B92" s="148"/>
      <c r="C92" s="143"/>
      <c r="D92" s="36">
        <v>22344</v>
      </c>
      <c r="E92" s="37"/>
      <c r="F92" s="37"/>
      <c r="G92" s="37"/>
      <c r="H92" s="38"/>
    </row>
    <row r="93" spans="1:8" s="16" customFormat="1" ht="37.5" customHeight="1" outlineLevel="1" x14ac:dyDescent="0.2">
      <c r="A93" s="147" t="s">
        <v>213</v>
      </c>
      <c r="B93" s="148"/>
      <c r="C93" s="143"/>
      <c r="D93" s="36">
        <v>23142</v>
      </c>
      <c r="E93" s="37"/>
      <c r="F93" s="37"/>
      <c r="G93" s="37"/>
      <c r="H93" s="38"/>
    </row>
    <row r="94" spans="1:8" s="16" customFormat="1" ht="37.5" customHeight="1" outlineLevel="1" thickBot="1" x14ac:dyDescent="0.25">
      <c r="A94" s="147" t="s">
        <v>214</v>
      </c>
      <c r="B94" s="148"/>
      <c r="C94" s="625"/>
      <c r="D94" s="36">
        <v>23940</v>
      </c>
      <c r="E94" s="37"/>
      <c r="F94" s="37"/>
      <c r="G94" s="37"/>
      <c r="H94" s="38"/>
    </row>
    <row r="95" spans="1:8" s="16" customFormat="1" ht="50.1" customHeight="1" thickBot="1" x14ac:dyDescent="0.25">
      <c r="A95" s="136" t="s">
        <v>59</v>
      </c>
      <c r="B95" s="137"/>
      <c r="C95" s="137"/>
      <c r="D95" s="138" t="str">
        <f>"от "&amp;MIN(D96:D105)&amp;" до "&amp;MAX(D96:D105)</f>
        <v>от 174 до 4052,4</v>
      </c>
      <c r="E95" s="139"/>
      <c r="F95" s="139"/>
      <c r="G95" s="139"/>
      <c r="H95" s="140"/>
    </row>
    <row r="96" spans="1:8" s="16" customFormat="1" ht="160.5"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96" s="144">
        <v>834</v>
      </c>
      <c r="E96" s="145"/>
      <c r="F96" s="145"/>
      <c r="G96" s="145"/>
      <c r="H96" s="146"/>
    </row>
    <row r="97" spans="1:8" s="16" customFormat="1" ht="37.5" customHeight="1" x14ac:dyDescent="0.2">
      <c r="A97" s="160" t="s">
        <v>61</v>
      </c>
      <c r="B97" s="504"/>
      <c r="C97" s="156"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97" s="36">
        <v>174</v>
      </c>
      <c r="E97" s="37"/>
      <c r="F97" s="37"/>
      <c r="G97" s="37"/>
      <c r="H97" s="38"/>
    </row>
    <row r="98" spans="1:8" s="16" customFormat="1" ht="37.5" customHeight="1" x14ac:dyDescent="0.2">
      <c r="A98" s="160" t="s">
        <v>62</v>
      </c>
      <c r="B98" s="504"/>
      <c r="C98" s="159"/>
      <c r="D98" s="36">
        <v>4052.3999999999996</v>
      </c>
      <c r="E98" s="37"/>
      <c r="F98" s="37"/>
      <c r="G98" s="37"/>
      <c r="H98" s="38"/>
    </row>
    <row r="99" spans="1:8" s="16" customFormat="1" ht="37.5" customHeight="1" x14ac:dyDescent="0.2">
      <c r="A99" s="160" t="s">
        <v>63</v>
      </c>
      <c r="B99" s="504"/>
      <c r="C99" s="159"/>
      <c r="D99" s="36">
        <v>612</v>
      </c>
      <c r="E99" s="37"/>
      <c r="F99" s="37"/>
      <c r="G99" s="37"/>
      <c r="H99" s="38"/>
    </row>
    <row r="100" spans="1:8" s="16" customFormat="1" ht="37.5" customHeight="1" x14ac:dyDescent="0.2">
      <c r="A100" s="160" t="s">
        <v>64</v>
      </c>
      <c r="B100" s="161"/>
      <c r="C100" s="159"/>
      <c r="D100" s="36">
        <v>4050</v>
      </c>
      <c r="E100" s="37"/>
      <c r="F100" s="37"/>
      <c r="G100" s="37"/>
      <c r="H100" s="38"/>
    </row>
    <row r="101" spans="1:8" s="16" customFormat="1" ht="37.5" customHeight="1" x14ac:dyDescent="0.2">
      <c r="A101" s="160" t="s">
        <v>65</v>
      </c>
      <c r="B101" s="504"/>
      <c r="C101" s="159"/>
      <c r="D101" s="36">
        <v>174</v>
      </c>
      <c r="E101" s="37"/>
      <c r="F101" s="37"/>
      <c r="G101" s="37"/>
      <c r="H101" s="38"/>
    </row>
    <row r="102" spans="1:8" s="16" customFormat="1" ht="37.5" customHeight="1" x14ac:dyDescent="0.2">
      <c r="A102" s="160" t="s">
        <v>66</v>
      </c>
      <c r="B102" s="504"/>
      <c r="C102" s="159"/>
      <c r="D102" s="36">
        <v>174</v>
      </c>
      <c r="E102" s="37"/>
      <c r="F102" s="37"/>
      <c r="G102" s="37"/>
      <c r="H102" s="38"/>
    </row>
    <row r="103" spans="1:8" s="16" customFormat="1" ht="37.5" customHeight="1" x14ac:dyDescent="0.2">
      <c r="A103" s="160" t="s">
        <v>67</v>
      </c>
      <c r="B103" s="504"/>
      <c r="C103" s="159"/>
      <c r="D103" s="36">
        <v>348</v>
      </c>
      <c r="E103" s="37"/>
      <c r="F103" s="37"/>
      <c r="G103" s="37"/>
      <c r="H103" s="38"/>
    </row>
    <row r="104" spans="1:8" s="16" customFormat="1" ht="37.5" customHeight="1" x14ac:dyDescent="0.2">
      <c r="A104" s="160" t="s">
        <v>68</v>
      </c>
      <c r="B104" s="504"/>
      <c r="C104" s="159"/>
      <c r="D104" s="36">
        <v>522</v>
      </c>
      <c r="E104" s="37"/>
      <c r="F104" s="37"/>
      <c r="G104" s="37"/>
      <c r="H104" s="38"/>
    </row>
    <row r="105" spans="1:8" s="16" customFormat="1" ht="37.5" customHeight="1" thickBot="1" x14ac:dyDescent="0.25">
      <c r="A105" s="207" t="s">
        <v>69</v>
      </c>
      <c r="B105" s="505"/>
      <c r="C105" s="164"/>
      <c r="D105" s="121">
        <v>558</v>
      </c>
      <c r="E105" s="122"/>
      <c r="F105" s="122"/>
      <c r="G105" s="122"/>
      <c r="H105" s="123"/>
    </row>
    <row r="106" spans="1:8" s="16" customFormat="1" ht="117.75" customHeight="1" thickBot="1" x14ac:dyDescent="0.25">
      <c r="A106" s="356" t="s">
        <v>71</v>
      </c>
      <c r="B106" s="397"/>
      <c r="C10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06" s="45">
        <v>30</v>
      </c>
      <c r="E106" s="45"/>
      <c r="F106" s="45"/>
      <c r="G106" s="45"/>
      <c r="H106" s="46"/>
    </row>
    <row r="107" spans="1:8" s="28" customFormat="1" ht="50.1" customHeight="1" thickBot="1" x14ac:dyDescent="0.25">
      <c r="A107" s="24" t="s">
        <v>72</v>
      </c>
      <c r="B107" s="25"/>
      <c r="C107" s="26"/>
      <c r="D107" s="173" t="str">
        <f>"от "&amp;MIN(D109,D129:H130,F169,D131:H145)&amp;" до "&amp;MAX(D109,D129:H130,F169,D131:H145)</f>
        <v>от 582 до 17358</v>
      </c>
      <c r="E107" s="173"/>
      <c r="F107" s="173"/>
      <c r="G107" s="173"/>
      <c r="H107" s="174"/>
    </row>
    <row r="108" spans="1:8" s="16" customFormat="1" ht="24.95" customHeight="1" thickBot="1" x14ac:dyDescent="0.25">
      <c r="A108" s="336"/>
      <c r="B108" s="337"/>
      <c r="C108" s="130"/>
      <c r="D108" s="399"/>
      <c r="E108" s="399"/>
      <c r="F108" s="399"/>
      <c r="G108" s="399"/>
      <c r="H108" s="400"/>
    </row>
    <row r="109" spans="1:8" s="16" customFormat="1" ht="64.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09" s="182">
        <v>3660</v>
      </c>
      <c r="E109" s="182"/>
      <c r="F109" s="182"/>
      <c r="G109" s="182"/>
      <c r="H109" s="183"/>
    </row>
    <row r="110" spans="1:8" s="16" customFormat="1" ht="64.5" customHeight="1" thickBot="1" x14ac:dyDescent="0.25">
      <c r="A110" s="184" t="s">
        <v>74</v>
      </c>
      <c r="B110" s="185"/>
      <c r="C110" s="186"/>
      <c r="D110" s="187" t="s">
        <v>75</v>
      </c>
      <c r="E110" s="188"/>
      <c r="F110" s="188"/>
      <c r="G110" s="188"/>
      <c r="H110" s="189"/>
    </row>
    <row r="111" spans="1:8" s="16" customFormat="1" ht="64.5" customHeight="1" x14ac:dyDescent="0.2">
      <c r="A111" s="190" t="s">
        <v>76</v>
      </c>
      <c r="B111" s="191"/>
      <c r="C111" s="186"/>
      <c r="D111" s="157">
        <f>D109/4</f>
        <v>915</v>
      </c>
      <c r="E111" s="157"/>
      <c r="F111" s="157"/>
      <c r="G111" s="157"/>
      <c r="H111" s="158"/>
    </row>
    <row r="112" spans="1:8" s="16" customFormat="1" ht="64.5" customHeight="1" x14ac:dyDescent="0.2">
      <c r="A112" s="190" t="s">
        <v>77</v>
      </c>
      <c r="B112" s="191"/>
      <c r="C112" s="186"/>
      <c r="D112" s="157">
        <f>D109/5</f>
        <v>732</v>
      </c>
      <c r="E112" s="157"/>
      <c r="F112" s="157"/>
      <c r="G112" s="157"/>
      <c r="H112" s="158"/>
    </row>
    <row r="113" spans="1:8" s="16" customFormat="1" ht="64.5" customHeight="1" x14ac:dyDescent="0.2">
      <c r="A113" s="190" t="s">
        <v>78</v>
      </c>
      <c r="B113" s="191"/>
      <c r="C113" s="186"/>
      <c r="D113" s="157">
        <f>D109/6</f>
        <v>610</v>
      </c>
      <c r="E113" s="157"/>
      <c r="F113" s="157"/>
      <c r="G113" s="157"/>
      <c r="H113" s="158"/>
    </row>
    <row r="114" spans="1:8" s="16" customFormat="1" ht="64.5" customHeight="1" x14ac:dyDescent="0.2">
      <c r="A114" s="190" t="s">
        <v>79</v>
      </c>
      <c r="B114" s="191"/>
      <c r="C114" s="186"/>
      <c r="D114" s="157">
        <f>D109/7</f>
        <v>522.85714285714289</v>
      </c>
      <c r="E114" s="157"/>
      <c r="F114" s="157"/>
      <c r="G114" s="157"/>
      <c r="H114" s="158"/>
    </row>
    <row r="115" spans="1:8" s="16" customFormat="1" ht="64.5" customHeight="1" x14ac:dyDescent="0.2">
      <c r="A115" s="190" t="s">
        <v>80</v>
      </c>
      <c r="B115" s="191"/>
      <c r="C115" s="186"/>
      <c r="D115" s="157">
        <f>D109/8</f>
        <v>457.5</v>
      </c>
      <c r="E115" s="157"/>
      <c r="F115" s="157"/>
      <c r="G115" s="157"/>
      <c r="H115" s="158"/>
    </row>
    <row r="116" spans="1:8" s="16" customFormat="1" ht="64.5" customHeight="1" x14ac:dyDescent="0.2">
      <c r="A116" s="190" t="s">
        <v>81</v>
      </c>
      <c r="B116" s="191"/>
      <c r="C116" s="186"/>
      <c r="D116" s="157">
        <f>D109/9</f>
        <v>406.66666666666669</v>
      </c>
      <c r="E116" s="157"/>
      <c r="F116" s="157"/>
      <c r="G116" s="157"/>
      <c r="H116" s="158"/>
    </row>
    <row r="117" spans="1:8" s="16" customFormat="1" ht="64.5" customHeight="1" x14ac:dyDescent="0.2">
      <c r="A117" s="190" t="s">
        <v>82</v>
      </c>
      <c r="B117" s="191"/>
      <c r="C117" s="186"/>
      <c r="D117" s="157">
        <f>D109/10</f>
        <v>366</v>
      </c>
      <c r="E117" s="157"/>
      <c r="F117" s="157"/>
      <c r="G117" s="157"/>
      <c r="H117" s="158"/>
    </row>
    <row r="118" spans="1:8" s="16" customFormat="1" ht="64.5" customHeight="1" thickBot="1" x14ac:dyDescent="0.25">
      <c r="A118" s="179" t="s">
        <v>83</v>
      </c>
      <c r="B118" s="180"/>
      <c r="C118" s="186"/>
      <c r="D118" s="182">
        <v>5496</v>
      </c>
      <c r="E118" s="182"/>
      <c r="F118" s="182"/>
      <c r="G118" s="182"/>
      <c r="H118" s="183"/>
    </row>
    <row r="119" spans="1:8" s="16" customFormat="1" ht="64.5" customHeight="1" thickBot="1" x14ac:dyDescent="0.25">
      <c r="A119" s="184" t="s">
        <v>74</v>
      </c>
      <c r="B119" s="185"/>
      <c r="C119" s="186"/>
      <c r="D119" s="187" t="s">
        <v>75</v>
      </c>
      <c r="E119" s="188"/>
      <c r="F119" s="188"/>
      <c r="G119" s="188"/>
      <c r="H119" s="189"/>
    </row>
    <row r="120" spans="1:8" s="16" customFormat="1" ht="64.5" customHeight="1" x14ac:dyDescent="0.2">
      <c r="A120" s="190" t="s">
        <v>76</v>
      </c>
      <c r="B120" s="191"/>
      <c r="C120" s="186"/>
      <c r="D120" s="157">
        <v>1374</v>
      </c>
      <c r="E120" s="157"/>
      <c r="F120" s="157"/>
      <c r="G120" s="157"/>
      <c r="H120" s="158"/>
    </row>
    <row r="121" spans="1:8" s="16" customFormat="1" ht="64.5" customHeight="1" x14ac:dyDescent="0.2">
      <c r="A121" s="190" t="s">
        <v>77</v>
      </c>
      <c r="B121" s="191"/>
      <c r="C121" s="186"/>
      <c r="D121" s="157">
        <v>1099.2</v>
      </c>
      <c r="E121" s="157"/>
      <c r="F121" s="157"/>
      <c r="G121" s="157"/>
      <c r="H121" s="158"/>
    </row>
    <row r="122" spans="1:8" s="16" customFormat="1" ht="64.5" customHeight="1" x14ac:dyDescent="0.2">
      <c r="A122" s="190" t="s">
        <v>78</v>
      </c>
      <c r="B122" s="191"/>
      <c r="C122" s="186"/>
      <c r="D122" s="157">
        <v>916</v>
      </c>
      <c r="E122" s="157"/>
      <c r="F122" s="157"/>
      <c r="G122" s="157"/>
      <c r="H122" s="158"/>
    </row>
    <row r="123" spans="1:8" s="16" customFormat="1" ht="64.5" customHeight="1" x14ac:dyDescent="0.2">
      <c r="A123" s="190" t="s">
        <v>79</v>
      </c>
      <c r="B123" s="191"/>
      <c r="C123" s="186"/>
      <c r="D123" s="157">
        <v>785.14285714285722</v>
      </c>
      <c r="E123" s="157"/>
      <c r="F123" s="157"/>
      <c r="G123" s="157"/>
      <c r="H123" s="158"/>
    </row>
    <row r="124" spans="1:8" s="16" customFormat="1" ht="64.5" customHeight="1" x14ac:dyDescent="0.2">
      <c r="A124" s="190" t="s">
        <v>80</v>
      </c>
      <c r="B124" s="191"/>
      <c r="C124" s="186"/>
      <c r="D124" s="157">
        <v>687</v>
      </c>
      <c r="E124" s="157"/>
      <c r="F124" s="157"/>
      <c r="G124" s="157"/>
      <c r="H124" s="158"/>
    </row>
    <row r="125" spans="1:8" s="16" customFormat="1" ht="64.5" customHeight="1" x14ac:dyDescent="0.2">
      <c r="A125" s="190" t="s">
        <v>81</v>
      </c>
      <c r="B125" s="191"/>
      <c r="C125" s="186"/>
      <c r="D125" s="157">
        <v>610.66666666666663</v>
      </c>
      <c r="E125" s="157"/>
      <c r="F125" s="157"/>
      <c r="G125" s="157"/>
      <c r="H125" s="158"/>
    </row>
    <row r="126" spans="1:8" s="16" customFormat="1" ht="64.5" customHeight="1" thickBot="1" x14ac:dyDescent="0.25">
      <c r="A126" s="190" t="s">
        <v>82</v>
      </c>
      <c r="B126" s="191"/>
      <c r="C126" s="194"/>
      <c r="D126" s="157">
        <v>549.6</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27" s="44">
        <v>7500</v>
      </c>
      <c r="E127" s="45"/>
      <c r="F127" s="45"/>
      <c r="G127" s="45"/>
      <c r="H127" s="46"/>
    </row>
    <row r="128" spans="1:8" s="16" customFormat="1" ht="24.95" customHeight="1" thickBot="1" x14ac:dyDescent="0.25">
      <c r="A128" s="336"/>
      <c r="B128" s="337"/>
      <c r="C128" s="125"/>
      <c r="D128" s="399"/>
      <c r="E128" s="399"/>
      <c r="F128" s="399"/>
      <c r="G128" s="399"/>
      <c r="H128" s="400"/>
    </row>
    <row r="129" spans="1:8" s="16" customFormat="1" ht="50.1" customHeight="1" x14ac:dyDescent="0.2">
      <c r="A129" s="160" t="s">
        <v>85</v>
      </c>
      <c r="B129" s="161"/>
      <c r="C129" s="439" t="str">
        <f>"Интернет-площадка 2gis.ru на основе Cправочника организаций "&amp;$C$2&amp;""</f>
        <v>Интернет-площадка 2gis.ru на основе Cправочника организаций "2ГИС.МАХАЧКАЛА"</v>
      </c>
      <c r="D129" s="56">
        <v>3462</v>
      </c>
      <c r="E129" s="37"/>
      <c r="F129" s="37"/>
      <c r="G129" s="37"/>
      <c r="H129" s="38"/>
    </row>
    <row r="130" spans="1:8" s="16" customFormat="1" ht="50.1" customHeight="1" x14ac:dyDescent="0.2">
      <c r="A130" s="160" t="s">
        <v>86</v>
      </c>
      <c r="B130" s="161"/>
      <c r="C130"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0" s="56">
        <v>2904</v>
      </c>
      <c r="E130" s="37"/>
      <c r="F130" s="37"/>
      <c r="G130" s="37"/>
      <c r="H130" s="38"/>
    </row>
    <row r="131" spans="1:8" s="16" customFormat="1" ht="50.1" customHeight="1" x14ac:dyDescent="0.2">
      <c r="A131" s="160" t="s">
        <v>87</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1" s="56">
        <v>8646</v>
      </c>
      <c r="E131" s="37"/>
      <c r="F131" s="37"/>
      <c r="G131" s="37"/>
      <c r="H131" s="38"/>
    </row>
    <row r="132" spans="1:8" s="16" customFormat="1"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"2ГИС.МАХАЧКАЛА"</v>
      </c>
      <c r="D132" s="56">
        <v>8106</v>
      </c>
      <c r="E132" s="37"/>
      <c r="F132" s="37"/>
      <c r="G132" s="37"/>
      <c r="H132" s="38"/>
    </row>
    <row r="133" spans="1:8" s="16" customFormat="1"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"2ГИС.МАХАЧКАЛА"</v>
      </c>
      <c r="D133" s="56">
        <v>9727.1999999999989</v>
      </c>
      <c r="E133" s="37"/>
      <c r="F133" s="37"/>
      <c r="G133" s="37"/>
      <c r="H133" s="38"/>
    </row>
    <row r="134" spans="1:8" s="16" customFormat="1" ht="50.1" customHeight="1" x14ac:dyDescent="0.2">
      <c r="A134" s="160" t="s">
        <v>90</v>
      </c>
      <c r="B134" s="161"/>
      <c r="C134"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4" s="56">
        <v>5808</v>
      </c>
      <c r="E134" s="37"/>
      <c r="F134" s="37"/>
      <c r="G134" s="37"/>
      <c r="H134" s="38"/>
    </row>
    <row r="135" spans="1:8" s="16" customFormat="1" ht="50.1" customHeight="1" x14ac:dyDescent="0.2">
      <c r="A135" s="160" t="s">
        <v>91</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5" s="56">
        <v>5742</v>
      </c>
      <c r="E135" s="37"/>
      <c r="F135" s="37"/>
      <c r="G135" s="37"/>
      <c r="H135" s="38"/>
    </row>
    <row r="136" spans="1:8" s="16" customFormat="1" ht="50.1" customHeight="1" x14ac:dyDescent="0.2">
      <c r="A136" s="160" t="s">
        <v>92</v>
      </c>
      <c r="B136" s="161"/>
      <c r="C136"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6" s="56">
        <v>8679</v>
      </c>
      <c r="E136" s="37"/>
      <c r="F136" s="37"/>
      <c r="G136" s="37"/>
      <c r="H136" s="38"/>
    </row>
    <row r="137" spans="1:8" s="16" customFormat="1" ht="50.1" customHeight="1" x14ac:dyDescent="0.2">
      <c r="A137" s="160" t="s">
        <v>93</v>
      </c>
      <c r="B137" s="161"/>
      <c r="C137" s="203" t="str">
        <f>C130</f>
        <v>электронный справочник на основе Справочника организаций "2ГИС.МАХАЧКАЛА" (версия для ПК)</v>
      </c>
      <c r="D137" s="56">
        <v>3000</v>
      </c>
      <c r="E137" s="37"/>
      <c r="F137" s="37"/>
      <c r="G137" s="37"/>
      <c r="H137" s="38"/>
    </row>
    <row r="138" spans="1:8" s="16" customFormat="1" ht="50.1" customHeight="1" x14ac:dyDescent="0.2">
      <c r="A138" s="160" t="s">
        <v>94</v>
      </c>
      <c r="B138" s="161"/>
      <c r="C138" s="203" t="s">
        <v>95</v>
      </c>
      <c r="D138" s="56">
        <v>582</v>
      </c>
      <c r="E138" s="37"/>
      <c r="F138" s="37"/>
      <c r="G138" s="37"/>
      <c r="H138" s="38"/>
    </row>
    <row r="139" spans="1:8" s="16" customFormat="1" ht="60.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39" s="56">
        <v>3546</v>
      </c>
      <c r="E139" s="37"/>
      <c r="F139" s="37"/>
      <c r="G139" s="37"/>
      <c r="H139" s="38"/>
    </row>
    <row r="140" spans="1:8" s="16" customFormat="1" ht="60.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0" s="56">
        <v>2832</v>
      </c>
      <c r="E140" s="37"/>
      <c r="F140" s="37"/>
      <c r="G140" s="37"/>
      <c r="H140" s="38"/>
    </row>
    <row r="141" spans="1:8" s="16" customFormat="1" ht="60.75" customHeight="1" x14ac:dyDescent="0.2">
      <c r="A141" s="160" t="s">
        <v>98</v>
      </c>
      <c r="B141" s="161"/>
      <c r="C141"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1" s="56">
        <v>3000</v>
      </c>
      <c r="E141" s="37"/>
      <c r="F141" s="37"/>
      <c r="G141" s="37"/>
      <c r="H141" s="38"/>
    </row>
    <row r="142" spans="1:8" s="16" customFormat="1" ht="60.75" customHeight="1" x14ac:dyDescent="0.2">
      <c r="A142" s="160" t="s">
        <v>99</v>
      </c>
      <c r="B142" s="161"/>
      <c r="C142"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2" s="56">
        <v>1422</v>
      </c>
      <c r="E142" s="37"/>
      <c r="F142" s="37"/>
      <c r="G142" s="37"/>
      <c r="H142" s="38"/>
    </row>
    <row r="143" spans="1:8" s="16" customFormat="1" ht="60.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3" s="56">
        <v>17358</v>
      </c>
      <c r="E143" s="37"/>
      <c r="F143" s="37"/>
      <c r="G143" s="37"/>
      <c r="H143" s="38"/>
    </row>
    <row r="144" spans="1:8" s="16" customFormat="1" ht="60.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4" s="56">
        <v>4002</v>
      </c>
      <c r="E144" s="37"/>
      <c r="F144" s="37"/>
      <c r="G144" s="37"/>
      <c r="H144" s="38"/>
    </row>
    <row r="145" spans="1:8" s="16" customFormat="1" ht="50.1" customHeight="1" thickBot="1" x14ac:dyDescent="0.25">
      <c r="A145" s="160" t="s">
        <v>102</v>
      </c>
      <c r="B145" s="161"/>
      <c r="C145"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5" s="56">
        <v>3894</v>
      </c>
      <c r="E145" s="37"/>
      <c r="F145" s="37"/>
      <c r="G145" s="37"/>
      <c r="H145" s="38"/>
    </row>
    <row r="146" spans="1:8" s="16" customFormat="1" ht="102" customHeight="1" thickBot="1" x14ac:dyDescent="0.25">
      <c r="A146" s="160" t="s">
        <v>16</v>
      </c>
      <c r="B146" s="161"/>
      <c r="C14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6" s="56">
        <v>834</v>
      </c>
      <c r="E146" s="37"/>
      <c r="F146" s="37"/>
      <c r="G146" s="37"/>
      <c r="H146" s="38"/>
    </row>
    <row r="147" spans="1:8" s="16" customFormat="1" ht="102" customHeight="1" thickBot="1" x14ac:dyDescent="0.25">
      <c r="A147" s="160" t="s">
        <v>103</v>
      </c>
      <c r="B147" s="161"/>
      <c r="C14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7" s="56">
        <v>100002</v>
      </c>
      <c r="E147" s="37"/>
      <c r="F147" s="37"/>
      <c r="G147" s="37"/>
      <c r="H147" s="38"/>
    </row>
    <row r="148" spans="1:8" s="16" customFormat="1" ht="126" customHeight="1" x14ac:dyDescent="0.2">
      <c r="A148" s="160" t="s">
        <v>104</v>
      </c>
      <c r="B148" s="161"/>
      <c r="C14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8" s="56">
        <v>4950</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9" s="56">
        <v>5511</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0" s="56">
        <v>8004</v>
      </c>
      <c r="E150" s="37"/>
      <c r="F150" s="37"/>
      <c r="G150" s="37"/>
      <c r="H150" s="38"/>
    </row>
    <row r="151" spans="1:8" s="16" customFormat="1" ht="58.5"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"2ГИС.МАХАЧКАЛА"</v>
      </c>
      <c r="D151" s="56">
        <v>4200</v>
      </c>
      <c r="E151" s="37"/>
      <c r="F151" s="37"/>
      <c r="G151" s="37"/>
      <c r="H151" s="38"/>
    </row>
    <row r="152" spans="1:8" s="16" customFormat="1" ht="50.1" customHeight="1" x14ac:dyDescent="0.2">
      <c r="A152" s="160" t="s">
        <v>108</v>
      </c>
      <c r="B152" s="161"/>
      <c r="C152" s="20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56">
        <v>3600</v>
      </c>
      <c r="E152" s="37"/>
      <c r="F152" s="37"/>
      <c r="G152" s="37"/>
      <c r="H152" s="38"/>
    </row>
    <row r="153" spans="1:8" s="16" customFormat="1" ht="50.1" customHeight="1" x14ac:dyDescent="0.2">
      <c r="A153" s="160" t="s">
        <v>109</v>
      </c>
      <c r="B153" s="161"/>
      <c r="C153" s="203" t="str">
        <f t="shared" si="2"/>
        <v>электронный справочник на основе Справочника организаций "2ГИС.МАХАЧКАЛА" (версия для ПК)</v>
      </c>
      <c r="D153" s="56">
        <v>10440</v>
      </c>
      <c r="E153" s="37"/>
      <c r="F153" s="37"/>
      <c r="G153" s="37"/>
      <c r="H153" s="38"/>
    </row>
    <row r="154" spans="1:8" s="16" customFormat="1"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"2ГИС.МАХАЧКАЛА"</v>
      </c>
      <c r="D154" s="56">
        <v>9840</v>
      </c>
      <c r="E154" s="37"/>
      <c r="F154" s="37"/>
      <c r="G154" s="37"/>
      <c r="H154" s="38"/>
    </row>
    <row r="155" spans="1:8" s="16" customFormat="1"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"2ГИС.МАХАЧКАЛА"</v>
      </c>
      <c r="D155" s="56">
        <v>11808</v>
      </c>
      <c r="E155" s="37"/>
      <c r="F155" s="37"/>
      <c r="G155" s="37"/>
      <c r="H155" s="38"/>
    </row>
    <row r="156" spans="1:8" s="16" customFormat="1" ht="50.1" customHeight="1" x14ac:dyDescent="0.2">
      <c r="A156" s="160" t="s">
        <v>112</v>
      </c>
      <c r="B156" s="161"/>
      <c r="C156" s="203" t="str">
        <f t="shared" si="2"/>
        <v>электронный справочник на основе Справочника организаций "2ГИС.МАХАЧКАЛА" (версия для ПК)</v>
      </c>
      <c r="D156" s="56">
        <v>7080</v>
      </c>
      <c r="E156" s="37"/>
      <c r="F156" s="37"/>
      <c r="G156" s="37"/>
      <c r="H156" s="38"/>
    </row>
    <row r="157" spans="1:8" s="16" customFormat="1" ht="50.1" customHeight="1" x14ac:dyDescent="0.2">
      <c r="A157" s="160" t="s">
        <v>113</v>
      </c>
      <c r="B157" s="161"/>
      <c r="C157" s="203" t="str">
        <f t="shared" si="2"/>
        <v>электронный справочник на основе Справочника организаций "2ГИС.МАХАЧКАЛА" (версия для ПК)</v>
      </c>
      <c r="D157" s="56">
        <v>6960</v>
      </c>
      <c r="E157" s="37"/>
      <c r="F157" s="37"/>
      <c r="G157" s="37"/>
      <c r="H157" s="38"/>
    </row>
    <row r="158" spans="1:8" s="16" customFormat="1" ht="50.1" customHeight="1" x14ac:dyDescent="0.2">
      <c r="A158" s="160" t="s">
        <v>114</v>
      </c>
      <c r="B158" s="161"/>
      <c r="C158" s="203" t="str">
        <f t="shared" si="2"/>
        <v>электронный справочник на основе Справочника организаций "2ГИС.МАХАЧКАЛА" (версия для ПК)</v>
      </c>
      <c r="D158" s="56">
        <v>10440</v>
      </c>
      <c r="E158" s="37"/>
      <c r="F158" s="37"/>
      <c r="G158" s="37"/>
      <c r="H158" s="38"/>
    </row>
    <row r="159" spans="1:8" s="16" customFormat="1" ht="50.1" customHeight="1" x14ac:dyDescent="0.2">
      <c r="A159" s="160" t="s">
        <v>115</v>
      </c>
      <c r="B159" s="161"/>
      <c r="C159" s="203" t="s">
        <v>95</v>
      </c>
      <c r="D159" s="56">
        <v>720</v>
      </c>
      <c r="E159" s="37"/>
      <c r="F159" s="37"/>
      <c r="G159" s="37"/>
      <c r="H159" s="38"/>
    </row>
    <row r="160" spans="1:8" s="16" customFormat="1" ht="69"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60" s="56">
        <v>20880</v>
      </c>
      <c r="E160" s="37"/>
      <c r="F160" s="37"/>
      <c r="G160" s="37"/>
      <c r="H160" s="38"/>
    </row>
    <row r="161" spans="1:8" s="16" customFormat="1" ht="50.1" customHeight="1" thickBot="1" x14ac:dyDescent="0.25">
      <c r="A161" s="160" t="s">
        <v>117</v>
      </c>
      <c r="B161" s="161"/>
      <c r="C161" s="203" t="str">
        <f t="shared" si="2"/>
        <v>электронный справочник на основе Справочника организаций "2ГИС.МАХАЧКАЛА" (версия для ПК)</v>
      </c>
      <c r="D161" s="56">
        <v>4680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63" s="36">
        <v>5004</v>
      </c>
      <c r="E163" s="37"/>
      <c r="F163" s="37"/>
      <c r="G163" s="37"/>
      <c r="H163" s="38"/>
    </row>
    <row r="164" spans="1:8" s="16" customFormat="1" ht="50.1" customHeight="1" x14ac:dyDescent="0.2">
      <c r="A164" s="160" t="s">
        <v>120</v>
      </c>
      <c r="B164" s="161"/>
      <c r="C164" s="209"/>
      <c r="D164" s="36">
        <v>5004</v>
      </c>
      <c r="E164" s="37"/>
      <c r="F164" s="37"/>
      <c r="G164" s="37"/>
      <c r="H164" s="38"/>
    </row>
    <row r="165" spans="1:8" s="16" customFormat="1" ht="50.1" customHeight="1" x14ac:dyDescent="0.2">
      <c r="A165" s="207" t="s">
        <v>121</v>
      </c>
      <c r="B165" s="208"/>
      <c r="C165" s="209"/>
      <c r="D165" s="359">
        <v>1500</v>
      </c>
      <c r="E165" s="157"/>
      <c r="F165" s="157"/>
      <c r="G165" s="157"/>
      <c r="H165" s="157"/>
    </row>
    <row r="166" spans="1:8" s="16" customFormat="1" ht="50.1" customHeight="1" x14ac:dyDescent="0.2">
      <c r="A166" s="207" t="s">
        <v>122</v>
      </c>
      <c r="B166" s="208"/>
      <c r="C166" s="209"/>
      <c r="D166" s="359">
        <v>150</v>
      </c>
      <c r="E166" s="157"/>
      <c r="F166" s="157"/>
      <c r="G166" s="157"/>
      <c r="H166" s="157"/>
    </row>
    <row r="167" spans="1:8" s="16" customFormat="1" ht="50.1" customHeight="1" thickBot="1" x14ac:dyDescent="0.25">
      <c r="A167" s="207" t="s">
        <v>123</v>
      </c>
      <c r="B167" s="208"/>
      <c r="C167" s="210"/>
      <c r="D167" s="78">
        <v>510</v>
      </c>
      <c r="E167" s="79"/>
      <c r="F167" s="79"/>
      <c r="G167" s="79"/>
      <c r="H167" s="79"/>
    </row>
    <row r="168" spans="1:8" s="16" customFormat="1" ht="50.1" customHeight="1" thickBot="1" x14ac:dyDescent="0.25">
      <c r="A168" s="24" t="s">
        <v>124</v>
      </c>
      <c r="B168" s="25"/>
      <c r="C168" s="26"/>
      <c r="D168" s="173"/>
      <c r="E168" s="173"/>
      <c r="F168" s="173"/>
      <c r="G168" s="173"/>
      <c r="H168" s="174"/>
    </row>
    <row r="169" spans="1:8" s="16" customFormat="1" ht="50.1" customHeight="1" x14ac:dyDescent="0.2">
      <c r="A169" s="160" t="s">
        <v>125</v>
      </c>
      <c r="B169" s="161"/>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9" s="212">
        <f>F169*1.2</f>
        <v>4197.5999999999995</v>
      </c>
      <c r="E169" s="213">
        <f>F169*1.1</f>
        <v>3847.8</v>
      </c>
      <c r="F169" s="213">
        <v>3498</v>
      </c>
      <c r="G169" s="213">
        <f>F169*0.75</f>
        <v>2623.5</v>
      </c>
      <c r="H169" s="214">
        <f>F169*0.5</f>
        <v>1749</v>
      </c>
    </row>
    <row r="170" spans="1:8" s="16" customFormat="1" ht="50.1" customHeight="1" x14ac:dyDescent="0.2">
      <c r="A170" s="160" t="s">
        <v>126</v>
      </c>
      <c r="B170" s="161"/>
      <c r="C170" s="203" t="str">
        <f>"Интернет-площадка 2gis.ru на основе Cправочника организаций "&amp;$C$2&amp;""</f>
        <v>Интернет-площадка 2gis.ru на основе Cправочника организаций "2ГИС.МАХАЧКАЛА"</v>
      </c>
      <c r="D170" s="36">
        <v>3498</v>
      </c>
      <c r="E170" s="37"/>
      <c r="F170" s="37"/>
      <c r="G170" s="37"/>
      <c r="H170" s="38"/>
    </row>
    <row r="171" spans="1:8" s="16" customFormat="1" ht="50.1" customHeight="1" x14ac:dyDescent="0.2">
      <c r="A171" s="160" t="s">
        <v>127</v>
      </c>
      <c r="B171" s="161"/>
      <c r="C171"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71" s="56">
        <v>3498</v>
      </c>
      <c r="E171" s="37"/>
      <c r="F171" s="37"/>
      <c r="G171" s="37"/>
      <c r="H171" s="38"/>
    </row>
    <row r="172" spans="1:8" s="16" customFormat="1" ht="50.1" customHeight="1" x14ac:dyDescent="0.2">
      <c r="A172" s="160" t="s">
        <v>295</v>
      </c>
      <c r="B172" s="161"/>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72" s="212">
        <f>F172*1.2</f>
        <v>5040</v>
      </c>
      <c r="E172" s="213">
        <f>F172*1.1</f>
        <v>4620</v>
      </c>
      <c r="F172" s="213">
        <v>4200</v>
      </c>
      <c r="G172" s="213">
        <f>F172*0.75</f>
        <v>3150</v>
      </c>
      <c r="H172" s="214">
        <f>F172*0.5</f>
        <v>2100</v>
      </c>
    </row>
    <row r="173" spans="1:8" s="16" customFormat="1" ht="50.1" customHeight="1" x14ac:dyDescent="0.2">
      <c r="A173" s="160" t="s">
        <v>179</v>
      </c>
      <c r="B173" s="161"/>
      <c r="C173" s="203" t="str">
        <f>"Интернет-площадка 2gis.ru на основе Cправочника организаций "&amp;$C$2&amp;""</f>
        <v>Интернет-площадка 2gis.ru на основе Cправочника организаций "2ГИС.МАХАЧКАЛА"</v>
      </c>
      <c r="D173" s="36">
        <v>4200</v>
      </c>
      <c r="E173" s="37"/>
      <c r="F173" s="37"/>
      <c r="G173" s="37"/>
      <c r="H173" s="38"/>
    </row>
    <row r="174" spans="1:8" s="16" customFormat="1" ht="50.1" customHeight="1" x14ac:dyDescent="0.2">
      <c r="A174" s="160" t="s">
        <v>130</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74" s="36">
        <v>4200</v>
      </c>
      <c r="E174" s="37"/>
      <c r="F174" s="37"/>
      <c r="G174" s="37"/>
      <c r="H174" s="38"/>
    </row>
    <row r="175" spans="1:8" s="16" customFormat="1" ht="126" customHeight="1" thickBot="1" x14ac:dyDescent="0.25">
      <c r="A175" s="160" t="s">
        <v>131</v>
      </c>
      <c r="B175" s="161"/>
      <c r="C175" s="435" t="str">
        <f>C170</f>
        <v>Интернет-площадка 2gis.ru на основе Cправочника организаций "2ГИС.МАХАЧКАЛА"</v>
      </c>
      <c r="D175" s="56">
        <v>2100</v>
      </c>
      <c r="E175" s="37"/>
      <c r="F175" s="37"/>
      <c r="G175" s="37"/>
      <c r="H175" s="38"/>
    </row>
    <row r="176" spans="1:8" s="28" customFormat="1" ht="50.1" customHeight="1" thickBot="1" x14ac:dyDescent="0.25">
      <c r="A176" s="24" t="s">
        <v>193</v>
      </c>
      <c r="B176" s="25"/>
      <c r="C176" s="26"/>
      <c r="D176" s="173"/>
      <c r="E176" s="173"/>
      <c r="F176" s="173"/>
      <c r="G176" s="173"/>
      <c r="H176" s="174"/>
    </row>
    <row r="177" spans="1:8" s="23" customFormat="1" ht="30" customHeight="1" thickBot="1" x14ac:dyDescent="0.25">
      <c r="A177" s="589"/>
      <c r="B177" s="429"/>
      <c r="C177" s="430"/>
      <c r="D177" s="429"/>
      <c r="E177" s="429"/>
      <c r="F177" s="429"/>
      <c r="G177" s="429"/>
      <c r="H177" s="431"/>
    </row>
    <row r="178" spans="1:8" s="16" customFormat="1" ht="185.25" customHeight="1" x14ac:dyDescent="0.2">
      <c r="A178" s="160" t="s">
        <v>194</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78" s="31">
        <v>5424</v>
      </c>
      <c r="E178" s="32"/>
      <c r="F178" s="32"/>
      <c r="G178" s="32"/>
      <c r="H178" s="33"/>
    </row>
    <row r="179" spans="1:8" s="16" customFormat="1" ht="83.25" customHeight="1" thickBot="1" x14ac:dyDescent="0.25">
      <c r="A179" s="160" t="s">
        <v>195</v>
      </c>
      <c r="B179" s="161"/>
      <c r="C179" s="209"/>
      <c r="D179" s="36">
        <v>5424</v>
      </c>
      <c r="E179" s="37"/>
      <c r="F179" s="37"/>
      <c r="G179" s="37"/>
      <c r="H179" s="38"/>
    </row>
    <row r="180" spans="1:8" s="16" customFormat="1" ht="21.75" thickBot="1" x14ac:dyDescent="0.25">
      <c r="A180" s="336"/>
      <c r="B180" s="337"/>
      <c r="C180" s="125"/>
      <c r="D180" s="399"/>
      <c r="E180" s="399"/>
      <c r="F180" s="399"/>
      <c r="G180" s="399"/>
      <c r="H180" s="400"/>
    </row>
    <row r="181" spans="1:8" ht="12" customHeight="1" x14ac:dyDescent="0.2"/>
    <row r="182" spans="1:8" s="223" customFormat="1" ht="24.95" customHeight="1" x14ac:dyDescent="0.2">
      <c r="A182" s="220"/>
      <c r="B182" s="221" t="s">
        <v>133</v>
      </c>
      <c r="C182" s="222" t="s">
        <v>550</v>
      </c>
      <c r="D182" s="222"/>
    </row>
    <row r="183" spans="1:8" s="223" customFormat="1" ht="24.95" customHeight="1" x14ac:dyDescent="0.2">
      <c r="A183" s="220"/>
      <c r="C183" s="224" t="s">
        <v>551</v>
      </c>
      <c r="D183" s="224"/>
    </row>
    <row r="184" spans="1:8" s="223" customFormat="1" ht="24.95" customHeight="1" x14ac:dyDescent="0.2">
      <c r="A184" s="220"/>
      <c r="C184" s="224" t="s">
        <v>552</v>
      </c>
      <c r="D184" s="224"/>
    </row>
    <row r="185" spans="1:8" s="223" customFormat="1" ht="12.75" customHeight="1" x14ac:dyDescent="0.2"/>
    <row r="186" spans="1:8" s="627" customFormat="1" ht="59.25" customHeight="1" x14ac:dyDescent="0.2">
      <c r="A186" s="626" t="s">
        <v>553</v>
      </c>
      <c r="B186" s="626"/>
      <c r="C186" s="626"/>
      <c r="D186" s="626"/>
      <c r="E186" s="626"/>
      <c r="F186" s="626"/>
      <c r="G186" s="626"/>
      <c r="H186" s="626"/>
    </row>
    <row r="187" spans="1:8" s="628" customFormat="1" ht="89.25" customHeight="1" x14ac:dyDescent="0.2">
      <c r="A187" s="626"/>
      <c r="B187" s="626"/>
      <c r="C187" s="626"/>
      <c r="D187" s="626"/>
      <c r="E187" s="626"/>
      <c r="F187" s="626"/>
      <c r="G187" s="626"/>
      <c r="H187" s="626"/>
    </row>
    <row r="188" spans="1:8" s="217" customFormat="1" ht="12" hidden="1" customHeight="1" x14ac:dyDescent="0.2">
      <c r="A188" s="626"/>
      <c r="B188" s="626"/>
      <c r="C188" s="626"/>
      <c r="D188" s="626"/>
      <c r="E188" s="626"/>
      <c r="F188" s="626"/>
      <c r="G188" s="626"/>
      <c r="H188" s="626"/>
    </row>
    <row r="189" spans="1:8" s="231" customFormat="1" ht="24.95" customHeight="1" x14ac:dyDescent="0.2">
      <c r="A189" s="227" t="str">
        <f>Абакан_юр!A174</f>
        <v>По соглашению сторон в качестве валюты платежа могут выступать украинские гривны, в этом случае курс следующий: 1 руб. = 0,4273 гривен</v>
      </c>
      <c r="B189" s="227"/>
      <c r="C189" s="227"/>
      <c r="D189" s="228"/>
      <c r="E189" s="228"/>
      <c r="F189" s="229"/>
      <c r="G189" s="230"/>
      <c r="H189" s="230"/>
    </row>
    <row r="190" spans="1:8" s="231" customFormat="1" ht="24.95" customHeight="1" x14ac:dyDescent="0.2">
      <c r="A190" s="227" t="str">
        <f>Абакан_юр!A175</f>
        <v>По соглашению сторон в качестве валюты платежа могут выступать дирхамы ОАЭ, в этом случае курс следующий: 1 руб. = 0,0413 дирхам</v>
      </c>
      <c r="B190" s="227"/>
      <c r="C190" s="227"/>
      <c r="D190" s="228"/>
      <c r="E190" s="228"/>
      <c r="F190" s="229"/>
      <c r="G190" s="232"/>
      <c r="H190" s="232"/>
    </row>
    <row r="191" spans="1:8" s="231" customFormat="1" ht="24.95" customHeight="1" x14ac:dyDescent="0.2">
      <c r="A191" s="227" t="str">
        <f>Абакан_юр!A176</f>
        <v>По соглашению сторон в качестве валюты платежа могут выступать доллары США, в этом случае курс следующий: 1 руб. = 0,0113 доллара</v>
      </c>
      <c r="B191" s="227"/>
      <c r="C191" s="227"/>
      <c r="D191" s="228"/>
      <c r="E191" s="228"/>
      <c r="F191" s="229"/>
      <c r="G191" s="232"/>
      <c r="H191" s="232"/>
    </row>
    <row r="192" spans="1:8" s="231" customFormat="1" ht="24.95" customHeight="1" x14ac:dyDescent="0.2">
      <c r="A192" s="227" t="str">
        <f>Абакан_юр!A177</f>
        <v>По соглашению сторон в качестве валюты платежа могут выступать евро, в этом случае курс следующий: 1 руб. = 0,0105 евро</v>
      </c>
      <c r="B192" s="227"/>
      <c r="C192" s="227"/>
      <c r="D192" s="228"/>
      <c r="E192" s="229"/>
      <c r="F192" s="229"/>
      <c r="G192" s="232"/>
      <c r="H192" s="232"/>
    </row>
    <row r="193" spans="1:8" s="231" customFormat="1" ht="24.95" customHeight="1" x14ac:dyDescent="0.2">
      <c r="A193" s="227" t="str">
        <f>Абакан_юр!A178</f>
        <v>По соглашению сторон в качестве валюты платежа могут выступать чешские кроны, в этом случае курс следующий: 1 руб. = 0,2661 крона</v>
      </c>
      <c r="B193" s="227"/>
      <c r="C193" s="227"/>
      <c r="D193" s="228"/>
      <c r="E193" s="229"/>
      <c r="F193" s="229"/>
      <c r="G193" s="232"/>
      <c r="H193" s="232"/>
    </row>
    <row r="194" spans="1:8" s="231" customFormat="1" ht="24.95" customHeight="1" x14ac:dyDescent="0.2">
      <c r="A194" s="227" t="str">
        <f>Абакан_юр!A179</f>
        <v>По соглашению сторон в качестве валюты платежа могут выступать киргизские сомы, в этом случае курс следующий: 1 руб. = 1,0065 сом</v>
      </c>
      <c r="B194" s="227"/>
      <c r="C194" s="227"/>
      <c r="D194" s="228"/>
      <c r="E194" s="228"/>
      <c r="F194" s="229"/>
      <c r="G194" s="232"/>
      <c r="H194" s="232"/>
    </row>
    <row r="195" spans="1:8" s="231" customFormat="1" ht="24.95" customHeight="1" x14ac:dyDescent="0.2">
      <c r="A195"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5" s="227"/>
      <c r="C195" s="227"/>
      <c r="D195" s="228"/>
      <c r="E195" s="228"/>
      <c r="F195" s="229"/>
      <c r="G195" s="232"/>
      <c r="H195" s="232"/>
    </row>
    <row r="196" spans="1:8" s="238" customFormat="1" ht="12" customHeight="1" x14ac:dyDescent="0.2">
      <c r="A196" s="233"/>
      <c r="B196" s="233"/>
      <c r="C196" s="234"/>
      <c r="D196" s="235"/>
      <c r="E196" s="235"/>
      <c r="F196" s="236"/>
      <c r="G196" s="237"/>
      <c r="H196" s="237"/>
    </row>
    <row r="197" spans="1:8" ht="24.95" customHeight="1" x14ac:dyDescent="0.2">
      <c r="A197" s="239" t="s">
        <v>144</v>
      </c>
      <c r="B197" s="239"/>
      <c r="C197" s="239"/>
      <c r="D197" s="239"/>
      <c r="E197" s="239"/>
      <c r="F197" s="239"/>
      <c r="G197" s="239"/>
      <c r="H197" s="239"/>
    </row>
    <row r="198" spans="1:8" ht="24.95" customHeight="1" x14ac:dyDescent="0.2">
      <c r="A198" s="239" t="s">
        <v>145</v>
      </c>
      <c r="B198" s="239"/>
      <c r="C198" s="239"/>
      <c r="D198" s="239"/>
      <c r="E198" s="239"/>
      <c r="F198" s="239"/>
      <c r="G198" s="239"/>
      <c r="H198" s="239"/>
    </row>
    <row r="199" spans="1:8" s="238" customFormat="1" ht="12" customHeight="1" x14ac:dyDescent="0.2">
      <c r="A199" s="233"/>
      <c r="B199" s="233"/>
      <c r="C199" s="234"/>
      <c r="D199" s="235"/>
      <c r="E199" s="235"/>
      <c r="F199" s="236"/>
      <c r="G199" s="237"/>
      <c r="H199" s="237"/>
    </row>
    <row r="200" spans="1:8" s="242" customFormat="1" ht="50.1" customHeight="1" thickBot="1" x14ac:dyDescent="0.25">
      <c r="A200" s="240" t="s">
        <v>146</v>
      </c>
      <c r="B200" s="240"/>
      <c r="C200" s="240"/>
      <c r="D200" s="240"/>
      <c r="E200" s="240"/>
      <c r="F200" s="241"/>
      <c r="G200" s="231"/>
    </row>
    <row r="201" spans="1:8" s="247" customFormat="1" ht="50.1" customHeight="1" thickBot="1" x14ac:dyDescent="0.25">
      <c r="A201" s="243" t="s">
        <v>147</v>
      </c>
      <c r="B201" s="244"/>
      <c r="C201" s="244"/>
      <c r="D201" s="244"/>
      <c r="E201" s="245"/>
      <c r="F201" s="246"/>
      <c r="G201" s="217"/>
    </row>
    <row r="202" spans="1:8" ht="111" customHeight="1" thickBot="1" x14ac:dyDescent="0.25">
      <c r="A202" s="375" t="s">
        <v>148</v>
      </c>
      <c r="B202" s="376"/>
      <c r="C202" s="250" t="s">
        <v>149</v>
      </c>
      <c r="D202" s="402" t="s">
        <v>150</v>
      </c>
      <c r="E202" s="403"/>
      <c r="F202" s="252"/>
      <c r="G202" s="252"/>
      <c r="H202" s="252"/>
    </row>
    <row r="203" spans="1:8" ht="99.95" customHeight="1" x14ac:dyDescent="0.2">
      <c r="A203" s="253" t="s">
        <v>151</v>
      </c>
      <c r="B203" s="254"/>
      <c r="C203" s="255" t="s">
        <v>152</v>
      </c>
      <c r="D203" s="256" t="s">
        <v>153</v>
      </c>
      <c r="E203" s="257"/>
      <c r="F203" s="252"/>
      <c r="G203" s="252"/>
      <c r="H203" s="252"/>
    </row>
    <row r="204" spans="1:8" ht="75" customHeight="1" x14ac:dyDescent="0.2">
      <c r="A204" s="258" t="s">
        <v>154</v>
      </c>
      <c r="B204" s="259"/>
      <c r="C204" s="260" t="s">
        <v>155</v>
      </c>
      <c r="D204" s="261" t="s">
        <v>156</v>
      </c>
      <c r="E204" s="262"/>
      <c r="F204" s="252"/>
      <c r="G204" s="252"/>
      <c r="H204" s="252"/>
    </row>
    <row r="205" spans="1:8" ht="138.75" customHeight="1" thickBot="1" x14ac:dyDescent="0.25">
      <c r="A205" s="404" t="s">
        <v>157</v>
      </c>
      <c r="B205" s="405"/>
      <c r="C205" s="406" t="s">
        <v>158</v>
      </c>
      <c r="D205" s="407" t="s">
        <v>156</v>
      </c>
      <c r="E205" s="408"/>
      <c r="F205" s="252"/>
      <c r="G205" s="252"/>
      <c r="H205" s="252"/>
    </row>
    <row r="206" spans="1:8" s="217" customFormat="1" ht="125.25" customHeight="1" x14ac:dyDescent="0.2">
      <c r="A206" s="258" t="s">
        <v>160</v>
      </c>
      <c r="B206" s="259"/>
      <c r="C206" s="409" t="s">
        <v>161</v>
      </c>
      <c r="D206" s="259" t="s">
        <v>156</v>
      </c>
      <c r="E206" s="410"/>
      <c r="F206" s="246"/>
      <c r="G206" s="246"/>
      <c r="H206" s="246"/>
    </row>
    <row r="207" spans="1:8" s="238" customFormat="1" ht="222.75" customHeight="1" thickBot="1" x14ac:dyDescent="0.25">
      <c r="A207" s="411" t="s">
        <v>162</v>
      </c>
      <c r="B207" s="412"/>
      <c r="C207" s="406" t="s">
        <v>163</v>
      </c>
      <c r="D207" s="413" t="s">
        <v>156</v>
      </c>
      <c r="E207" s="414"/>
      <c r="F207" s="236"/>
      <c r="G207" s="237"/>
      <c r="H207" s="237"/>
    </row>
    <row r="208" spans="1:8" s="508" customFormat="1" ht="87.6" customHeight="1" x14ac:dyDescent="0.2">
      <c r="A208" s="506" t="s">
        <v>296</v>
      </c>
      <c r="B208" s="506"/>
      <c r="C208" s="506"/>
      <c r="D208" s="506"/>
      <c r="E208" s="506"/>
      <c r="F208" s="506"/>
      <c r="G208" s="506"/>
      <c r="H208" s="506"/>
    </row>
    <row r="209" spans="1:8" s="508" customFormat="1" ht="24.75" customHeight="1" x14ac:dyDescent="0.2">
      <c r="A209" s="507" t="s">
        <v>297</v>
      </c>
      <c r="B209" s="507"/>
      <c r="C209" s="507"/>
      <c r="D209" s="507"/>
      <c r="E209" s="507"/>
      <c r="F209" s="507"/>
      <c r="G209" s="507"/>
      <c r="H209" s="507"/>
    </row>
    <row r="210" spans="1:8" s="238" customFormat="1" ht="12" customHeight="1" x14ac:dyDescent="0.2">
      <c r="A210" s="233"/>
      <c r="B210" s="233"/>
      <c r="C210" s="234"/>
      <c r="D210" s="235"/>
      <c r="E210" s="235"/>
      <c r="F210" s="236"/>
      <c r="G210" s="237"/>
      <c r="H210" s="237"/>
    </row>
    <row r="211" spans="1:8" ht="24.95" customHeight="1" x14ac:dyDescent="0.2">
      <c r="A211" s="264" t="s">
        <v>164</v>
      </c>
      <c r="B211" s="264"/>
      <c r="C211" s="264"/>
      <c r="D211" s="264"/>
      <c r="E211" s="264"/>
      <c r="F211" s="264"/>
      <c r="G211" s="264"/>
      <c r="H211" s="264"/>
    </row>
    <row r="212" spans="1:8" ht="24.95" customHeight="1" x14ac:dyDescent="0.2">
      <c r="A212" s="264" t="s">
        <v>165</v>
      </c>
      <c r="B212" s="264"/>
      <c r="C212" s="264"/>
      <c r="D212" s="264"/>
      <c r="E212" s="264"/>
      <c r="F212" s="264"/>
      <c r="G212" s="264"/>
      <c r="H212" s="264"/>
    </row>
    <row r="213" spans="1:8" ht="182.25" customHeight="1" x14ac:dyDescent="0.2">
      <c r="A213"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3" s="384"/>
      <c r="C213" s="384"/>
      <c r="D213" s="384"/>
      <c r="E213" s="384"/>
      <c r="F213" s="384"/>
      <c r="G213" s="384"/>
      <c r="H213" s="384"/>
    </row>
    <row r="214" spans="1:8" s="16" customFormat="1" ht="67.5" customHeight="1" x14ac:dyDescent="0.2">
      <c r="A214" s="239" t="s">
        <v>167</v>
      </c>
      <c r="B214" s="239"/>
      <c r="C214" s="239"/>
      <c r="D214" s="239"/>
      <c r="E214" s="239"/>
      <c r="F214" s="239"/>
      <c r="G214" s="239"/>
      <c r="H214" s="239"/>
    </row>
    <row r="215" spans="1:8" ht="24.95" customHeight="1" x14ac:dyDescent="0.2">
      <c r="A215" s="264" t="s">
        <v>168</v>
      </c>
      <c r="B215" s="264"/>
      <c r="C215" s="264"/>
      <c r="D215" s="264"/>
      <c r="E215" s="264"/>
      <c r="F215" s="264"/>
      <c r="G215" s="264"/>
      <c r="H215" s="264"/>
    </row>
    <row r="216" spans="1:8" s="266" customFormat="1" ht="114.75" customHeight="1" x14ac:dyDescent="0.2">
      <c r="A216" s="239" t="s">
        <v>169</v>
      </c>
      <c r="B216" s="239"/>
      <c r="C216" s="239"/>
      <c r="D216" s="239"/>
      <c r="E216" s="239"/>
      <c r="F216" s="239"/>
      <c r="G216" s="239"/>
      <c r="H216" s="239"/>
    </row>
    <row r="217" spans="1:8" ht="24.95" customHeight="1" x14ac:dyDescent="0.2">
      <c r="A217" s="264"/>
      <c r="B217" s="264"/>
      <c r="C217" s="264"/>
      <c r="D217" s="264"/>
      <c r="E217" s="264"/>
      <c r="F217" s="264"/>
      <c r="G217" s="264"/>
      <c r="H217" s="264"/>
    </row>
  </sheetData>
  <sheetProtection selectLockedCells="1" selectUnlockedCells="1"/>
  <mergeCells count="351">
    <mergeCell ref="A217:H217"/>
    <mergeCell ref="A211:H211"/>
    <mergeCell ref="A212:H212"/>
    <mergeCell ref="A213:H213"/>
    <mergeCell ref="A214:H214"/>
    <mergeCell ref="A215:H215"/>
    <mergeCell ref="A216:E216"/>
    <mergeCell ref="F216:H216"/>
    <mergeCell ref="A206:B206"/>
    <mergeCell ref="D206:E206"/>
    <mergeCell ref="A207:B207"/>
    <mergeCell ref="D207:E207"/>
    <mergeCell ref="A208:H208"/>
    <mergeCell ref="A209:H209"/>
    <mergeCell ref="A203:B203"/>
    <mergeCell ref="D203:E203"/>
    <mergeCell ref="A204:B204"/>
    <mergeCell ref="D204:E204"/>
    <mergeCell ref="A205:B205"/>
    <mergeCell ref="D205:E205"/>
    <mergeCell ref="A197:H197"/>
    <mergeCell ref="A198:H198"/>
    <mergeCell ref="A200:E200"/>
    <mergeCell ref="A201:E201"/>
    <mergeCell ref="A202:B202"/>
    <mergeCell ref="D202:E202"/>
    <mergeCell ref="A190:C190"/>
    <mergeCell ref="A191:C191"/>
    <mergeCell ref="A192:C192"/>
    <mergeCell ref="A193:C193"/>
    <mergeCell ref="A194:C194"/>
    <mergeCell ref="A195:C195"/>
    <mergeCell ref="C182:D182"/>
    <mergeCell ref="C183:D183"/>
    <mergeCell ref="C184:D184"/>
    <mergeCell ref="A186:H188"/>
    <mergeCell ref="A189:C189"/>
    <mergeCell ref="G189:H189"/>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B64"/>
    <mergeCell ref="C64:C94"/>
    <mergeCell ref="D64:H64"/>
    <mergeCell ref="A65:B65"/>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3"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554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300">
        <f>F48*1.2</f>
        <v>4608</v>
      </c>
      <c r="E48" s="300">
        <f>F48*1.1</f>
        <v>4224</v>
      </c>
      <c r="F48" s="300">
        <v>3840</v>
      </c>
      <c r="G48" s="300">
        <f>F48*0.75</f>
        <v>2880</v>
      </c>
      <c r="H48" s="300">
        <f>F48*0.5</f>
        <v>1920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389">
        <v>120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414 до 8280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144">
        <v>414</v>
      </c>
      <c r="E72" s="145"/>
      <c r="F72" s="145"/>
      <c r="G72" s="145"/>
      <c r="H72" s="146"/>
    </row>
    <row r="73" spans="1:8" s="16" customFormat="1" ht="37.5" customHeight="1" outlineLevel="1" x14ac:dyDescent="0.2">
      <c r="A73" s="147" t="s">
        <v>40</v>
      </c>
      <c r="B73" s="148"/>
      <c r="C73" s="143"/>
      <c r="D73" s="36">
        <v>828</v>
      </c>
      <c r="E73" s="37"/>
      <c r="F73" s="37"/>
      <c r="G73" s="37"/>
      <c r="H73" s="38"/>
    </row>
    <row r="74" spans="1:8" s="16" customFormat="1" ht="37.5" customHeight="1" outlineLevel="1" x14ac:dyDescent="0.2">
      <c r="A74" s="147" t="s">
        <v>41</v>
      </c>
      <c r="B74" s="148"/>
      <c r="C74" s="143"/>
      <c r="D74" s="36">
        <v>1242</v>
      </c>
      <c r="E74" s="37"/>
      <c r="F74" s="37"/>
      <c r="G74" s="37"/>
      <c r="H74" s="38"/>
    </row>
    <row r="75" spans="1:8" s="16" customFormat="1" ht="37.5" customHeight="1" outlineLevel="1" x14ac:dyDescent="0.2">
      <c r="A75" s="147" t="s">
        <v>42</v>
      </c>
      <c r="B75" s="148"/>
      <c r="C75" s="143"/>
      <c r="D75" s="36">
        <v>1656</v>
      </c>
      <c r="E75" s="37"/>
      <c r="F75" s="37"/>
      <c r="G75" s="37"/>
      <c r="H75" s="38"/>
    </row>
    <row r="76" spans="1:8" s="16" customFormat="1" ht="37.5" customHeight="1" outlineLevel="1" x14ac:dyDescent="0.2">
      <c r="A76" s="147" t="s">
        <v>43</v>
      </c>
      <c r="B76" s="148"/>
      <c r="C76" s="143"/>
      <c r="D76" s="36">
        <v>2070</v>
      </c>
      <c r="E76" s="37"/>
      <c r="F76" s="37"/>
      <c r="G76" s="37"/>
      <c r="H76" s="38"/>
    </row>
    <row r="77" spans="1:8" s="16" customFormat="1" ht="37.5" customHeight="1" outlineLevel="1" x14ac:dyDescent="0.2">
      <c r="A77" s="147" t="s">
        <v>44</v>
      </c>
      <c r="B77" s="148"/>
      <c r="C77" s="143"/>
      <c r="D77" s="36">
        <v>2484</v>
      </c>
      <c r="E77" s="37"/>
      <c r="F77" s="37"/>
      <c r="G77" s="37"/>
      <c r="H77" s="38"/>
    </row>
    <row r="78" spans="1:8" s="16" customFormat="1" ht="37.5" customHeight="1" outlineLevel="1" x14ac:dyDescent="0.2">
      <c r="A78" s="147" t="s">
        <v>45</v>
      </c>
      <c r="B78" s="148"/>
      <c r="C78" s="143"/>
      <c r="D78" s="36">
        <v>2898</v>
      </c>
      <c r="E78" s="37"/>
      <c r="F78" s="37"/>
      <c r="G78" s="37"/>
      <c r="H78" s="38"/>
    </row>
    <row r="79" spans="1:8" s="16" customFormat="1" ht="37.5" customHeight="1" outlineLevel="1" x14ac:dyDescent="0.2">
      <c r="A79" s="147" t="s">
        <v>46</v>
      </c>
      <c r="B79" s="148"/>
      <c r="C79" s="143"/>
      <c r="D79" s="36">
        <v>3312</v>
      </c>
      <c r="E79" s="37"/>
      <c r="F79" s="37"/>
      <c r="G79" s="37"/>
      <c r="H79" s="38"/>
    </row>
    <row r="80" spans="1:8" s="16" customFormat="1" ht="37.5" customHeight="1" outlineLevel="1" x14ac:dyDescent="0.2">
      <c r="A80" s="147" t="s">
        <v>47</v>
      </c>
      <c r="B80" s="148"/>
      <c r="C80" s="143"/>
      <c r="D80" s="36">
        <v>3726</v>
      </c>
      <c r="E80" s="37"/>
      <c r="F80" s="37"/>
      <c r="G80" s="37"/>
      <c r="H80" s="38"/>
    </row>
    <row r="81" spans="1:8" s="16" customFormat="1" ht="37.5" customHeight="1" outlineLevel="1" x14ac:dyDescent="0.2">
      <c r="A81" s="147" t="s">
        <v>48</v>
      </c>
      <c r="B81" s="148"/>
      <c r="C81" s="143"/>
      <c r="D81" s="36">
        <v>4140</v>
      </c>
      <c r="E81" s="37"/>
      <c r="F81" s="37"/>
      <c r="G81" s="37"/>
      <c r="H81" s="38"/>
    </row>
    <row r="82" spans="1:8" s="16" customFormat="1" ht="37.5" customHeight="1" outlineLevel="1" x14ac:dyDescent="0.2">
      <c r="A82" s="147" t="s">
        <v>49</v>
      </c>
      <c r="B82" s="148"/>
      <c r="C82" s="143"/>
      <c r="D82" s="36">
        <v>4554</v>
      </c>
      <c r="E82" s="37"/>
      <c r="F82" s="37"/>
      <c r="G82" s="37"/>
      <c r="H82" s="38"/>
    </row>
    <row r="83" spans="1:8" s="16" customFormat="1" ht="37.5" customHeight="1" outlineLevel="1" x14ac:dyDescent="0.2">
      <c r="A83" s="147" t="s">
        <v>50</v>
      </c>
      <c r="B83" s="148"/>
      <c r="C83" s="143"/>
      <c r="D83" s="36">
        <v>4968</v>
      </c>
      <c r="E83" s="37"/>
      <c r="F83" s="37"/>
      <c r="G83" s="37"/>
      <c r="H83" s="38"/>
    </row>
    <row r="84" spans="1:8" s="16" customFormat="1" ht="37.5" customHeight="1" outlineLevel="1" x14ac:dyDescent="0.2">
      <c r="A84" s="147" t="s">
        <v>51</v>
      </c>
      <c r="B84" s="148"/>
      <c r="C84" s="143"/>
      <c r="D84" s="36">
        <v>5382</v>
      </c>
      <c r="E84" s="37"/>
      <c r="F84" s="37"/>
      <c r="G84" s="37"/>
      <c r="H84" s="38"/>
    </row>
    <row r="85" spans="1:8" s="16" customFormat="1" ht="37.5" customHeight="1" outlineLevel="1" x14ac:dyDescent="0.2">
      <c r="A85" s="147" t="s">
        <v>52</v>
      </c>
      <c r="B85" s="148"/>
      <c r="C85" s="143"/>
      <c r="D85" s="36">
        <v>5796</v>
      </c>
      <c r="E85" s="37"/>
      <c r="F85" s="37"/>
      <c r="G85" s="37"/>
      <c r="H85" s="38"/>
    </row>
    <row r="86" spans="1:8" s="16" customFormat="1" ht="37.5" customHeight="1" outlineLevel="1" x14ac:dyDescent="0.2">
      <c r="A86" s="147" t="s">
        <v>53</v>
      </c>
      <c r="B86" s="148"/>
      <c r="C86" s="143"/>
      <c r="D86" s="36">
        <v>6210</v>
      </c>
      <c r="E86" s="37"/>
      <c r="F86" s="37"/>
      <c r="G86" s="37"/>
      <c r="H86" s="38"/>
    </row>
    <row r="87" spans="1:8" s="16" customFormat="1" ht="37.5" customHeight="1" outlineLevel="1" x14ac:dyDescent="0.2">
      <c r="A87" s="147" t="s">
        <v>54</v>
      </c>
      <c r="B87" s="148"/>
      <c r="C87" s="143"/>
      <c r="D87" s="36">
        <v>6624</v>
      </c>
      <c r="E87" s="37"/>
      <c r="F87" s="37"/>
      <c r="G87" s="37"/>
      <c r="H87" s="38"/>
    </row>
    <row r="88" spans="1:8" s="16" customFormat="1" ht="37.5" customHeight="1" outlineLevel="1" x14ac:dyDescent="0.2">
      <c r="A88" s="147" t="s">
        <v>55</v>
      </c>
      <c r="B88" s="148"/>
      <c r="C88" s="143"/>
      <c r="D88" s="36">
        <v>7038</v>
      </c>
      <c r="E88" s="37"/>
      <c r="F88" s="37"/>
      <c r="G88" s="37"/>
      <c r="H88" s="38"/>
    </row>
    <row r="89" spans="1:8" s="16" customFormat="1" ht="37.5" customHeight="1" outlineLevel="1" x14ac:dyDescent="0.2">
      <c r="A89" s="147" t="s">
        <v>56</v>
      </c>
      <c r="B89" s="148"/>
      <c r="C89" s="143"/>
      <c r="D89" s="36">
        <v>7452</v>
      </c>
      <c r="E89" s="37"/>
      <c r="F89" s="37"/>
      <c r="G89" s="37"/>
      <c r="H89" s="38"/>
    </row>
    <row r="90" spans="1:8" s="16" customFormat="1" ht="37.5" customHeight="1" outlineLevel="1" x14ac:dyDescent="0.2">
      <c r="A90" s="147" t="s">
        <v>57</v>
      </c>
      <c r="B90" s="148"/>
      <c r="C90" s="143"/>
      <c r="D90" s="36">
        <v>7866</v>
      </c>
      <c r="E90" s="37"/>
      <c r="F90" s="37"/>
      <c r="G90" s="37"/>
      <c r="H90" s="38"/>
    </row>
    <row r="91" spans="1:8" s="16" customFormat="1" ht="37.5" customHeight="1" outlineLevel="1" thickBot="1" x14ac:dyDescent="0.25">
      <c r="A91" s="147" t="s">
        <v>58</v>
      </c>
      <c r="B91" s="148"/>
      <c r="C91" s="143"/>
      <c r="D91" s="36">
        <v>8280</v>
      </c>
      <c r="E91" s="37"/>
      <c r="F91" s="37"/>
      <c r="G91" s="37"/>
      <c r="H91" s="38"/>
    </row>
    <row r="92" spans="1:8" s="16" customFormat="1" ht="50.1" customHeight="1" thickBot="1" x14ac:dyDescent="0.25">
      <c r="A92" s="136" t="s">
        <v>59</v>
      </c>
      <c r="B92" s="137"/>
      <c r="C92" s="137"/>
      <c r="D92" s="138" t="str">
        <f>"от "&amp;MIN(D93:D102)&amp;" до "&amp;MAX(D93:D102)</f>
        <v>от 240 до 3954</v>
      </c>
      <c r="E92" s="139"/>
      <c r="F92" s="139"/>
      <c r="G92" s="139"/>
      <c r="H92" s="140"/>
    </row>
    <row r="93" spans="1:8" s="16" customFormat="1" ht="158.25" customHeight="1" x14ac:dyDescent="0.2">
      <c r="A93" s="149" t="s">
        <v>60</v>
      </c>
      <c r="B93" s="150" t="s">
        <v>13</v>
      </c>
      <c r="C93" s="294"/>
      <c r="D93" s="144">
        <v>561</v>
      </c>
      <c r="E93" s="145"/>
      <c r="F93" s="145"/>
      <c r="G93" s="145"/>
      <c r="H93" s="146"/>
    </row>
    <row r="94" spans="1:8" s="16" customFormat="1" ht="37.5" customHeight="1" x14ac:dyDescent="0.2">
      <c r="A94" s="160" t="s">
        <v>61</v>
      </c>
      <c r="B94" s="504"/>
      <c r="C94" s="15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6">
        <v>354</v>
      </c>
      <c r="E94" s="37"/>
      <c r="F94" s="37"/>
      <c r="G94" s="37"/>
      <c r="H94" s="38"/>
    </row>
    <row r="95" spans="1:8" s="16" customFormat="1" ht="37.5" customHeight="1" x14ac:dyDescent="0.2">
      <c r="A95" s="160" t="s">
        <v>62</v>
      </c>
      <c r="B95" s="504"/>
      <c r="C95" s="159"/>
      <c r="D95" s="36">
        <v>2010</v>
      </c>
      <c r="E95" s="37"/>
      <c r="F95" s="37"/>
      <c r="G95" s="37"/>
      <c r="H95" s="38"/>
    </row>
    <row r="96" spans="1:8" s="16" customFormat="1" ht="37.5" customHeight="1" x14ac:dyDescent="0.2">
      <c r="A96" s="160" t="s">
        <v>63</v>
      </c>
      <c r="B96" s="504"/>
      <c r="C96" s="159"/>
      <c r="D96" s="36">
        <v>1122</v>
      </c>
      <c r="E96" s="37"/>
      <c r="F96" s="37"/>
      <c r="G96" s="37"/>
      <c r="H96" s="38"/>
    </row>
    <row r="97" spans="1:8" s="16" customFormat="1" ht="37.5" customHeight="1" x14ac:dyDescent="0.2">
      <c r="A97" s="160" t="s">
        <v>64</v>
      </c>
      <c r="B97" s="161"/>
      <c r="C97" s="159"/>
      <c r="D97" s="36">
        <v>1476</v>
      </c>
      <c r="E97" s="37"/>
      <c r="F97" s="37"/>
      <c r="G97" s="37"/>
      <c r="H97" s="38"/>
    </row>
    <row r="98" spans="1:8" s="16" customFormat="1" ht="37.5" customHeight="1" x14ac:dyDescent="0.2">
      <c r="A98" s="160" t="s">
        <v>65</v>
      </c>
      <c r="B98" s="504"/>
      <c r="C98" s="159"/>
      <c r="D98" s="36">
        <v>240</v>
      </c>
      <c r="E98" s="37"/>
      <c r="F98" s="37"/>
      <c r="G98" s="37"/>
      <c r="H98" s="38"/>
    </row>
    <row r="99" spans="1:8" s="16" customFormat="1" ht="37.5" customHeight="1" x14ac:dyDescent="0.2">
      <c r="A99" s="160" t="s">
        <v>66</v>
      </c>
      <c r="B99" s="504"/>
      <c r="C99" s="159"/>
      <c r="D99" s="36">
        <v>240</v>
      </c>
      <c r="E99" s="37"/>
      <c r="F99" s="37"/>
      <c r="G99" s="37"/>
      <c r="H99" s="38"/>
    </row>
    <row r="100" spans="1:8" s="16" customFormat="1" ht="37.5" customHeight="1" x14ac:dyDescent="0.2">
      <c r="A100" s="160" t="s">
        <v>67</v>
      </c>
      <c r="B100" s="504"/>
      <c r="C100" s="159"/>
      <c r="D100" s="36">
        <v>480</v>
      </c>
      <c r="E100" s="37"/>
      <c r="F100" s="37"/>
      <c r="G100" s="37"/>
      <c r="H100" s="38"/>
    </row>
    <row r="101" spans="1:8" s="16" customFormat="1" ht="37.5" customHeight="1" x14ac:dyDescent="0.2">
      <c r="A101" s="160" t="s">
        <v>68</v>
      </c>
      <c r="B101" s="504"/>
      <c r="C101" s="159"/>
      <c r="D101" s="36">
        <v>720</v>
      </c>
      <c r="E101" s="37"/>
      <c r="F101" s="37"/>
      <c r="G101" s="37"/>
      <c r="H101" s="38"/>
    </row>
    <row r="102" spans="1:8" s="16" customFormat="1" ht="37.5" customHeight="1" thickBot="1" x14ac:dyDescent="0.25">
      <c r="A102" s="207" t="s">
        <v>69</v>
      </c>
      <c r="B102" s="505"/>
      <c r="C102" s="164"/>
      <c r="D102" s="121">
        <v>3954</v>
      </c>
      <c r="E102" s="122"/>
      <c r="F102" s="122"/>
      <c r="G102" s="122"/>
      <c r="H102" s="123"/>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45">
        <v>30</v>
      </c>
      <c r="E103" s="45"/>
      <c r="F103" s="45"/>
      <c r="G103" s="45"/>
      <c r="H103" s="46"/>
    </row>
    <row r="104" spans="1:8" s="28" customFormat="1" ht="50.1" customHeight="1" thickBot="1" x14ac:dyDescent="0.25">
      <c r="A104" s="24" t="s">
        <v>72</v>
      </c>
      <c r="B104" s="25"/>
      <c r="C104" s="26"/>
      <c r="D104" s="173" t="str">
        <f>"от "&amp;MIN(D106,D126:H127,F166,D128:H142)&amp;" до "&amp;MAX(D106,D126:H127,F166,D128:H142)</f>
        <v>от 504 до 8632,8</v>
      </c>
      <c r="E104" s="173"/>
      <c r="F104" s="173"/>
      <c r="G104" s="173"/>
      <c r="H104" s="174"/>
    </row>
    <row r="105" spans="1:8" s="16" customFormat="1" ht="24.95" customHeight="1" thickBot="1" x14ac:dyDescent="0.25">
      <c r="A105" s="336"/>
      <c r="B105" s="337"/>
      <c r="C105" s="130"/>
      <c r="D105" s="399"/>
      <c r="E105" s="399"/>
      <c r="F105" s="399"/>
      <c r="G105" s="399"/>
      <c r="H105" s="400"/>
    </row>
    <row r="106" spans="1:8" s="16" customFormat="1"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182">
        <v>1800</v>
      </c>
      <c r="E106" s="182"/>
      <c r="F106" s="182"/>
      <c r="G106" s="182"/>
      <c r="H106" s="183"/>
    </row>
    <row r="107" spans="1:8" s="16" customFormat="1" ht="65.25" customHeight="1" thickBot="1" x14ac:dyDescent="0.25">
      <c r="A107" s="184" t="s">
        <v>74</v>
      </c>
      <c r="B107" s="185"/>
      <c r="C107" s="186"/>
      <c r="D107" s="187" t="s">
        <v>75</v>
      </c>
      <c r="E107" s="188"/>
      <c r="F107" s="188"/>
      <c r="G107" s="188"/>
      <c r="H107" s="189"/>
    </row>
    <row r="108" spans="1:8" s="16" customFormat="1" ht="65.25" customHeight="1" x14ac:dyDescent="0.2">
      <c r="A108" s="190" t="s">
        <v>76</v>
      </c>
      <c r="B108" s="191"/>
      <c r="C108" s="186"/>
      <c r="D108" s="157">
        <f>D106/4</f>
        <v>450</v>
      </c>
      <c r="E108" s="157"/>
      <c r="F108" s="157"/>
      <c r="G108" s="157"/>
      <c r="H108" s="158"/>
    </row>
    <row r="109" spans="1:8" s="16" customFormat="1" ht="65.25" customHeight="1" x14ac:dyDescent="0.2">
      <c r="A109" s="190" t="s">
        <v>77</v>
      </c>
      <c r="B109" s="191"/>
      <c r="C109" s="186"/>
      <c r="D109" s="157">
        <f>D106/5</f>
        <v>360</v>
      </c>
      <c r="E109" s="157"/>
      <c r="F109" s="157"/>
      <c r="G109" s="157"/>
      <c r="H109" s="158"/>
    </row>
    <row r="110" spans="1:8" s="16" customFormat="1" ht="65.25" customHeight="1" x14ac:dyDescent="0.2">
      <c r="A110" s="190" t="s">
        <v>78</v>
      </c>
      <c r="B110" s="191"/>
      <c r="C110" s="186"/>
      <c r="D110" s="157">
        <f>D106/6</f>
        <v>300</v>
      </c>
      <c r="E110" s="157"/>
      <c r="F110" s="157"/>
      <c r="G110" s="157"/>
      <c r="H110" s="158"/>
    </row>
    <row r="111" spans="1:8" s="16" customFormat="1" ht="65.25" customHeight="1" x14ac:dyDescent="0.2">
      <c r="A111" s="190" t="s">
        <v>79</v>
      </c>
      <c r="B111" s="191"/>
      <c r="C111" s="186"/>
      <c r="D111" s="157">
        <f>D106/7</f>
        <v>257.14285714285717</v>
      </c>
      <c r="E111" s="157"/>
      <c r="F111" s="157"/>
      <c r="G111" s="157"/>
      <c r="H111" s="158"/>
    </row>
    <row r="112" spans="1:8" s="16" customFormat="1" ht="65.25" customHeight="1" x14ac:dyDescent="0.2">
      <c r="A112" s="190" t="s">
        <v>80</v>
      </c>
      <c r="B112" s="191"/>
      <c r="C112" s="186"/>
      <c r="D112" s="157">
        <f>D106/8</f>
        <v>225</v>
      </c>
      <c r="E112" s="157"/>
      <c r="F112" s="157"/>
      <c r="G112" s="157"/>
      <c r="H112" s="158"/>
    </row>
    <row r="113" spans="1:8" s="16" customFormat="1" ht="65.25" customHeight="1" x14ac:dyDescent="0.2">
      <c r="A113" s="190" t="s">
        <v>81</v>
      </c>
      <c r="B113" s="191"/>
      <c r="C113" s="186"/>
      <c r="D113" s="157">
        <f>D106/9</f>
        <v>200</v>
      </c>
      <c r="E113" s="157"/>
      <c r="F113" s="157"/>
      <c r="G113" s="157"/>
      <c r="H113" s="158"/>
    </row>
    <row r="114" spans="1:8" s="16" customFormat="1" ht="65.25" customHeight="1" x14ac:dyDescent="0.2">
      <c r="A114" s="190" t="s">
        <v>82</v>
      </c>
      <c r="B114" s="191"/>
      <c r="C114" s="186"/>
      <c r="D114" s="157">
        <f>D106/10</f>
        <v>180</v>
      </c>
      <c r="E114" s="157"/>
      <c r="F114" s="157"/>
      <c r="G114" s="157"/>
      <c r="H114" s="158"/>
    </row>
    <row r="115" spans="1:8" s="16" customFormat="1" ht="65.25" customHeight="1" thickBot="1" x14ac:dyDescent="0.25">
      <c r="A115" s="179" t="s">
        <v>83</v>
      </c>
      <c r="B115" s="180"/>
      <c r="C115" s="186"/>
      <c r="D115" s="182">
        <v>4800</v>
      </c>
      <c r="E115" s="182"/>
      <c r="F115" s="182"/>
      <c r="G115" s="182"/>
      <c r="H115" s="183"/>
    </row>
    <row r="116" spans="1:8" s="16" customFormat="1" ht="65.25" customHeight="1" thickBot="1" x14ac:dyDescent="0.25">
      <c r="A116" s="184" t="s">
        <v>74</v>
      </c>
      <c r="B116" s="185"/>
      <c r="C116" s="186"/>
      <c r="D116" s="187" t="s">
        <v>75</v>
      </c>
      <c r="E116" s="188"/>
      <c r="F116" s="188"/>
      <c r="G116" s="188"/>
      <c r="H116" s="189"/>
    </row>
    <row r="117" spans="1:8" s="16" customFormat="1" ht="65.25" customHeight="1" x14ac:dyDescent="0.2">
      <c r="A117" s="190" t="s">
        <v>76</v>
      </c>
      <c r="B117" s="191"/>
      <c r="C117" s="186"/>
      <c r="D117" s="157">
        <v>1200</v>
      </c>
      <c r="E117" s="157"/>
      <c r="F117" s="157"/>
      <c r="G117" s="157"/>
      <c r="H117" s="158"/>
    </row>
    <row r="118" spans="1:8" s="16" customFormat="1" ht="65.25" customHeight="1" x14ac:dyDescent="0.2">
      <c r="A118" s="190" t="s">
        <v>77</v>
      </c>
      <c r="B118" s="191"/>
      <c r="C118" s="186"/>
      <c r="D118" s="157">
        <v>960</v>
      </c>
      <c r="E118" s="157"/>
      <c r="F118" s="157"/>
      <c r="G118" s="157"/>
      <c r="H118" s="158"/>
    </row>
    <row r="119" spans="1:8" s="16" customFormat="1" ht="65.25" customHeight="1" x14ac:dyDescent="0.2">
      <c r="A119" s="190" t="s">
        <v>78</v>
      </c>
      <c r="B119" s="191"/>
      <c r="C119" s="186"/>
      <c r="D119" s="157">
        <v>799.99999999999989</v>
      </c>
      <c r="E119" s="157"/>
      <c r="F119" s="157"/>
      <c r="G119" s="157"/>
      <c r="H119" s="158"/>
    </row>
    <row r="120" spans="1:8" s="16" customFormat="1" ht="65.25" customHeight="1" x14ac:dyDescent="0.2">
      <c r="A120" s="190" t="s">
        <v>79</v>
      </c>
      <c r="B120" s="191"/>
      <c r="C120" s="186"/>
      <c r="D120" s="157">
        <v>685.71428571428567</v>
      </c>
      <c r="E120" s="157"/>
      <c r="F120" s="157"/>
      <c r="G120" s="157"/>
      <c r="H120" s="158"/>
    </row>
    <row r="121" spans="1:8" s="16" customFormat="1" ht="65.25" customHeight="1" x14ac:dyDescent="0.2">
      <c r="A121" s="190" t="s">
        <v>80</v>
      </c>
      <c r="B121" s="191"/>
      <c r="C121" s="186"/>
      <c r="D121" s="157">
        <v>600</v>
      </c>
      <c r="E121" s="157"/>
      <c r="F121" s="157"/>
      <c r="G121" s="157"/>
      <c r="H121" s="158"/>
    </row>
    <row r="122" spans="1:8" s="16" customFormat="1" ht="65.25" customHeight="1" x14ac:dyDescent="0.2">
      <c r="A122" s="190" t="s">
        <v>81</v>
      </c>
      <c r="B122" s="191"/>
      <c r="C122" s="186"/>
      <c r="D122" s="157">
        <v>533.33333333333337</v>
      </c>
      <c r="E122" s="157"/>
      <c r="F122" s="157"/>
      <c r="G122" s="157"/>
      <c r="H122" s="158"/>
    </row>
    <row r="123" spans="1:8" s="16" customFormat="1" ht="65.25" customHeight="1" thickBot="1" x14ac:dyDescent="0.25">
      <c r="A123" s="190" t="s">
        <v>82</v>
      </c>
      <c r="B123" s="191"/>
      <c r="C123" s="194"/>
      <c r="D123" s="157">
        <v>480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44">
        <v>10008</v>
      </c>
      <c r="E124" s="45"/>
      <c r="F124" s="45"/>
      <c r="G124" s="45"/>
      <c r="H124" s="46"/>
    </row>
    <row r="125" spans="1:8" s="16" customFormat="1" ht="24.95" customHeight="1" thickBot="1" x14ac:dyDescent="0.25">
      <c r="A125" s="336"/>
      <c r="B125" s="337"/>
      <c r="C125" s="125"/>
      <c r="D125" s="399"/>
      <c r="E125" s="399"/>
      <c r="F125" s="399"/>
      <c r="G125" s="399"/>
      <c r="H125" s="400"/>
    </row>
    <row r="126" spans="1:8" s="16" customFormat="1" ht="50.1" customHeight="1" x14ac:dyDescent="0.2">
      <c r="A126" s="160" t="s">
        <v>85</v>
      </c>
      <c r="B126" s="161"/>
      <c r="C126" s="439" t="str">
        <f>"Интернет-площадка 2gis.ru на основе Cправочника организаций "&amp;$C$2&amp;""</f>
        <v>Интернет-площадка 2gis.ru на основе Cправочника организаций "2ГИС.МИАСС И ЗЛАТОУСТ"</v>
      </c>
      <c r="D126" s="56">
        <v>5160</v>
      </c>
      <c r="E126" s="37"/>
      <c r="F126" s="37"/>
      <c r="G126" s="37"/>
      <c r="H126" s="38"/>
    </row>
    <row r="127" spans="1:8" s="16" customFormat="1"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56">
        <v>2478</v>
      </c>
      <c r="E127" s="37"/>
      <c r="F127" s="37"/>
      <c r="G127" s="37"/>
      <c r="H127" s="38"/>
    </row>
    <row r="128" spans="1:8" s="16" customFormat="1" ht="50.1" customHeight="1" x14ac:dyDescent="0.2">
      <c r="A128" s="160" t="s">
        <v>87</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56">
        <v>5784</v>
      </c>
      <c r="E128" s="37"/>
      <c r="F128" s="37"/>
      <c r="G128" s="37"/>
      <c r="H128" s="38"/>
    </row>
    <row r="129" spans="1:8" s="16" customFormat="1" ht="50.1" customHeight="1" x14ac:dyDescent="0.2">
      <c r="A129" s="160" t="s">
        <v>88</v>
      </c>
      <c r="B129" s="161"/>
      <c r="C129" s="203" t="str">
        <f>"Интернет-площадка 2gis.ru на основе Cправочника организаций "&amp;$C$2&amp;""</f>
        <v>Интернет-площадка 2gis.ru на основе Cправочника организаций "2ГИС.МИАСС И ЗЛАТОУСТ"</v>
      </c>
      <c r="D129" s="56">
        <v>7194</v>
      </c>
      <c r="E129" s="37"/>
      <c r="F129" s="37"/>
      <c r="G129" s="37"/>
      <c r="H129" s="38"/>
    </row>
    <row r="130" spans="1:8" s="16" customFormat="1"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"2ГИС.МИАСС И ЗЛАТОУСТ"</v>
      </c>
      <c r="D130" s="56">
        <v>8632.7999999999993</v>
      </c>
      <c r="E130" s="37"/>
      <c r="F130" s="37"/>
      <c r="G130" s="37"/>
      <c r="H130" s="38"/>
    </row>
    <row r="131" spans="1:8" s="16" customFormat="1"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56">
        <v>3450</v>
      </c>
      <c r="E131" s="37"/>
      <c r="F131" s="37"/>
      <c r="G131" s="37"/>
      <c r="H131" s="38"/>
    </row>
    <row r="132" spans="1:8" s="16" customFormat="1"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56">
        <v>5430</v>
      </c>
      <c r="E132" s="37"/>
      <c r="F132" s="37"/>
      <c r="G132" s="37"/>
      <c r="H132" s="38"/>
    </row>
    <row r="133" spans="1:8" s="16" customFormat="1"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56">
        <v>7080</v>
      </c>
      <c r="E133" s="37"/>
      <c r="F133" s="37"/>
      <c r="G133" s="37"/>
      <c r="H133" s="38"/>
    </row>
    <row r="134" spans="1:8" s="16" customFormat="1" ht="50.1" customHeight="1" x14ac:dyDescent="0.2">
      <c r="A134" s="160" t="s">
        <v>93</v>
      </c>
      <c r="B134" s="161"/>
      <c r="C134" s="203" t="str">
        <f>C127</f>
        <v>Электронный справочник на основе Справочника организаций"2ГИС.МИАСС И ЗЛАТОУСТ" (версия для ПК)</v>
      </c>
      <c r="D134" s="56">
        <v>8010</v>
      </c>
      <c r="E134" s="37"/>
      <c r="F134" s="37"/>
      <c r="G134" s="37"/>
      <c r="H134" s="38"/>
    </row>
    <row r="135" spans="1:8" s="16" customFormat="1" ht="50.1" customHeight="1" x14ac:dyDescent="0.2">
      <c r="A135" s="160" t="s">
        <v>94</v>
      </c>
      <c r="B135" s="161"/>
      <c r="C135" s="203" t="s">
        <v>95</v>
      </c>
      <c r="D135" s="56">
        <v>504</v>
      </c>
      <c r="E135" s="37"/>
      <c r="F135" s="37"/>
      <c r="G135" s="37"/>
      <c r="H135" s="38"/>
    </row>
    <row r="136" spans="1:8" s="16" customFormat="1" ht="77.2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56">
        <v>2364</v>
      </c>
      <c r="E136" s="37"/>
      <c r="F136" s="37"/>
      <c r="G136" s="37"/>
      <c r="H136" s="38"/>
    </row>
    <row r="137" spans="1:8" s="16" customFormat="1" ht="77.2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56">
        <v>1896</v>
      </c>
      <c r="E137" s="37"/>
      <c r="F137" s="37"/>
      <c r="G137" s="37"/>
      <c r="H137" s="38"/>
    </row>
    <row r="138" spans="1:8" s="16" customFormat="1" ht="77.25" customHeight="1" x14ac:dyDescent="0.2">
      <c r="A138" s="160" t="s">
        <v>98</v>
      </c>
      <c r="B138" s="161"/>
      <c r="C138"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56">
        <v>2010</v>
      </c>
      <c r="E138" s="37"/>
      <c r="F138" s="37"/>
      <c r="G138" s="37"/>
      <c r="H138" s="38"/>
    </row>
    <row r="139" spans="1:8" s="16" customFormat="1" ht="77.25" customHeight="1" x14ac:dyDescent="0.2">
      <c r="A139" s="160" t="s">
        <v>99</v>
      </c>
      <c r="B139" s="161"/>
      <c r="C139"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56">
        <v>948</v>
      </c>
      <c r="E139" s="37"/>
      <c r="F139" s="37"/>
      <c r="G139" s="37"/>
      <c r="H139" s="38"/>
    </row>
    <row r="140" spans="1:8" s="16" customFormat="1" ht="77.2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56">
        <v>8550</v>
      </c>
      <c r="E140" s="37"/>
      <c r="F140" s="37"/>
      <c r="G140" s="37"/>
      <c r="H140" s="38"/>
    </row>
    <row r="141" spans="1:8" s="16" customFormat="1" ht="77.2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56">
        <v>5004</v>
      </c>
      <c r="E141" s="37"/>
      <c r="F141" s="37"/>
      <c r="G141" s="37"/>
      <c r="H141" s="38"/>
    </row>
    <row r="142" spans="1:8" s="16" customFormat="1"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56">
        <v>6492</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56">
        <v>1059</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4" s="5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5" s="56">
        <v>6000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7" s="56">
        <v>4200</v>
      </c>
      <c r="E147" s="37"/>
      <c r="F147" s="37"/>
      <c r="G147" s="37"/>
      <c r="H147" s="38"/>
    </row>
    <row r="148" spans="1:8" s="16" customFormat="1"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"2ГИС.МИАСС И ЗЛАТОУСТ"</v>
      </c>
      <c r="D148" s="56">
        <v>7320</v>
      </c>
      <c r="E148" s="37"/>
      <c r="F148" s="37"/>
      <c r="G148" s="37"/>
      <c r="H148" s="38"/>
    </row>
    <row r="149" spans="1:8" s="16" customFormat="1"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56">
        <v>3480</v>
      </c>
      <c r="E149" s="37"/>
      <c r="F149" s="37"/>
      <c r="G149" s="37"/>
      <c r="H149" s="38"/>
    </row>
    <row r="150" spans="1:8" s="16" customFormat="1" ht="50.1" customHeight="1" x14ac:dyDescent="0.2">
      <c r="A150" s="160" t="s">
        <v>109</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56">
        <v>8160</v>
      </c>
      <c r="E150" s="37"/>
      <c r="F150" s="37"/>
      <c r="G150" s="37"/>
      <c r="H150" s="38"/>
    </row>
    <row r="151" spans="1:8" s="16" customFormat="1" ht="50.1" customHeight="1" x14ac:dyDescent="0.2">
      <c r="A151" s="160" t="s">
        <v>110</v>
      </c>
      <c r="B151" s="161"/>
      <c r="C151" s="203" t="str">
        <f>"Интернет-площадка 2gis.ru на основе Cправочника организаций "&amp;$C$2&amp;""</f>
        <v>Интернет-площадка 2gis.ru на основе Cправочника организаций "2ГИС.МИАСС И ЗЛАТОУСТ"</v>
      </c>
      <c r="D151" s="56">
        <v>10080</v>
      </c>
      <c r="E151" s="37"/>
      <c r="F151" s="37"/>
      <c r="G151" s="37"/>
      <c r="H151" s="38"/>
    </row>
    <row r="152" spans="1:8" s="16" customFormat="1" ht="50.1" customHeight="1" x14ac:dyDescent="0.2">
      <c r="A152" s="160" t="s">
        <v>111</v>
      </c>
      <c r="B152" s="161"/>
      <c r="C152" s="203" t="str">
        <f>"Интернет-площадка 2gis.ru на основе Cправочника организаций "&amp;$C$2&amp;""</f>
        <v>Интернет-площадка 2gis.ru на основе Cправочника организаций "2ГИС.МИАСС И ЗЛАТОУСТ"</v>
      </c>
      <c r="D152" s="56">
        <v>12096</v>
      </c>
      <c r="E152" s="37"/>
      <c r="F152" s="37"/>
      <c r="G152" s="37"/>
      <c r="H152" s="38"/>
    </row>
    <row r="153" spans="1:8" s="16" customFormat="1" ht="50.1" customHeight="1" x14ac:dyDescent="0.2">
      <c r="A153" s="160" t="s">
        <v>112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56">
        <v>4920</v>
      </c>
      <c r="E153" s="37"/>
      <c r="F153" s="37"/>
      <c r="G153" s="37"/>
      <c r="H153" s="38"/>
    </row>
    <row r="154" spans="1:8" s="16" customFormat="1" ht="50.1" customHeight="1" x14ac:dyDescent="0.2">
      <c r="A154" s="160" t="s">
        <v>113</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56">
        <v>7680</v>
      </c>
      <c r="E154" s="37"/>
      <c r="F154" s="37"/>
      <c r="G154" s="37"/>
      <c r="H154" s="38"/>
    </row>
    <row r="155" spans="1:8" s="16" customFormat="1"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56">
        <v>9960</v>
      </c>
      <c r="E155" s="37"/>
      <c r="F155" s="37"/>
      <c r="G155" s="37"/>
      <c r="H155" s="38"/>
    </row>
    <row r="156" spans="1:8" s="16" customFormat="1" ht="50.1" customHeight="1" x14ac:dyDescent="0.2">
      <c r="A156" s="160" t="s">
        <v>115</v>
      </c>
      <c r="B156" s="161"/>
      <c r="C156" s="203" t="s">
        <v>95</v>
      </c>
      <c r="D156" s="56">
        <v>720</v>
      </c>
      <c r="E156" s="37"/>
      <c r="F156" s="37"/>
      <c r="G156" s="37"/>
      <c r="H156" s="38"/>
    </row>
    <row r="157" spans="1:8" s="16" customFormat="1" ht="74.2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56">
        <v>12000</v>
      </c>
      <c r="E157" s="37"/>
      <c r="F157" s="37"/>
      <c r="G157" s="37"/>
      <c r="H157" s="38"/>
    </row>
    <row r="158" spans="1:8" s="16" customFormat="1"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56">
        <v>9120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6">
        <v>4200</v>
      </c>
      <c r="E160" s="37"/>
      <c r="F160" s="37"/>
      <c r="G160" s="37"/>
      <c r="H160" s="38"/>
    </row>
    <row r="161" spans="1:8" s="16" customFormat="1" ht="50.1" customHeight="1" x14ac:dyDescent="0.2">
      <c r="A161" s="160" t="s">
        <v>120</v>
      </c>
      <c r="B161" s="161"/>
      <c r="C161" s="209"/>
      <c r="D161" s="36">
        <v>4200</v>
      </c>
      <c r="E161" s="37"/>
      <c r="F161" s="37"/>
      <c r="G161" s="37"/>
      <c r="H161" s="38"/>
    </row>
    <row r="162" spans="1:8" s="16" customFormat="1" ht="50.1" customHeight="1" x14ac:dyDescent="0.2">
      <c r="A162" s="207" t="s">
        <v>121</v>
      </c>
      <c r="B162" s="208"/>
      <c r="C162" s="209"/>
      <c r="D162" s="359">
        <v>1500</v>
      </c>
      <c r="E162" s="157"/>
      <c r="F162" s="157"/>
      <c r="G162" s="157"/>
      <c r="H162" s="157"/>
    </row>
    <row r="163" spans="1:8" s="16" customFormat="1" ht="50.1" customHeight="1" x14ac:dyDescent="0.2">
      <c r="A163" s="207" t="s">
        <v>122</v>
      </c>
      <c r="B163" s="208"/>
      <c r="C163" s="209"/>
      <c r="D163" s="359">
        <v>150</v>
      </c>
      <c r="E163" s="157"/>
      <c r="F163" s="157"/>
      <c r="G163" s="157"/>
      <c r="H163" s="157"/>
    </row>
    <row r="164" spans="1:8" s="16" customFormat="1" ht="50.1" customHeight="1" thickBot="1" x14ac:dyDescent="0.25">
      <c r="A164" s="207" t="s">
        <v>123</v>
      </c>
      <c r="B164" s="208"/>
      <c r="C164" s="210"/>
      <c r="D164" s="78">
        <v>600</v>
      </c>
      <c r="E164" s="79"/>
      <c r="F164" s="79"/>
      <c r="G164" s="79"/>
      <c r="H164" s="79"/>
    </row>
    <row r="165" spans="1:8" s="16" customFormat="1" ht="50.1" customHeight="1" thickBot="1" x14ac:dyDescent="0.25">
      <c r="A165" s="24" t="s">
        <v>124</v>
      </c>
      <c r="B165" s="25"/>
      <c r="C165" s="26"/>
      <c r="D165" s="173"/>
      <c r="E165" s="173"/>
      <c r="F165" s="173"/>
      <c r="G165" s="173"/>
      <c r="H165" s="174"/>
    </row>
    <row r="166" spans="1:8" s="16" customFormat="1" ht="50.1" customHeight="1" x14ac:dyDescent="0.2">
      <c r="A166" s="160" t="s">
        <v>125</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66" s="212">
        <f>F166*1.2</f>
        <v>2160</v>
      </c>
      <c r="E166" s="213">
        <f>F166*1.1</f>
        <v>1980.0000000000002</v>
      </c>
      <c r="F166" s="213">
        <v>1800</v>
      </c>
      <c r="G166" s="213">
        <f>F166*0.75</f>
        <v>1350</v>
      </c>
      <c r="H166" s="214">
        <f>F166*0.5</f>
        <v>900</v>
      </c>
    </row>
    <row r="167" spans="1:8" s="16" customFormat="1"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"2ГИС.МИАСС И ЗЛАТОУСТ"</v>
      </c>
      <c r="D167" s="36">
        <v>1008</v>
      </c>
      <c r="E167" s="37"/>
      <c r="F167" s="37"/>
      <c r="G167" s="37"/>
      <c r="H167" s="38"/>
    </row>
    <row r="168" spans="1:8" s="16" customFormat="1"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8" s="56">
        <v>504</v>
      </c>
      <c r="E168" s="37"/>
      <c r="F168" s="37"/>
      <c r="G168" s="37"/>
      <c r="H168" s="38"/>
    </row>
    <row r="169" spans="1:8" s="16" customFormat="1" ht="50.1" customHeight="1" x14ac:dyDescent="0.2">
      <c r="A169" s="160" t="s">
        <v>295</v>
      </c>
      <c r="B169" s="161"/>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69" s="212">
        <f>F169*1.2</f>
        <v>3024</v>
      </c>
      <c r="E169" s="213">
        <f>F169*1.1</f>
        <v>2772</v>
      </c>
      <c r="F169" s="213">
        <v>2520</v>
      </c>
      <c r="G169" s="213">
        <f>F169*0.75</f>
        <v>1890</v>
      </c>
      <c r="H169" s="214">
        <f>F169*0.5</f>
        <v>1260</v>
      </c>
    </row>
    <row r="170" spans="1:8" s="16" customFormat="1" ht="50.1" customHeight="1" x14ac:dyDescent="0.2">
      <c r="A170" s="160" t="s">
        <v>179</v>
      </c>
      <c r="B170" s="161"/>
      <c r="C170" s="203" t="str">
        <f>"Интернет-площадка 2gis.ru на основе Cправочника организаций "&amp;$C$2&amp;""</f>
        <v>Интернет-площадка 2gis.ru на основе Cправочника организаций "2ГИС.МИАСС И ЗЛАТОУСТ"</v>
      </c>
      <c r="D170" s="36">
        <v>1440</v>
      </c>
      <c r="E170" s="37"/>
      <c r="F170" s="37"/>
      <c r="G170" s="37"/>
      <c r="H170" s="38"/>
    </row>
    <row r="171" spans="1:8" s="16" customFormat="1" ht="50.1" customHeight="1" x14ac:dyDescent="0.2">
      <c r="A171" s="160" t="s">
        <v>130</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71" s="36">
        <v>720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"2ГИС.МИАСС И ЗЛАТОУСТ"</v>
      </c>
      <c r="D172" s="212">
        <f>F172*1.2</f>
        <v>2412</v>
      </c>
      <c r="E172" s="213">
        <f>F172*1.1</f>
        <v>2211</v>
      </c>
      <c r="F172" s="213">
        <v>2010</v>
      </c>
      <c r="G172" s="213">
        <f>F172*0.75</f>
        <v>1507.5</v>
      </c>
      <c r="H172" s="214">
        <f>F172*0.5</f>
        <v>1005</v>
      </c>
    </row>
    <row r="173" spans="1:8" s="28" customFormat="1" ht="50.1" customHeight="1" thickBot="1" x14ac:dyDescent="0.25">
      <c r="A173" s="24" t="s">
        <v>193</v>
      </c>
      <c r="B173" s="25"/>
      <c r="C173" s="26"/>
      <c r="D173" s="173"/>
      <c r="E173" s="173"/>
      <c r="F173" s="173"/>
      <c r="G173" s="173"/>
      <c r="H173" s="174"/>
    </row>
    <row r="174" spans="1:8" s="23" customFormat="1" ht="30" customHeight="1" thickBot="1" x14ac:dyDescent="0.25">
      <c r="A174" s="589"/>
      <c r="B174" s="429"/>
      <c r="C174" s="430"/>
      <c r="D174" s="429"/>
      <c r="E174" s="429"/>
      <c r="F174" s="429"/>
      <c r="G174" s="429"/>
      <c r="H174" s="431"/>
    </row>
    <row r="175" spans="1:8" s="16" customFormat="1" ht="185.25" customHeight="1" x14ac:dyDescent="0.2">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5" s="31">
        <v>6960</v>
      </c>
      <c r="E175" s="32"/>
      <c r="F175" s="32"/>
      <c r="G175" s="32"/>
      <c r="H175" s="33"/>
    </row>
    <row r="176" spans="1:8" s="16" customFormat="1" ht="83.25" customHeight="1" thickBot="1" x14ac:dyDescent="0.25">
      <c r="A176" s="160" t="s">
        <v>195</v>
      </c>
      <c r="B176" s="161"/>
      <c r="C176" s="209"/>
      <c r="D176" s="36">
        <v>6960</v>
      </c>
      <c r="E176" s="37"/>
      <c r="F176" s="37"/>
      <c r="G176" s="37"/>
      <c r="H176" s="38"/>
    </row>
    <row r="177" spans="1:8" s="16" customFormat="1" ht="21.75" thickBot="1" x14ac:dyDescent="0.25">
      <c r="A177" s="336"/>
      <c r="B177" s="337"/>
      <c r="C177" s="125"/>
      <c r="D177" s="399"/>
      <c r="E177" s="399"/>
      <c r="F177" s="399"/>
      <c r="G177" s="399"/>
      <c r="H177" s="400"/>
    </row>
    <row r="178" spans="1:8" ht="12.6" customHeight="1" x14ac:dyDescent="0.2"/>
    <row r="179" spans="1:8" s="223" customFormat="1" ht="24.95" customHeight="1" x14ac:dyDescent="0.2">
      <c r="A179" s="220"/>
      <c r="B179" s="221" t="s">
        <v>133</v>
      </c>
      <c r="C179" s="222" t="s">
        <v>555</v>
      </c>
      <c r="D179" s="222"/>
    </row>
    <row r="180" spans="1:8" s="223" customFormat="1" ht="24.95" customHeight="1" x14ac:dyDescent="0.2">
      <c r="A180" s="220"/>
      <c r="C180" s="224" t="s">
        <v>556</v>
      </c>
      <c r="D180" s="224"/>
    </row>
    <row r="181" spans="1:8" s="223" customFormat="1" ht="24.95" customHeight="1" x14ac:dyDescent="0.2">
      <c r="A181" s="220"/>
      <c r="C181" s="224" t="s">
        <v>557</v>
      </c>
      <c r="D181" s="224"/>
    </row>
    <row r="182" spans="1:8" s="217" customFormat="1" ht="12" customHeight="1" x14ac:dyDescent="0.2">
      <c r="A182" s="216"/>
      <c r="C182" s="224"/>
      <c r="D182" s="224"/>
      <c r="E182" s="223"/>
      <c r="F182" s="223"/>
      <c r="G182" s="223"/>
    </row>
    <row r="183" spans="1:8" s="231" customFormat="1" ht="24.9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0,4273 гривен</v>
      </c>
      <c r="B183" s="227"/>
      <c r="C183" s="227"/>
      <c r="D183" s="228"/>
      <c r="E183" s="228"/>
      <c r="F183" s="229"/>
      <c r="G183" s="230"/>
      <c r="H183" s="230"/>
    </row>
    <row r="184" spans="1:8" s="231" customFormat="1" ht="24.9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0,0413 дирхам</v>
      </c>
      <c r="B184" s="227"/>
      <c r="C184" s="227"/>
      <c r="D184" s="228"/>
      <c r="E184" s="228"/>
      <c r="F184" s="229"/>
      <c r="G184" s="232"/>
      <c r="H184" s="232"/>
    </row>
    <row r="185" spans="1:8" s="231" customFormat="1" ht="24.9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0,0113 доллара</v>
      </c>
      <c r="B185" s="227"/>
      <c r="C185" s="227"/>
      <c r="D185" s="228"/>
      <c r="E185" s="228"/>
      <c r="F185" s="229"/>
      <c r="G185" s="232"/>
      <c r="H185" s="232"/>
    </row>
    <row r="186" spans="1:8" s="231" customFormat="1" ht="24.9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s="231" customFormat="1" ht="24.9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0,2661 крона</v>
      </c>
      <c r="B187" s="227"/>
      <c r="C187" s="227"/>
      <c r="D187" s="228"/>
      <c r="E187" s="229"/>
      <c r="F187" s="229"/>
      <c r="G187" s="232"/>
      <c r="H187" s="232"/>
    </row>
    <row r="188" spans="1:8" s="231" customFormat="1" ht="24.9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1,0065 сом</v>
      </c>
      <c r="B188" s="227"/>
      <c r="C188" s="227"/>
      <c r="D188" s="228"/>
      <c r="E188" s="228"/>
      <c r="F188" s="229"/>
      <c r="G188" s="232"/>
      <c r="H188" s="232"/>
    </row>
    <row r="189" spans="1:8" s="231" customFormat="1" ht="24.9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9" s="227"/>
      <c r="C189" s="227"/>
      <c r="D189" s="228"/>
      <c r="E189" s="228"/>
      <c r="F189" s="229"/>
      <c r="G189" s="232"/>
      <c r="H189" s="232"/>
    </row>
    <row r="190" spans="1:8" s="238" customFormat="1" ht="12" customHeight="1" x14ac:dyDescent="0.2">
      <c r="A190" s="233"/>
      <c r="B190" s="233"/>
      <c r="C190" s="234"/>
      <c r="D190" s="235"/>
      <c r="E190" s="235"/>
      <c r="F190" s="236"/>
      <c r="G190" s="237"/>
      <c r="H190" s="237"/>
    </row>
    <row r="191" spans="1:8" ht="24.95" customHeight="1" x14ac:dyDescent="0.2">
      <c r="A191" s="239" t="s">
        <v>144</v>
      </c>
      <c r="B191" s="239"/>
      <c r="C191" s="239"/>
      <c r="D191" s="239"/>
      <c r="E191" s="239"/>
      <c r="F191" s="239"/>
      <c r="G191" s="239"/>
      <c r="H191" s="239"/>
    </row>
    <row r="192" spans="1:8" ht="24.95" customHeight="1" x14ac:dyDescent="0.2">
      <c r="A192" s="239" t="s">
        <v>145</v>
      </c>
      <c r="B192" s="239"/>
      <c r="C192" s="239"/>
      <c r="D192" s="239"/>
      <c r="E192" s="239"/>
      <c r="F192" s="239"/>
      <c r="G192" s="239"/>
      <c r="H192" s="239"/>
    </row>
    <row r="193" spans="1:8" s="238" customFormat="1" ht="12" customHeight="1" x14ac:dyDescent="0.2">
      <c r="A193" s="233"/>
      <c r="B193" s="233"/>
      <c r="C193" s="234"/>
      <c r="D193" s="235"/>
      <c r="E193" s="235"/>
      <c r="F193" s="236"/>
      <c r="G193" s="237"/>
      <c r="H193" s="237"/>
    </row>
    <row r="194" spans="1:8" s="242" customFormat="1" ht="50.1" customHeight="1" thickBot="1" x14ac:dyDescent="0.25">
      <c r="A194" s="240" t="s">
        <v>146</v>
      </c>
      <c r="B194" s="240"/>
      <c r="C194" s="240"/>
      <c r="D194" s="240"/>
      <c r="E194" s="240"/>
      <c r="F194" s="241"/>
      <c r="G194" s="231"/>
    </row>
    <row r="195" spans="1:8" s="247" customFormat="1" ht="50.1" customHeight="1" thickBot="1" x14ac:dyDescent="0.25">
      <c r="A195" s="243" t="s">
        <v>147</v>
      </c>
      <c r="B195" s="244"/>
      <c r="C195" s="244"/>
      <c r="D195" s="244"/>
      <c r="E195" s="245"/>
      <c r="F195" s="246"/>
      <c r="G195" s="217"/>
    </row>
    <row r="196" spans="1:8" ht="93" customHeight="1" thickBot="1" x14ac:dyDescent="0.25">
      <c r="A196" s="375" t="s">
        <v>148</v>
      </c>
      <c r="B196" s="376"/>
      <c r="C196" s="250" t="s">
        <v>149</v>
      </c>
      <c r="D196" s="402" t="s">
        <v>150</v>
      </c>
      <c r="E196" s="403"/>
      <c r="F196" s="252"/>
      <c r="G196" s="252"/>
      <c r="H196" s="252"/>
    </row>
    <row r="197" spans="1:8" ht="99.95" customHeight="1" x14ac:dyDescent="0.2">
      <c r="A197" s="253" t="s">
        <v>151</v>
      </c>
      <c r="B197" s="254"/>
      <c r="C197" s="255" t="s">
        <v>152</v>
      </c>
      <c r="D197" s="256" t="s">
        <v>153</v>
      </c>
      <c r="E197" s="257"/>
      <c r="F197" s="252"/>
      <c r="G197" s="252"/>
      <c r="H197" s="252"/>
    </row>
    <row r="198" spans="1:8" ht="75" customHeight="1" x14ac:dyDescent="0.2">
      <c r="A198" s="258" t="s">
        <v>154</v>
      </c>
      <c r="B198" s="259"/>
      <c r="C198" s="260" t="s">
        <v>155</v>
      </c>
      <c r="D198" s="261" t="s">
        <v>156</v>
      </c>
      <c r="E198" s="262"/>
      <c r="F198" s="252"/>
      <c r="G198" s="252"/>
      <c r="H198" s="252"/>
    </row>
    <row r="199" spans="1:8" ht="146.25" customHeight="1" x14ac:dyDescent="0.2">
      <c r="A199" s="259" t="s">
        <v>157</v>
      </c>
      <c r="B199" s="259"/>
      <c r="C199" s="260" t="s">
        <v>158</v>
      </c>
      <c r="D199" s="261" t="s">
        <v>156</v>
      </c>
      <c r="E199" s="261"/>
      <c r="F199" s="252"/>
      <c r="G199" s="252"/>
      <c r="H199" s="252"/>
    </row>
    <row r="200" spans="1:8" s="217" customFormat="1" ht="125.25" customHeight="1" x14ac:dyDescent="0.2">
      <c r="A200" s="258" t="s">
        <v>160</v>
      </c>
      <c r="B200" s="259"/>
      <c r="C200" s="409" t="s">
        <v>161</v>
      </c>
      <c r="D200" s="259" t="s">
        <v>156</v>
      </c>
      <c r="E200" s="410"/>
      <c r="F200" s="246"/>
      <c r="G200" s="246"/>
      <c r="H200" s="246"/>
    </row>
    <row r="201" spans="1:8" s="238" customFormat="1" ht="222.75" customHeight="1" thickBot="1" x14ac:dyDescent="0.25">
      <c r="A201" s="411" t="s">
        <v>162</v>
      </c>
      <c r="B201" s="412"/>
      <c r="C201" s="406" t="s">
        <v>163</v>
      </c>
      <c r="D201" s="413" t="s">
        <v>156</v>
      </c>
      <c r="E201" s="414"/>
      <c r="F201" s="236"/>
      <c r="G201" s="237"/>
      <c r="H201" s="237"/>
    </row>
    <row r="202" spans="1:8" s="238" customFormat="1" ht="18" customHeight="1" x14ac:dyDescent="0.2">
      <c r="A202" s="629"/>
      <c r="B202" s="629"/>
      <c r="C202" s="629"/>
      <c r="D202" s="629"/>
      <c r="E202" s="629"/>
      <c r="F202" s="236"/>
      <c r="G202" s="237"/>
      <c r="H202" s="237"/>
    </row>
    <row r="203" spans="1:8" ht="24.95" customHeight="1" x14ac:dyDescent="0.2">
      <c r="A203" s="264" t="s">
        <v>164</v>
      </c>
      <c r="B203" s="264"/>
      <c r="C203" s="264"/>
      <c r="D203" s="264"/>
      <c r="E203" s="264"/>
      <c r="F203" s="264"/>
      <c r="G203" s="264"/>
      <c r="H203" s="264"/>
    </row>
    <row r="204" spans="1:8" ht="24.95" customHeight="1" x14ac:dyDescent="0.2">
      <c r="A204" s="264" t="s">
        <v>165</v>
      </c>
      <c r="B204" s="264"/>
      <c r="C204" s="264"/>
      <c r="D204" s="264"/>
      <c r="E204" s="264"/>
      <c r="F204" s="264"/>
      <c r="G204" s="264"/>
      <c r="H204" s="264"/>
    </row>
    <row r="205" spans="1:8" ht="190.5" customHeight="1" x14ac:dyDescent="0.2">
      <c r="A205"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84"/>
      <c r="C205" s="384"/>
      <c r="D205" s="384"/>
      <c r="E205" s="384"/>
      <c r="F205" s="384"/>
      <c r="G205" s="384"/>
      <c r="H205" s="384"/>
    </row>
    <row r="206" spans="1:8" s="16" customFormat="1" ht="67.5" customHeight="1" x14ac:dyDescent="0.2">
      <c r="A206" s="239" t="s">
        <v>167</v>
      </c>
      <c r="B206" s="239"/>
      <c r="C206" s="239"/>
      <c r="D206" s="239"/>
      <c r="E206" s="239"/>
      <c r="F206" s="239"/>
      <c r="G206" s="239"/>
      <c r="H206" s="239"/>
    </row>
    <row r="207" spans="1:8" ht="24.95" customHeight="1" x14ac:dyDescent="0.2">
      <c r="A207" s="264" t="s">
        <v>168</v>
      </c>
      <c r="B207" s="264"/>
      <c r="C207" s="264"/>
      <c r="D207" s="264"/>
      <c r="E207" s="264"/>
      <c r="F207" s="264"/>
      <c r="G207" s="264"/>
      <c r="H207" s="264"/>
    </row>
    <row r="208" spans="1:8" s="266" customFormat="1" ht="114.75" customHeight="1" x14ac:dyDescent="0.2">
      <c r="A208" s="239" t="s">
        <v>169</v>
      </c>
      <c r="B208" s="239"/>
      <c r="C208" s="239"/>
      <c r="D208" s="239"/>
      <c r="E208" s="239"/>
      <c r="F208" s="239"/>
      <c r="G208" s="239"/>
      <c r="H208" s="239"/>
    </row>
  </sheetData>
  <sheetProtection selectLockedCells="1" selectUnlockedCells="1"/>
  <mergeCells count="337">
    <mergeCell ref="A203:H203"/>
    <mergeCell ref="A204:H204"/>
    <mergeCell ref="A205:H205"/>
    <mergeCell ref="A206:H206"/>
    <mergeCell ref="A207:H207"/>
    <mergeCell ref="A208:E208"/>
    <mergeCell ref="F208:H208"/>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4" width="35.5703125" style="217" customWidth="1"/>
    <col min="5" max="5" width="29.85546875" style="217" customWidth="1"/>
    <col min="6" max="6" width="27.85546875" style="217" customWidth="1"/>
    <col min="7" max="7" width="25" style="217" customWidth="1"/>
    <col min="8" max="8" width="29.28515625" style="217" customWidth="1"/>
    <col min="9" max="16384" width="9.140625" style="219"/>
  </cols>
  <sheetData>
    <row r="1" spans="1:8" s="4" customFormat="1" ht="50.1" customHeight="1" x14ac:dyDescent="0.2">
      <c r="A1" s="1"/>
      <c r="B1" s="2"/>
      <c r="C1" s="3" t="s">
        <v>0</v>
      </c>
      <c r="D1" s="236"/>
      <c r="E1" s="236"/>
      <c r="F1" s="236"/>
      <c r="G1" s="236"/>
      <c r="H1" s="236"/>
    </row>
    <row r="2" spans="1:8" s="10" customFormat="1" ht="50.1" customHeight="1" x14ac:dyDescent="0.2">
      <c r="A2" s="5" t="str">
        <f>Абакан_юр!A2</f>
        <v>Введен в действие с "01" марта 2024 г.</v>
      </c>
      <c r="B2" s="6" t="s">
        <v>2</v>
      </c>
      <c r="C2" s="7" t="s">
        <v>558</v>
      </c>
      <c r="D2" s="466"/>
      <c r="E2" s="466"/>
      <c r="F2" s="466"/>
      <c r="G2" s="466"/>
      <c r="H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386"/>
      <c r="B6" s="387"/>
      <c r="C6" s="388"/>
      <c r="D6" s="491"/>
      <c r="E6" s="278"/>
      <c r="F6" s="492"/>
      <c r="G6" s="278"/>
      <c r="H6" s="493"/>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389">
        <v>150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1">
        <f>F48*1.2</f>
        <v>7560</v>
      </c>
      <c r="E48" s="32">
        <f>F48*1.1</f>
        <v>6930.0000000000009</v>
      </c>
      <c r="F48" s="32">
        <v>6300</v>
      </c>
      <c r="G48" s="32">
        <f>F48*0.75</f>
        <v>4725</v>
      </c>
      <c r="H48" s="33">
        <f>F48*0.5</f>
        <v>3150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54">
        <f>F54*1.2</f>
        <v>8510.4</v>
      </c>
      <c r="E54" s="32">
        <f>F54*1.1</f>
        <v>7801.2000000000007</v>
      </c>
      <c r="F54" s="32">
        <v>7092</v>
      </c>
      <c r="G54" s="32">
        <f>F54*0.75</f>
        <v>5319</v>
      </c>
      <c r="H54" s="33">
        <f>F54*0.5</f>
        <v>3546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389">
        <v>150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300 до 6138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144">
        <v>624</v>
      </c>
      <c r="E86" s="145"/>
      <c r="F86" s="145"/>
      <c r="G86" s="145"/>
      <c r="H86" s="146"/>
    </row>
    <row r="87" spans="1:8" ht="37.5" customHeight="1" x14ac:dyDescent="0.2">
      <c r="A87" s="321" t="s">
        <v>61</v>
      </c>
      <c r="B87" s="322"/>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6">
        <v>414</v>
      </c>
      <c r="E87" s="37"/>
      <c r="F87" s="37"/>
      <c r="G87" s="37"/>
      <c r="H87" s="38"/>
    </row>
    <row r="88" spans="1:8" ht="37.5" customHeight="1" x14ac:dyDescent="0.2">
      <c r="A88" s="321" t="s">
        <v>62</v>
      </c>
      <c r="B88" s="322"/>
      <c r="C88" s="159"/>
      <c r="D88" s="36">
        <v>6138</v>
      </c>
      <c r="E88" s="37"/>
      <c r="F88" s="37"/>
      <c r="G88" s="37"/>
      <c r="H88" s="38"/>
    </row>
    <row r="89" spans="1:8" ht="37.5" customHeight="1" x14ac:dyDescent="0.2">
      <c r="A89" s="325" t="s">
        <v>63</v>
      </c>
      <c r="B89" s="326"/>
      <c r="C89" s="159"/>
      <c r="D89" s="36">
        <v>1242</v>
      </c>
      <c r="E89" s="37"/>
      <c r="F89" s="37"/>
      <c r="G89" s="37"/>
      <c r="H89" s="38"/>
    </row>
    <row r="90" spans="1:8" ht="37.5" customHeight="1" x14ac:dyDescent="0.2">
      <c r="A90" s="327" t="s">
        <v>64</v>
      </c>
      <c r="B90" s="328"/>
      <c r="C90" s="159"/>
      <c r="D90" s="36">
        <v>3660</v>
      </c>
      <c r="E90" s="37"/>
      <c r="F90" s="37"/>
      <c r="G90" s="37"/>
      <c r="H90" s="38"/>
    </row>
    <row r="91" spans="1:8" ht="37.5" customHeight="1" x14ac:dyDescent="0.2">
      <c r="A91" s="321" t="s">
        <v>65</v>
      </c>
      <c r="B91" s="322"/>
      <c r="C91" s="159"/>
      <c r="D91" s="36">
        <v>300</v>
      </c>
      <c r="E91" s="37"/>
      <c r="F91" s="37"/>
      <c r="G91" s="37"/>
      <c r="H91" s="38"/>
    </row>
    <row r="92" spans="1:8" ht="37.5" customHeight="1" x14ac:dyDescent="0.2">
      <c r="A92" s="321" t="s">
        <v>66</v>
      </c>
      <c r="B92" s="322"/>
      <c r="C92" s="159"/>
      <c r="D92" s="36">
        <v>300</v>
      </c>
      <c r="E92" s="37"/>
      <c r="F92" s="37"/>
      <c r="G92" s="37"/>
      <c r="H92" s="38"/>
    </row>
    <row r="93" spans="1:8" ht="37.5" customHeight="1" x14ac:dyDescent="0.2">
      <c r="A93" s="321" t="s">
        <v>67</v>
      </c>
      <c r="B93" s="322"/>
      <c r="C93" s="159"/>
      <c r="D93" s="36">
        <v>600</v>
      </c>
      <c r="E93" s="37"/>
      <c r="F93" s="37"/>
      <c r="G93" s="37"/>
      <c r="H93" s="38"/>
    </row>
    <row r="94" spans="1:8" ht="37.5" customHeight="1" x14ac:dyDescent="0.2">
      <c r="A94" s="321" t="s">
        <v>68</v>
      </c>
      <c r="B94" s="322"/>
      <c r="C94" s="159"/>
      <c r="D94" s="36">
        <v>900</v>
      </c>
      <c r="E94" s="37"/>
      <c r="F94" s="37"/>
      <c r="G94" s="37"/>
      <c r="H94" s="38"/>
    </row>
    <row r="95" spans="1:8" ht="37.5" customHeight="1" thickBot="1" x14ac:dyDescent="0.25">
      <c r="A95" s="330" t="s">
        <v>69</v>
      </c>
      <c r="B95" s="331"/>
      <c r="C95" s="164"/>
      <c r="D95" s="121">
        <v>4248</v>
      </c>
      <c r="E95" s="122"/>
      <c r="F95" s="122"/>
      <c r="G95" s="122"/>
      <c r="H95" s="123"/>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45">
        <v>102</v>
      </c>
      <c r="E96" s="45"/>
      <c r="F96" s="45"/>
      <c r="G96" s="45"/>
      <c r="H96" s="46"/>
    </row>
    <row r="97" spans="1:8" ht="50.1" customHeight="1" thickBot="1" x14ac:dyDescent="0.25">
      <c r="A97" s="24" t="s">
        <v>72</v>
      </c>
      <c r="B97" s="25"/>
      <c r="C97" s="26"/>
      <c r="D97" s="173" t="str">
        <f>"от "&amp;MIN(D99,D119:D135)&amp;" до "&amp;MAX(D99,D119:D135)</f>
        <v>от 504 до 10440</v>
      </c>
      <c r="E97" s="173"/>
      <c r="F97" s="173"/>
      <c r="G97" s="173"/>
      <c r="H97" s="174"/>
    </row>
    <row r="98" spans="1:8" ht="21.75" thickBot="1" x14ac:dyDescent="0.25">
      <c r="A98" s="336"/>
      <c r="B98" s="337"/>
      <c r="C98" s="130"/>
      <c r="D98" s="399"/>
      <c r="E98" s="399"/>
      <c r="F98" s="399"/>
      <c r="G98" s="399"/>
      <c r="H98" s="400"/>
    </row>
    <row r="99" spans="1:8" ht="59.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182">
        <v>3600</v>
      </c>
      <c r="E99" s="182"/>
      <c r="F99" s="182"/>
      <c r="G99" s="182"/>
      <c r="H99" s="183"/>
    </row>
    <row r="100" spans="1:8" ht="59.25" customHeight="1" thickBot="1" x14ac:dyDescent="0.25">
      <c r="A100" s="184" t="s">
        <v>74</v>
      </c>
      <c r="B100" s="185"/>
      <c r="C100" s="186"/>
      <c r="D100" s="187" t="s">
        <v>75</v>
      </c>
      <c r="E100" s="188"/>
      <c r="F100" s="188"/>
      <c r="G100" s="188"/>
      <c r="H100" s="189"/>
    </row>
    <row r="101" spans="1:8" ht="59.25" customHeight="1" x14ac:dyDescent="0.2">
      <c r="A101" s="190" t="s">
        <v>76</v>
      </c>
      <c r="B101" s="191"/>
      <c r="C101" s="186"/>
      <c r="D101" s="157">
        <f>D99/4</f>
        <v>900</v>
      </c>
      <c r="E101" s="157"/>
      <c r="F101" s="157"/>
      <c r="G101" s="157"/>
      <c r="H101" s="158"/>
    </row>
    <row r="102" spans="1:8" ht="59.25" customHeight="1" x14ac:dyDescent="0.2">
      <c r="A102" s="190" t="s">
        <v>77</v>
      </c>
      <c r="B102" s="191"/>
      <c r="C102" s="186"/>
      <c r="D102" s="157">
        <f>D99/5</f>
        <v>720</v>
      </c>
      <c r="E102" s="157"/>
      <c r="F102" s="157"/>
      <c r="G102" s="157"/>
      <c r="H102" s="158"/>
    </row>
    <row r="103" spans="1:8" ht="59.25" customHeight="1" x14ac:dyDescent="0.2">
      <c r="A103" s="190" t="s">
        <v>78</v>
      </c>
      <c r="B103" s="191"/>
      <c r="C103" s="186"/>
      <c r="D103" s="157">
        <f>D99/6</f>
        <v>600</v>
      </c>
      <c r="E103" s="157"/>
      <c r="F103" s="157"/>
      <c r="G103" s="157"/>
      <c r="H103" s="158"/>
    </row>
    <row r="104" spans="1:8" ht="59.25" customHeight="1" x14ac:dyDescent="0.2">
      <c r="A104" s="190" t="s">
        <v>79</v>
      </c>
      <c r="B104" s="191"/>
      <c r="C104" s="186"/>
      <c r="D104" s="157">
        <f>D99/7</f>
        <v>514.28571428571433</v>
      </c>
      <c r="E104" s="157"/>
      <c r="F104" s="157"/>
      <c r="G104" s="157"/>
      <c r="H104" s="158"/>
    </row>
    <row r="105" spans="1:8" ht="59.25" customHeight="1" x14ac:dyDescent="0.2">
      <c r="A105" s="190" t="s">
        <v>80</v>
      </c>
      <c r="B105" s="191"/>
      <c r="C105" s="186"/>
      <c r="D105" s="157">
        <f>D99/8</f>
        <v>450</v>
      </c>
      <c r="E105" s="157"/>
      <c r="F105" s="157"/>
      <c r="G105" s="157"/>
      <c r="H105" s="158"/>
    </row>
    <row r="106" spans="1:8" ht="59.25" customHeight="1" x14ac:dyDescent="0.2">
      <c r="A106" s="190" t="s">
        <v>81</v>
      </c>
      <c r="B106" s="191"/>
      <c r="C106" s="186"/>
      <c r="D106" s="157">
        <f>D99/9</f>
        <v>400</v>
      </c>
      <c r="E106" s="157"/>
      <c r="F106" s="157"/>
      <c r="G106" s="157"/>
      <c r="H106" s="158"/>
    </row>
    <row r="107" spans="1:8" ht="59.25" customHeight="1" x14ac:dyDescent="0.2">
      <c r="A107" s="190" t="s">
        <v>82</v>
      </c>
      <c r="B107" s="191"/>
      <c r="C107" s="186"/>
      <c r="D107" s="157">
        <f>D99/10</f>
        <v>360</v>
      </c>
      <c r="E107" s="157"/>
      <c r="F107" s="157"/>
      <c r="G107" s="157"/>
      <c r="H107" s="158"/>
    </row>
    <row r="108" spans="1:8" ht="59.25" customHeight="1" thickBot="1" x14ac:dyDescent="0.25">
      <c r="A108" s="179" t="s">
        <v>83</v>
      </c>
      <c r="B108" s="180"/>
      <c r="C108" s="186"/>
      <c r="D108" s="182">
        <v>5400</v>
      </c>
      <c r="E108" s="182"/>
      <c r="F108" s="182"/>
      <c r="G108" s="182"/>
      <c r="H108" s="183"/>
    </row>
    <row r="109" spans="1:8" ht="59.25" customHeight="1" thickBot="1" x14ac:dyDescent="0.25">
      <c r="A109" s="184" t="s">
        <v>74</v>
      </c>
      <c r="B109" s="185"/>
      <c r="C109" s="186"/>
      <c r="D109" s="187" t="s">
        <v>75</v>
      </c>
      <c r="E109" s="188"/>
      <c r="F109" s="188"/>
      <c r="G109" s="188"/>
      <c r="H109" s="189"/>
    </row>
    <row r="110" spans="1:8" ht="59.25" customHeight="1" x14ac:dyDescent="0.2">
      <c r="A110" s="190" t="s">
        <v>76</v>
      </c>
      <c r="B110" s="191"/>
      <c r="C110" s="186"/>
      <c r="D110" s="157">
        <v>1350</v>
      </c>
      <c r="E110" s="157"/>
      <c r="F110" s="157"/>
      <c r="G110" s="157"/>
      <c r="H110" s="158"/>
    </row>
    <row r="111" spans="1:8" ht="59.25" customHeight="1" x14ac:dyDescent="0.2">
      <c r="A111" s="190" t="s">
        <v>77</v>
      </c>
      <c r="B111" s="191"/>
      <c r="C111" s="186"/>
      <c r="D111" s="157">
        <v>1080</v>
      </c>
      <c r="E111" s="157"/>
      <c r="F111" s="157"/>
      <c r="G111" s="157"/>
      <c r="H111" s="158"/>
    </row>
    <row r="112" spans="1:8" ht="59.25" customHeight="1" x14ac:dyDescent="0.2">
      <c r="A112" s="190" t="s">
        <v>78</v>
      </c>
      <c r="B112" s="191"/>
      <c r="C112" s="186"/>
      <c r="D112" s="157">
        <v>900</v>
      </c>
      <c r="E112" s="157"/>
      <c r="F112" s="157"/>
      <c r="G112" s="157"/>
      <c r="H112" s="158"/>
    </row>
    <row r="113" spans="1:8" ht="59.25" customHeight="1" x14ac:dyDescent="0.2">
      <c r="A113" s="190" t="s">
        <v>79</v>
      </c>
      <c r="B113" s="191"/>
      <c r="C113" s="186"/>
      <c r="D113" s="157">
        <v>771.42857142857144</v>
      </c>
      <c r="E113" s="157"/>
      <c r="F113" s="157"/>
      <c r="G113" s="157"/>
      <c r="H113" s="158"/>
    </row>
    <row r="114" spans="1:8" ht="59.25" customHeight="1" x14ac:dyDescent="0.2">
      <c r="A114" s="190" t="s">
        <v>80</v>
      </c>
      <c r="B114" s="191"/>
      <c r="C114" s="186"/>
      <c r="D114" s="157">
        <v>675</v>
      </c>
      <c r="E114" s="157"/>
      <c r="F114" s="157"/>
      <c r="G114" s="157"/>
      <c r="H114" s="158"/>
    </row>
    <row r="115" spans="1:8" ht="59.25" customHeight="1" x14ac:dyDescent="0.2">
      <c r="A115" s="190" t="s">
        <v>81</v>
      </c>
      <c r="B115" s="191"/>
      <c r="C115" s="186"/>
      <c r="D115" s="157">
        <v>600</v>
      </c>
      <c r="E115" s="157"/>
      <c r="F115" s="157"/>
      <c r="G115" s="157"/>
      <c r="H115" s="158"/>
    </row>
    <row r="116" spans="1:8" ht="59.25" customHeight="1" thickBot="1" x14ac:dyDescent="0.25">
      <c r="A116" s="190" t="s">
        <v>82</v>
      </c>
      <c r="B116" s="191"/>
      <c r="C116" s="194"/>
      <c r="D116" s="157">
        <v>540</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44">
        <v>10008</v>
      </c>
      <c r="E117" s="45"/>
      <c r="F117" s="45"/>
      <c r="G117" s="45"/>
      <c r="H117" s="46"/>
    </row>
    <row r="118" spans="1:8" ht="21.75" thickBot="1" x14ac:dyDescent="0.25">
      <c r="A118" s="197"/>
      <c r="B118" s="198"/>
      <c r="C118" s="125"/>
      <c r="D118" s="399"/>
      <c r="E118" s="399"/>
      <c r="F118" s="399"/>
      <c r="G118" s="399"/>
      <c r="H118" s="400"/>
    </row>
    <row r="119" spans="1:8" ht="50.1" customHeight="1" x14ac:dyDescent="0.2">
      <c r="A119" s="160" t="s">
        <v>85</v>
      </c>
      <c r="B119" s="161"/>
      <c r="C119" s="439" t="str">
        <f>"Интернет-площадка 2gis.ru на основе Cправочника организаций "&amp;$C$2&amp;""</f>
        <v>Интернет-площадка 2gis.ru на основе Cправочника организаций "2ГИС.МУРМАНСКАЯ ОБЛАСТЬ"</v>
      </c>
      <c r="D119" s="56">
        <v>2304</v>
      </c>
      <c r="E119" s="37"/>
      <c r="F119" s="37"/>
      <c r="G119" s="37"/>
      <c r="H119" s="38"/>
    </row>
    <row r="120" spans="1:8"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56">
        <v>5076</v>
      </c>
      <c r="E120" s="37"/>
      <c r="F120" s="37"/>
      <c r="G120" s="37"/>
      <c r="H120" s="38"/>
    </row>
    <row r="121" spans="1:8"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56">
        <v>708</v>
      </c>
      <c r="E121" s="37"/>
      <c r="F121" s="37"/>
      <c r="G121" s="37"/>
      <c r="H121" s="38"/>
    </row>
    <row r="122" spans="1:8"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2" s="56">
        <v>4542</v>
      </c>
      <c r="E122" s="37"/>
      <c r="F122" s="37"/>
      <c r="G122" s="37"/>
      <c r="H122" s="38"/>
    </row>
    <row r="123" spans="1:8"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3" s="56">
        <v>5450.4</v>
      </c>
      <c r="E123" s="37"/>
      <c r="F123" s="37"/>
      <c r="G123" s="37"/>
      <c r="H123" s="38"/>
    </row>
    <row r="124" spans="1:8"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56">
        <v>708</v>
      </c>
      <c r="E124" s="37"/>
      <c r="F124" s="37"/>
      <c r="G124" s="37"/>
      <c r="H124" s="38"/>
    </row>
    <row r="125" spans="1:8"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56">
        <v>10440</v>
      </c>
      <c r="E125" s="37"/>
      <c r="F125" s="37"/>
      <c r="G125" s="37"/>
      <c r="H125" s="38"/>
    </row>
    <row r="126" spans="1:8"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56">
        <v>1416</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"2ГИС.МУРМАНСКАЯ ОБЛАСТЬ" (версия для ПК)</v>
      </c>
      <c r="D127" s="56">
        <v>5100</v>
      </c>
      <c r="E127" s="37"/>
      <c r="F127" s="37"/>
      <c r="G127" s="37"/>
      <c r="H127" s="38"/>
    </row>
    <row r="128" spans="1:8" ht="50.1" customHeight="1" x14ac:dyDescent="0.2">
      <c r="A128" s="160" t="s">
        <v>94</v>
      </c>
      <c r="B128" s="161"/>
      <c r="C128" s="203" t="s">
        <v>95</v>
      </c>
      <c r="D128" s="56">
        <v>504</v>
      </c>
      <c r="E128" s="37"/>
      <c r="F128" s="37"/>
      <c r="G128" s="37"/>
      <c r="H128" s="38"/>
    </row>
    <row r="129" spans="1:8" ht="74.2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56">
        <v>2184</v>
      </c>
      <c r="E129" s="37"/>
      <c r="F129" s="37"/>
      <c r="G129" s="37"/>
      <c r="H129" s="38"/>
    </row>
    <row r="130" spans="1:8" ht="74.2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56">
        <v>1854</v>
      </c>
      <c r="E130" s="37"/>
      <c r="F130" s="37"/>
      <c r="G130" s="37"/>
      <c r="H130" s="38"/>
    </row>
    <row r="131" spans="1:8" ht="74.25" customHeight="1" x14ac:dyDescent="0.2">
      <c r="A131" s="160" t="s">
        <v>98</v>
      </c>
      <c r="B131" s="161"/>
      <c r="C131"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56">
        <v>1578</v>
      </c>
      <c r="E131" s="37"/>
      <c r="F131" s="37"/>
      <c r="G131" s="37"/>
      <c r="H131" s="38"/>
    </row>
    <row r="132" spans="1:8" ht="74.25" customHeight="1" x14ac:dyDescent="0.2">
      <c r="A132" s="160" t="s">
        <v>99</v>
      </c>
      <c r="B132" s="161"/>
      <c r="C132"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56">
        <v>1344</v>
      </c>
      <c r="E132" s="37"/>
      <c r="F132" s="37"/>
      <c r="G132" s="37"/>
      <c r="H132" s="38"/>
    </row>
    <row r="133" spans="1:8" ht="74.2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56">
        <v>4020</v>
      </c>
      <c r="E133" s="37"/>
      <c r="F133" s="37"/>
      <c r="G133" s="37"/>
      <c r="H133" s="38"/>
    </row>
    <row r="134" spans="1:8" ht="74.2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56">
        <v>3000</v>
      </c>
      <c r="E134" s="37"/>
      <c r="F134" s="37"/>
      <c r="G134" s="37"/>
      <c r="H134" s="38"/>
    </row>
    <row r="135" spans="1:8"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56">
        <v>3306</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56">
        <v>624</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7" s="5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8" s="56">
        <v>3300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56">
        <v>3000</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0" s="56">
        <v>5010</v>
      </c>
      <c r="E140" s="37"/>
      <c r="F140" s="37"/>
      <c r="G140" s="37"/>
      <c r="H140" s="38"/>
    </row>
    <row r="141" spans="1:8"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1" s="56">
        <v>3240</v>
      </c>
      <c r="E141" s="37"/>
      <c r="F141" s="37"/>
      <c r="G141" s="37"/>
      <c r="H141" s="38"/>
    </row>
    <row r="142" spans="1:8" ht="50.1" customHeight="1" x14ac:dyDescent="0.2">
      <c r="A142" s="160" t="s">
        <v>108</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56">
        <v>7200</v>
      </c>
      <c r="E142" s="37"/>
      <c r="F142" s="37"/>
      <c r="G142" s="37"/>
      <c r="H142" s="38"/>
    </row>
    <row r="143" spans="1:8" ht="50.1" customHeight="1" x14ac:dyDescent="0.2">
      <c r="A143" s="160" t="s">
        <v>109</v>
      </c>
      <c r="B143" s="161"/>
      <c r="C143" s="203" t="str">
        <f t="shared" si="2"/>
        <v>Электронный справочник на основе Справочника организаций "2ГИС.МУРМАНСКАЯ ОБЛАСТЬ" (версия для ПК)</v>
      </c>
      <c r="D143" s="56">
        <v>1080</v>
      </c>
      <c r="E143" s="37"/>
      <c r="F143" s="37"/>
      <c r="G143" s="37"/>
      <c r="H143" s="38"/>
    </row>
    <row r="144" spans="1:8"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4" s="56">
        <v>6360</v>
      </c>
      <c r="E144" s="37"/>
      <c r="F144" s="37"/>
      <c r="G144" s="37"/>
      <c r="H144" s="38"/>
    </row>
    <row r="145" spans="1:8"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5" s="56">
        <v>7632</v>
      </c>
      <c r="E145" s="37"/>
      <c r="F145" s="37"/>
      <c r="G145" s="37"/>
      <c r="H145" s="38"/>
    </row>
    <row r="146" spans="1:8" ht="50.1" customHeight="1" x14ac:dyDescent="0.2">
      <c r="A146" s="160" t="s">
        <v>112</v>
      </c>
      <c r="B146" s="161"/>
      <c r="C146" s="203" t="str">
        <f t="shared" si="2"/>
        <v>Электронный справочник на основе Справочника организаций "2ГИС.МУРМАНСКАЯ ОБЛАСТЬ" (версия для ПК)</v>
      </c>
      <c r="D146" s="56">
        <v>1080</v>
      </c>
      <c r="E146" s="37"/>
      <c r="F146" s="37"/>
      <c r="G146" s="37"/>
      <c r="H146" s="38"/>
    </row>
    <row r="147" spans="1:8" ht="50.1" customHeight="1" x14ac:dyDescent="0.2">
      <c r="A147" s="160" t="s">
        <v>113</v>
      </c>
      <c r="B147" s="161"/>
      <c r="C147" s="203" t="str">
        <f t="shared" si="2"/>
        <v>Электронный справочник на основе Справочника организаций "2ГИС.МУРМАНСКАЯ ОБЛАСТЬ" (версия для ПК)</v>
      </c>
      <c r="D147" s="56">
        <v>14640</v>
      </c>
      <c r="E147" s="37"/>
      <c r="F147" s="37"/>
      <c r="G147" s="37"/>
      <c r="H147" s="38"/>
    </row>
    <row r="148" spans="1:8" ht="50.1" customHeight="1" x14ac:dyDescent="0.2">
      <c r="A148" s="160" t="s">
        <v>114</v>
      </c>
      <c r="B148" s="161"/>
      <c r="C148" s="203" t="str">
        <f t="shared" si="2"/>
        <v>Электронный справочник на основе Справочника организаций "2ГИС.МУРМАНСКАЯ ОБЛАСТЬ" (версия для ПК)</v>
      </c>
      <c r="D148" s="56">
        <v>2040</v>
      </c>
      <c r="E148" s="37"/>
      <c r="F148" s="37"/>
      <c r="G148" s="37"/>
      <c r="H148" s="38"/>
    </row>
    <row r="149" spans="1:8" ht="50.1" customHeight="1" x14ac:dyDescent="0.2">
      <c r="A149" s="160" t="s">
        <v>115</v>
      </c>
      <c r="B149" s="161"/>
      <c r="C149" s="203" t="s">
        <v>95</v>
      </c>
      <c r="D149" s="56">
        <v>720</v>
      </c>
      <c r="E149" s="37"/>
      <c r="F149" s="37"/>
      <c r="G149" s="37"/>
      <c r="H149" s="38"/>
    </row>
    <row r="150" spans="1:8" ht="68.2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56">
        <v>5640</v>
      </c>
      <c r="E150" s="37"/>
      <c r="F150" s="37"/>
      <c r="G150" s="37"/>
      <c r="H150" s="38"/>
    </row>
    <row r="151" spans="1:8" ht="50.1" customHeight="1" thickBot="1" x14ac:dyDescent="0.25">
      <c r="A151" s="160" t="s">
        <v>117</v>
      </c>
      <c r="B151" s="161"/>
      <c r="C151" s="203" t="str">
        <f t="shared" si="2"/>
        <v>Электронный справочник на основе Справочника организаций "2ГИС.МУРМАНСКАЯ ОБЛАСТЬ" (версия для ПК)</v>
      </c>
      <c r="D151" s="56">
        <v>4680</v>
      </c>
      <c r="E151" s="37"/>
      <c r="F151" s="37"/>
      <c r="G151" s="37"/>
      <c r="H151" s="38"/>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6">
        <v>2502</v>
      </c>
      <c r="E153" s="37"/>
      <c r="F153" s="37"/>
      <c r="G153" s="37"/>
      <c r="H153" s="38"/>
    </row>
    <row r="154" spans="1:8" s="16" customFormat="1" ht="50.1" customHeight="1" x14ac:dyDescent="0.2">
      <c r="A154" s="160" t="s">
        <v>120</v>
      </c>
      <c r="B154" s="161"/>
      <c r="C154" s="209"/>
      <c r="D154" s="36">
        <v>2502</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177</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59" s="212">
        <f>F159*1.2</f>
        <v>1728</v>
      </c>
      <c r="E159" s="213">
        <f>F159*1.1</f>
        <v>1584.0000000000002</v>
      </c>
      <c r="F159" s="213">
        <v>1440</v>
      </c>
      <c r="G159" s="213">
        <f>F159*0.75</f>
        <v>1080</v>
      </c>
      <c r="H159" s="214">
        <f>F159*0.5</f>
        <v>720</v>
      </c>
    </row>
    <row r="160" spans="1:8"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60" s="36">
        <v>5844</v>
      </c>
      <c r="E160" s="37"/>
      <c r="F160" s="37"/>
      <c r="G160" s="37"/>
      <c r="H160" s="38"/>
    </row>
    <row r="161" spans="1:8" ht="50.1" customHeight="1" x14ac:dyDescent="0.2">
      <c r="A161" s="160" t="s">
        <v>127</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1" s="56">
        <v>1062</v>
      </c>
      <c r="E161" s="37"/>
      <c r="F161" s="37"/>
      <c r="G161" s="37"/>
      <c r="H161" s="38"/>
    </row>
    <row r="162" spans="1:8" ht="50.1" customHeight="1" x14ac:dyDescent="0.2">
      <c r="A162" s="160" t="s">
        <v>178</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62" s="212">
        <f>F162*1.2</f>
        <v>2448</v>
      </c>
      <c r="E162" s="213">
        <f>F162*1.1</f>
        <v>2244</v>
      </c>
      <c r="F162" s="213">
        <v>2040</v>
      </c>
      <c r="G162" s="213">
        <f>F162*0.75</f>
        <v>1530</v>
      </c>
      <c r="H162" s="214">
        <f>F162*0.5</f>
        <v>1020</v>
      </c>
    </row>
    <row r="163" spans="1:8" ht="50.1" customHeight="1" x14ac:dyDescent="0.2">
      <c r="A163" s="160" t="s">
        <v>179</v>
      </c>
      <c r="B163" s="161"/>
      <c r="C163" s="127" t="str">
        <f>"Интернет-площадка 2gis.ru на основе Cправочника организаций "&amp;$C$2&amp;""</f>
        <v>Интернет-площадка 2gis.ru на основе Cправочника организаций "2ГИС.МУРМАНСКАЯ ОБЛАСТЬ"</v>
      </c>
      <c r="D163" s="36">
        <v>8280</v>
      </c>
      <c r="E163" s="37"/>
      <c r="F163" s="37"/>
      <c r="G163" s="37"/>
      <c r="H163" s="38"/>
    </row>
    <row r="164" spans="1:8" ht="50.1" customHeight="1" x14ac:dyDescent="0.2">
      <c r="A164" s="160" t="s">
        <v>130</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4" s="36">
        <v>1560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"2ГИС.МУРМАНСКАЯ ОБЛАСТЬ"</v>
      </c>
      <c r="D165" s="212">
        <f>F165*1.2</f>
        <v>6739.2</v>
      </c>
      <c r="E165" s="213">
        <f>F165*1.1</f>
        <v>6177.6</v>
      </c>
      <c r="F165" s="213">
        <v>5616</v>
      </c>
      <c r="G165" s="213">
        <f>F165*0.75</f>
        <v>4212</v>
      </c>
      <c r="H165" s="214">
        <f>F165*0.5</f>
        <v>2808</v>
      </c>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8" s="31">
        <v>9150</v>
      </c>
      <c r="E168" s="32"/>
      <c r="F168" s="32"/>
      <c r="G168" s="32"/>
      <c r="H168" s="33"/>
    </row>
    <row r="169" spans="1:8" s="16" customFormat="1" ht="83.25" customHeight="1" thickBot="1" x14ac:dyDescent="0.25">
      <c r="A169" s="160" t="s">
        <v>195</v>
      </c>
      <c r="B169" s="161"/>
      <c r="C169" s="209"/>
      <c r="D169" s="36">
        <v>9150</v>
      </c>
      <c r="E169" s="37"/>
      <c r="F169" s="37"/>
      <c r="G169" s="37"/>
      <c r="H169" s="38"/>
    </row>
    <row r="170" spans="1:8" ht="21.75" thickBot="1" x14ac:dyDescent="0.25">
      <c r="A170" s="336"/>
      <c r="B170" s="337"/>
      <c r="C170" s="130"/>
      <c r="D170" s="399"/>
      <c r="E170" s="399"/>
      <c r="F170" s="399"/>
      <c r="G170" s="399"/>
      <c r="H170" s="400"/>
    </row>
    <row r="172" spans="1:8" ht="21" x14ac:dyDescent="0.2">
      <c r="A172" s="220"/>
      <c r="B172" s="221" t="s">
        <v>133</v>
      </c>
      <c r="C172" s="222" t="s">
        <v>559</v>
      </c>
      <c r="D172" s="222"/>
      <c r="E172" s="591"/>
      <c r="F172" s="591"/>
      <c r="G172" s="591"/>
      <c r="H172" s="591"/>
    </row>
    <row r="173" spans="1:8" ht="21" x14ac:dyDescent="0.2">
      <c r="A173" s="220"/>
      <c r="B173" s="223"/>
      <c r="C173" s="373" t="s">
        <v>560</v>
      </c>
      <c r="D173" s="224"/>
      <c r="E173" s="457"/>
      <c r="F173" s="457"/>
      <c r="G173" s="457"/>
      <c r="H173" s="457"/>
    </row>
    <row r="174" spans="1:8" ht="21" x14ac:dyDescent="0.2">
      <c r="A174" s="220"/>
      <c r="B174" s="223"/>
      <c r="C174" s="373" t="s">
        <v>561</v>
      </c>
      <c r="D174" s="224"/>
      <c r="E174" s="457"/>
      <c r="F174" s="457"/>
      <c r="G174" s="457"/>
      <c r="H174" s="457"/>
    </row>
    <row r="175" spans="1:8" ht="21" x14ac:dyDescent="0.2">
      <c r="C175" s="224"/>
      <c r="D175" s="224"/>
      <c r="E175" s="457"/>
      <c r="F175" s="457"/>
      <c r="G175" s="457"/>
      <c r="H175" s="457"/>
    </row>
    <row r="176" spans="1:8" ht="23.25"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8"/>
      <c r="G176" s="228"/>
      <c r="H176" s="228"/>
    </row>
    <row r="177" spans="1:8" ht="23.25"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8"/>
      <c r="G177" s="228"/>
      <c r="H177" s="228"/>
    </row>
    <row r="178" spans="1:8" ht="23.25"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8"/>
      <c r="G178" s="228"/>
      <c r="H178" s="228"/>
    </row>
    <row r="179" spans="1:8" ht="23.25"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8"/>
      <c r="F179" s="228"/>
      <c r="G179" s="228"/>
      <c r="H179" s="228"/>
    </row>
    <row r="180" spans="1:8" ht="23.25"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8"/>
      <c r="F180" s="228"/>
      <c r="G180" s="228"/>
      <c r="H180" s="228"/>
    </row>
    <row r="181" spans="1:8" ht="23.25"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8"/>
      <c r="G181" s="228"/>
      <c r="H181" s="228"/>
    </row>
    <row r="182" spans="1:8" ht="23.25"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8"/>
      <c r="G182" s="228"/>
      <c r="H182" s="228"/>
    </row>
    <row r="183" spans="1:8" ht="23.25" x14ac:dyDescent="0.2">
      <c r="A183" s="233"/>
      <c r="B183" s="233"/>
      <c r="C183" s="234"/>
      <c r="D183" s="235"/>
      <c r="E183" s="235"/>
      <c r="F183" s="235"/>
      <c r="G183" s="235"/>
      <c r="H183" s="235"/>
    </row>
    <row r="184" spans="1:8" ht="21" x14ac:dyDescent="0.2">
      <c r="A184" s="239" t="s">
        <v>145</v>
      </c>
      <c r="B184" s="239"/>
      <c r="C184" s="239"/>
      <c r="D184" s="239"/>
      <c r="E184" s="592"/>
      <c r="F184" s="592"/>
      <c r="G184" s="592"/>
      <c r="H184" s="592"/>
    </row>
    <row r="185" spans="1:8" ht="23.25" x14ac:dyDescent="0.2">
      <c r="A185" s="233"/>
      <c r="B185" s="233"/>
      <c r="C185" s="234"/>
      <c r="D185" s="235"/>
      <c r="E185" s="235"/>
      <c r="F185" s="235"/>
      <c r="G185" s="235"/>
      <c r="H185" s="235"/>
    </row>
    <row r="186" spans="1:8" ht="50.1" customHeight="1" thickBot="1" x14ac:dyDescent="0.25">
      <c r="A186" s="240" t="s">
        <v>146</v>
      </c>
      <c r="B186" s="240"/>
      <c r="C186" s="240"/>
      <c r="D186" s="240"/>
      <c r="E186" s="594"/>
      <c r="F186" s="594"/>
      <c r="G186" s="594"/>
      <c r="H186" s="594"/>
    </row>
    <row r="187" spans="1:8" ht="50.1" customHeight="1" thickBot="1" x14ac:dyDescent="0.25">
      <c r="A187" s="243" t="s">
        <v>147</v>
      </c>
      <c r="B187" s="244"/>
      <c r="C187" s="244"/>
      <c r="D187" s="245"/>
      <c r="E187" s="630"/>
      <c r="F187" s="630"/>
      <c r="G187" s="630"/>
      <c r="H187" s="630"/>
    </row>
    <row r="188" spans="1:8" ht="142.5" customHeight="1" thickBot="1" x14ac:dyDescent="0.25">
      <c r="A188" s="631" t="s">
        <v>148</v>
      </c>
      <c r="B188" s="632"/>
      <c r="C188" s="633" t="s">
        <v>149</v>
      </c>
      <c r="D188" s="486" t="s">
        <v>150</v>
      </c>
      <c r="E188" s="634"/>
      <c r="F188" s="634"/>
      <c r="G188" s="634"/>
      <c r="H188" s="634"/>
    </row>
    <row r="189" spans="1:8" ht="116.25" customHeight="1" x14ac:dyDescent="0.2">
      <c r="A189" s="253" t="s">
        <v>151</v>
      </c>
      <c r="B189" s="254"/>
      <c r="C189" s="255" t="s">
        <v>152</v>
      </c>
      <c r="D189" s="381" t="s">
        <v>153</v>
      </c>
      <c r="E189" s="629"/>
      <c r="F189" s="629"/>
      <c r="G189" s="629"/>
      <c r="H189" s="629"/>
    </row>
    <row r="190" spans="1:8" ht="120.75" customHeight="1" x14ac:dyDescent="0.2">
      <c r="A190" s="258" t="s">
        <v>154</v>
      </c>
      <c r="B190" s="259"/>
      <c r="C190" s="260" t="s">
        <v>155</v>
      </c>
      <c r="D190" s="383" t="s">
        <v>156</v>
      </c>
      <c r="E190" s="629"/>
      <c r="F190" s="629"/>
      <c r="G190" s="629"/>
      <c r="H190" s="629"/>
    </row>
    <row r="191" spans="1:8" ht="138.75" customHeight="1" x14ac:dyDescent="0.2">
      <c r="A191" s="258" t="s">
        <v>157</v>
      </c>
      <c r="B191" s="259"/>
      <c r="C191" s="260" t="s">
        <v>158</v>
      </c>
      <c r="D191" s="383" t="s">
        <v>156</v>
      </c>
      <c r="E191" s="629"/>
      <c r="F191" s="629"/>
      <c r="G191" s="629"/>
      <c r="H191" s="629"/>
    </row>
    <row r="192" spans="1:8" s="217" customFormat="1" ht="125.25" customHeight="1" x14ac:dyDescent="0.2">
      <c r="A192" s="258" t="s">
        <v>160</v>
      </c>
      <c r="B192" s="259"/>
      <c r="C192" s="409" t="s">
        <v>161</v>
      </c>
      <c r="D192" s="383" t="s">
        <v>156</v>
      </c>
      <c r="E192" s="629"/>
      <c r="F192" s="629"/>
      <c r="G192" s="246"/>
      <c r="H192" s="246"/>
    </row>
    <row r="193" spans="1:8" s="238" customFormat="1" ht="222.75" customHeight="1" thickBot="1" x14ac:dyDescent="0.25">
      <c r="A193" s="404" t="s">
        <v>162</v>
      </c>
      <c r="B193" s="405"/>
      <c r="C193" s="406" t="s">
        <v>163</v>
      </c>
      <c r="D193" s="635" t="s">
        <v>156</v>
      </c>
      <c r="E193" s="629"/>
      <c r="F193" s="629"/>
      <c r="G193" s="237"/>
      <c r="H193" s="237"/>
    </row>
    <row r="194" spans="1:8" ht="23.25" x14ac:dyDescent="0.2">
      <c r="A194" s="264" t="s">
        <v>164</v>
      </c>
      <c r="B194" s="264"/>
      <c r="C194" s="264"/>
      <c r="D194" s="264"/>
      <c r="E194" s="241"/>
      <c r="F194" s="241"/>
      <c r="G194" s="241"/>
      <c r="H194" s="241"/>
    </row>
    <row r="195" spans="1:8" ht="23.25" x14ac:dyDescent="0.2">
      <c r="A195" s="264" t="s">
        <v>165</v>
      </c>
      <c r="B195" s="264"/>
      <c r="C195" s="264"/>
      <c r="D195" s="264"/>
      <c r="E195" s="241"/>
      <c r="F195" s="241"/>
      <c r="G195" s="241"/>
      <c r="H195" s="241"/>
    </row>
    <row r="196" spans="1:8" ht="223.5" customHeight="1" x14ac:dyDescent="0.2">
      <c r="A19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84"/>
      <c r="C196" s="384"/>
      <c r="D196" s="384"/>
      <c r="E196" s="636"/>
      <c r="F196" s="636"/>
      <c r="G196" s="636"/>
      <c r="H196" s="636"/>
    </row>
    <row r="197" spans="1:8" ht="90" customHeight="1" x14ac:dyDescent="0.2">
      <c r="A197" s="239" t="s">
        <v>167</v>
      </c>
      <c r="B197" s="239"/>
      <c r="C197" s="239"/>
      <c r="D197" s="239"/>
      <c r="E197" s="592"/>
      <c r="F197" s="592"/>
      <c r="G197" s="592"/>
      <c r="H197" s="592"/>
    </row>
    <row r="198" spans="1:8" ht="23.25" x14ac:dyDescent="0.2">
      <c r="A198" s="264" t="s">
        <v>168</v>
      </c>
      <c r="B198" s="264"/>
      <c r="C198" s="264"/>
      <c r="D198" s="264"/>
      <c r="E198" s="241"/>
      <c r="F198" s="241"/>
      <c r="G198" s="241"/>
      <c r="H198" s="241"/>
    </row>
    <row r="199" spans="1:8" s="266" customFormat="1" ht="114.75" customHeight="1" x14ac:dyDescent="0.2">
      <c r="A199" s="239" t="s">
        <v>169</v>
      </c>
      <c r="B199" s="239"/>
      <c r="C199" s="239"/>
      <c r="D199" s="239"/>
      <c r="E199" s="239"/>
      <c r="F199" s="239"/>
      <c r="G199" s="239"/>
      <c r="H199" s="239"/>
    </row>
  </sheetData>
  <sheetProtection selectLockedCells="1" selectUnlockedCells="1"/>
  <mergeCells count="319">
    <mergeCell ref="A196:D196"/>
    <mergeCell ref="A197:D197"/>
    <mergeCell ref="A198:D198"/>
    <mergeCell ref="A199:E199"/>
    <mergeCell ref="F199:H199"/>
    <mergeCell ref="A190:B190"/>
    <mergeCell ref="A191:B191"/>
    <mergeCell ref="A192:B192"/>
    <mergeCell ref="A193:B193"/>
    <mergeCell ref="A194:D194"/>
    <mergeCell ref="A195:D195"/>
    <mergeCell ref="A182:C182"/>
    <mergeCell ref="A184:D184"/>
    <mergeCell ref="A186:D186"/>
    <mergeCell ref="A187:D187"/>
    <mergeCell ref="A188:B188"/>
    <mergeCell ref="A189:B189"/>
    <mergeCell ref="A176:C176"/>
    <mergeCell ref="A177:C177"/>
    <mergeCell ref="A178:C178"/>
    <mergeCell ref="A179:C179"/>
    <mergeCell ref="A180:C180"/>
    <mergeCell ref="A181:C181"/>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60"/>
  <sheetViews>
    <sheetView zoomScale="40" zoomScaleNormal="4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24" width="9.140625" style="219" hidden="1" customWidth="1"/>
    <col min="25"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337" t="s">
        <v>299</v>
      </c>
      <c r="E6" s="337"/>
      <c r="F6" s="337"/>
      <c r="G6" s="337"/>
      <c r="H6" s="478"/>
    </row>
    <row r="7" spans="1:8" ht="24" thickBot="1" x14ac:dyDescent="0.25">
      <c r="A7" s="386"/>
      <c r="B7" s="387"/>
      <c r="C7" s="388"/>
      <c r="D7" s="277" t="s">
        <v>171</v>
      </c>
      <c r="E7" s="278" t="s">
        <v>172</v>
      </c>
      <c r="F7" s="277" t="s">
        <v>173</v>
      </c>
      <c r="G7" s="278" t="s">
        <v>174</v>
      </c>
      <c r="H7" s="279"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1">
        <f>F8*1.2</f>
        <v>8215.1999999999989</v>
      </c>
      <c r="E8" s="32">
        <f>F8*1.1</f>
        <v>7530.6</v>
      </c>
      <c r="F8" s="32">
        <v>6846</v>
      </c>
      <c r="G8" s="32">
        <f>F8*0.75</f>
        <v>5134.5</v>
      </c>
      <c r="H8" s="33">
        <f>F8*0.5</f>
        <v>3423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44"/>
      <c r="E11" s="45"/>
      <c r="F11" s="45"/>
      <c r="G11" s="45"/>
      <c r="H11" s="46"/>
    </row>
    <row r="12" spans="1:8" s="16" customFormat="1" ht="24.95" customHeight="1" thickBot="1" x14ac:dyDescent="0.25">
      <c r="A12" s="81"/>
      <c r="B12" s="129"/>
      <c r="C12" s="130"/>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54">
        <f>F13*1.2</f>
        <v>9633.6</v>
      </c>
      <c r="E13" s="32">
        <f>F13*1.1</f>
        <v>8830.8000000000011</v>
      </c>
      <c r="F13" s="32">
        <v>8028</v>
      </c>
      <c r="G13" s="32">
        <f>F13*0.75</f>
        <v>6021</v>
      </c>
      <c r="H13" s="33">
        <f>F13*0.5</f>
        <v>4014</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2010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"2ГИС.НАБЕРЕЖНЫЕ ЧЕЛНЫ"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78"/>
      <c r="E22" s="79"/>
      <c r="F22" s="79"/>
      <c r="G22" s="79"/>
      <c r="H22" s="80"/>
    </row>
    <row r="23" spans="1:8" s="16" customFormat="1" ht="24.95" customHeight="1" thickBot="1" x14ac:dyDescent="0.25">
      <c r="A23" s="81"/>
      <c r="B23" s="129"/>
      <c r="C23" s="130"/>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389">
        <v>210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393"/>
      <c r="E26" s="394"/>
      <c r="F26" s="394"/>
      <c r="G26" s="394"/>
      <c r="H26" s="395"/>
    </row>
    <row r="27" spans="1:8" s="16" customFormat="1" ht="24.95" customHeight="1" thickBot="1" x14ac:dyDescent="0.25">
      <c r="A27" s="81"/>
      <c r="B27" s="129"/>
      <c r="C27" s="130"/>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1">
        <f>F28*1.2</f>
        <v>13147.199999999999</v>
      </c>
      <c r="E28" s="32">
        <f>F28*1.1</f>
        <v>12051.6</v>
      </c>
      <c r="F28" s="32">
        <v>10956</v>
      </c>
      <c r="G28" s="32">
        <f>F28*0.75</f>
        <v>8217</v>
      </c>
      <c r="H28" s="33">
        <f>F28*0.5</f>
        <v>5478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44"/>
      <c r="E31" s="45"/>
      <c r="F31" s="45"/>
      <c r="G31" s="45"/>
      <c r="H31" s="46"/>
    </row>
    <row r="32" spans="1:8" s="16" customFormat="1" ht="24.95" customHeight="1" thickBot="1" x14ac:dyDescent="0.25">
      <c r="A32" s="81"/>
      <c r="B32" s="129"/>
      <c r="C32" s="130"/>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54">
        <f>F33*1.2</f>
        <v>15422.4</v>
      </c>
      <c r="E33" s="32">
        <f>F33*1.1</f>
        <v>14137.2</v>
      </c>
      <c r="F33" s="32">
        <v>12852</v>
      </c>
      <c r="G33" s="32">
        <f>F33*0.75</f>
        <v>9639</v>
      </c>
      <c r="H33" s="33">
        <f>F33*0.5</f>
        <v>6426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"2ГИС.НАБЕРЕЖНЫЕ ЧЕЛНЫ"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78"/>
      <c r="E42" s="79"/>
      <c r="F42" s="79"/>
      <c r="G42" s="79"/>
      <c r="H42" s="80"/>
    </row>
    <row r="43" spans="1:8" s="16" customFormat="1" ht="24.95" customHeight="1" thickBot="1" x14ac:dyDescent="0.25">
      <c r="A43" s="81"/>
      <c r="B43" s="129"/>
      <c r="C43" s="130"/>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89">
        <v>210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99"/>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1">
        <f>F49*1.2</f>
        <v>9864</v>
      </c>
      <c r="E49" s="32">
        <f>F49*1.1</f>
        <v>9042</v>
      </c>
      <c r="F49" s="32">
        <v>8220</v>
      </c>
      <c r="G49" s="32">
        <f>F49*0.75</f>
        <v>6165</v>
      </c>
      <c r="H49" s="33">
        <f>F49*0.5</f>
        <v>4110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54">
        <f>F55*1.2</f>
        <v>11563.199999999999</v>
      </c>
      <c r="E55" s="32">
        <f>F55*1.1</f>
        <v>10599.6</v>
      </c>
      <c r="F55" s="32">
        <v>9636</v>
      </c>
      <c r="G55" s="32">
        <f>F55*0.75</f>
        <v>7227</v>
      </c>
      <c r="H55" s="33">
        <f>F55*0.5</f>
        <v>4818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389">
        <v>210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ht="50.1" customHeight="1" thickBot="1" x14ac:dyDescent="0.25">
      <c r="A65" s="136" t="s">
        <v>38</v>
      </c>
      <c r="B65" s="137"/>
      <c r="C65" s="137"/>
      <c r="D65" s="138" t="str">
        <f>"от "&amp;MIN(D66:D85)&amp;" до "&amp;MAX(D66:D85)</f>
        <v>от 1548 до 30960</v>
      </c>
      <c r="E65" s="139"/>
      <c r="F65" s="139"/>
      <c r="G65" s="139"/>
      <c r="H65" s="140"/>
    </row>
    <row r="66" spans="1:8" ht="37.5" customHeight="1" x14ac:dyDescent="0.2">
      <c r="A66" s="141" t="s">
        <v>39</v>
      </c>
      <c r="B66" s="313"/>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314">
        <v>1548</v>
      </c>
      <c r="E66" s="145"/>
      <c r="F66" s="145"/>
      <c r="G66" s="145"/>
      <c r="H66" s="146"/>
    </row>
    <row r="67" spans="1:8" ht="37.5" customHeight="1" x14ac:dyDescent="0.2">
      <c r="A67" s="147" t="s">
        <v>40</v>
      </c>
      <c r="B67" s="315"/>
      <c r="C67" s="297"/>
      <c r="D67" s="56">
        <v>3096</v>
      </c>
      <c r="E67" s="37"/>
      <c r="F67" s="37"/>
      <c r="G67" s="37"/>
      <c r="H67" s="38"/>
    </row>
    <row r="68" spans="1:8" ht="37.5" customHeight="1" x14ac:dyDescent="0.2">
      <c r="A68" s="147" t="s">
        <v>41</v>
      </c>
      <c r="B68" s="315"/>
      <c r="C68" s="297"/>
      <c r="D68" s="56">
        <v>4644</v>
      </c>
      <c r="E68" s="37"/>
      <c r="F68" s="37"/>
      <c r="G68" s="37"/>
      <c r="H68" s="38"/>
    </row>
    <row r="69" spans="1:8" ht="37.5" customHeight="1" x14ac:dyDescent="0.2">
      <c r="A69" s="147" t="s">
        <v>42</v>
      </c>
      <c r="B69" s="315"/>
      <c r="C69" s="297"/>
      <c r="D69" s="56">
        <v>6192</v>
      </c>
      <c r="E69" s="37"/>
      <c r="F69" s="37"/>
      <c r="G69" s="37"/>
      <c r="H69" s="38"/>
    </row>
    <row r="70" spans="1:8" ht="37.5" customHeight="1" x14ac:dyDescent="0.2">
      <c r="A70" s="147" t="s">
        <v>43</v>
      </c>
      <c r="B70" s="315"/>
      <c r="C70" s="297"/>
      <c r="D70" s="56">
        <v>7740</v>
      </c>
      <c r="E70" s="37"/>
      <c r="F70" s="37"/>
      <c r="G70" s="37"/>
      <c r="H70" s="38"/>
    </row>
    <row r="71" spans="1:8" ht="37.5" customHeight="1" x14ac:dyDescent="0.2">
      <c r="A71" s="147" t="s">
        <v>44</v>
      </c>
      <c r="B71" s="315"/>
      <c r="C71" s="297"/>
      <c r="D71" s="56">
        <v>9288</v>
      </c>
      <c r="E71" s="37"/>
      <c r="F71" s="37"/>
      <c r="G71" s="37"/>
      <c r="H71" s="38"/>
    </row>
    <row r="72" spans="1:8" ht="37.5" customHeight="1" x14ac:dyDescent="0.2">
      <c r="A72" s="147" t="s">
        <v>45</v>
      </c>
      <c r="B72" s="315"/>
      <c r="C72" s="297"/>
      <c r="D72" s="56">
        <v>10836</v>
      </c>
      <c r="E72" s="37"/>
      <c r="F72" s="37"/>
      <c r="G72" s="37"/>
      <c r="H72" s="38"/>
    </row>
    <row r="73" spans="1:8" ht="37.5" customHeight="1" x14ac:dyDescent="0.2">
      <c r="A73" s="147" t="s">
        <v>46</v>
      </c>
      <c r="B73" s="315"/>
      <c r="C73" s="297"/>
      <c r="D73" s="56">
        <v>12384</v>
      </c>
      <c r="E73" s="37"/>
      <c r="F73" s="37"/>
      <c r="G73" s="37"/>
      <c r="H73" s="38"/>
    </row>
    <row r="74" spans="1:8" ht="37.5" customHeight="1" x14ac:dyDescent="0.2">
      <c r="A74" s="147" t="s">
        <v>47</v>
      </c>
      <c r="B74" s="315"/>
      <c r="C74" s="297"/>
      <c r="D74" s="56">
        <v>13932</v>
      </c>
      <c r="E74" s="37"/>
      <c r="F74" s="37"/>
      <c r="G74" s="37"/>
      <c r="H74" s="38"/>
    </row>
    <row r="75" spans="1:8" ht="37.5" customHeight="1" x14ac:dyDescent="0.2">
      <c r="A75" s="147" t="s">
        <v>48</v>
      </c>
      <c r="B75" s="315"/>
      <c r="C75" s="297"/>
      <c r="D75" s="56">
        <v>15480</v>
      </c>
      <c r="E75" s="37"/>
      <c r="F75" s="37"/>
      <c r="G75" s="37"/>
      <c r="H75" s="38"/>
    </row>
    <row r="76" spans="1:8" ht="37.5" customHeight="1" x14ac:dyDescent="0.2">
      <c r="A76" s="147" t="s">
        <v>49</v>
      </c>
      <c r="B76" s="315"/>
      <c r="C76" s="297"/>
      <c r="D76" s="56">
        <v>17028</v>
      </c>
      <c r="E76" s="37"/>
      <c r="F76" s="37"/>
      <c r="G76" s="37"/>
      <c r="H76" s="38"/>
    </row>
    <row r="77" spans="1:8" ht="37.5" customHeight="1" x14ac:dyDescent="0.2">
      <c r="A77" s="147" t="s">
        <v>50</v>
      </c>
      <c r="B77" s="315"/>
      <c r="C77" s="297"/>
      <c r="D77" s="56">
        <v>18576</v>
      </c>
      <c r="E77" s="37"/>
      <c r="F77" s="37"/>
      <c r="G77" s="37"/>
      <c r="H77" s="38"/>
    </row>
    <row r="78" spans="1:8" ht="37.5" customHeight="1" x14ac:dyDescent="0.2">
      <c r="A78" s="147" t="s">
        <v>51</v>
      </c>
      <c r="B78" s="315"/>
      <c r="C78" s="297"/>
      <c r="D78" s="56">
        <v>20124</v>
      </c>
      <c r="E78" s="37"/>
      <c r="F78" s="37"/>
      <c r="G78" s="37"/>
      <c r="H78" s="38"/>
    </row>
    <row r="79" spans="1:8" ht="37.5" customHeight="1" x14ac:dyDescent="0.2">
      <c r="A79" s="147" t="s">
        <v>52</v>
      </c>
      <c r="B79" s="315"/>
      <c r="C79" s="297"/>
      <c r="D79" s="56">
        <v>21672</v>
      </c>
      <c r="E79" s="37"/>
      <c r="F79" s="37"/>
      <c r="G79" s="37"/>
      <c r="H79" s="38"/>
    </row>
    <row r="80" spans="1:8" ht="37.5" customHeight="1" x14ac:dyDescent="0.2">
      <c r="A80" s="147" t="s">
        <v>53</v>
      </c>
      <c r="B80" s="315"/>
      <c r="C80" s="297"/>
      <c r="D80" s="56">
        <v>23220</v>
      </c>
      <c r="E80" s="37"/>
      <c r="F80" s="37"/>
      <c r="G80" s="37"/>
      <c r="H80" s="38"/>
    </row>
    <row r="81" spans="1:8" ht="37.5" customHeight="1" x14ac:dyDescent="0.2">
      <c r="A81" s="147" t="s">
        <v>54</v>
      </c>
      <c r="B81" s="315"/>
      <c r="C81" s="297"/>
      <c r="D81" s="56">
        <v>24768</v>
      </c>
      <c r="E81" s="37"/>
      <c r="F81" s="37"/>
      <c r="G81" s="37"/>
      <c r="H81" s="38"/>
    </row>
    <row r="82" spans="1:8" ht="37.5" customHeight="1" x14ac:dyDescent="0.2">
      <c r="A82" s="147" t="s">
        <v>55</v>
      </c>
      <c r="B82" s="315"/>
      <c r="C82" s="297"/>
      <c r="D82" s="56">
        <v>26316</v>
      </c>
      <c r="E82" s="37"/>
      <c r="F82" s="37"/>
      <c r="G82" s="37"/>
      <c r="H82" s="38"/>
    </row>
    <row r="83" spans="1:8" ht="37.5" customHeight="1" x14ac:dyDescent="0.2">
      <c r="A83" s="147" t="s">
        <v>56</v>
      </c>
      <c r="B83" s="315"/>
      <c r="C83" s="297"/>
      <c r="D83" s="56">
        <v>27864</v>
      </c>
      <c r="E83" s="37"/>
      <c r="F83" s="37"/>
      <c r="G83" s="37"/>
      <c r="H83" s="38"/>
    </row>
    <row r="84" spans="1:8" ht="37.5" customHeight="1" x14ac:dyDescent="0.2">
      <c r="A84" s="147" t="s">
        <v>57</v>
      </c>
      <c r="B84" s="315"/>
      <c r="C84" s="297"/>
      <c r="D84" s="56">
        <v>29412</v>
      </c>
      <c r="E84" s="37"/>
      <c r="F84" s="37"/>
      <c r="G84" s="37"/>
      <c r="H84" s="38"/>
    </row>
    <row r="85" spans="1:8" ht="37.5" customHeight="1" x14ac:dyDescent="0.2">
      <c r="A85" s="147" t="s">
        <v>58</v>
      </c>
      <c r="B85" s="315"/>
      <c r="C85" s="297"/>
      <c r="D85" s="56">
        <v>30960</v>
      </c>
      <c r="E85" s="37"/>
      <c r="F85" s="37"/>
      <c r="G85" s="37"/>
      <c r="H85" s="38"/>
    </row>
    <row r="86" spans="1:8" ht="37.5" customHeight="1" x14ac:dyDescent="0.2">
      <c r="A86" s="147" t="s">
        <v>205</v>
      </c>
      <c r="B86" s="315"/>
      <c r="C86" s="297"/>
      <c r="D86" s="56">
        <v>32508</v>
      </c>
      <c r="E86" s="37"/>
      <c r="F86" s="37"/>
      <c r="G86" s="37"/>
      <c r="H86" s="38"/>
    </row>
    <row r="87" spans="1:8" ht="37.5" customHeight="1" x14ac:dyDescent="0.2">
      <c r="A87" s="147" t="s">
        <v>206</v>
      </c>
      <c r="B87" s="315"/>
      <c r="C87" s="297"/>
      <c r="D87" s="56">
        <v>34056</v>
      </c>
      <c r="E87" s="37"/>
      <c r="F87" s="37"/>
      <c r="G87" s="37"/>
      <c r="H87" s="38"/>
    </row>
    <row r="88" spans="1:8" ht="37.5" customHeight="1" x14ac:dyDescent="0.2">
      <c r="A88" s="147" t="s">
        <v>207</v>
      </c>
      <c r="B88" s="315"/>
      <c r="C88" s="297"/>
      <c r="D88" s="56">
        <v>35604</v>
      </c>
      <c r="E88" s="37"/>
      <c r="F88" s="37"/>
      <c r="G88" s="37"/>
      <c r="H88" s="38"/>
    </row>
    <row r="89" spans="1:8" ht="37.5" customHeight="1" x14ac:dyDescent="0.2">
      <c r="A89" s="147" t="s">
        <v>208</v>
      </c>
      <c r="B89" s="315"/>
      <c r="C89" s="297"/>
      <c r="D89" s="56">
        <v>37152</v>
      </c>
      <c r="E89" s="37"/>
      <c r="F89" s="37"/>
      <c r="G89" s="37"/>
      <c r="H89" s="38"/>
    </row>
    <row r="90" spans="1:8" ht="37.5" customHeight="1" x14ac:dyDescent="0.2">
      <c r="A90" s="147" t="s">
        <v>209</v>
      </c>
      <c r="B90" s="315"/>
      <c r="C90" s="297"/>
      <c r="D90" s="56">
        <v>38700</v>
      </c>
      <c r="E90" s="37"/>
      <c r="F90" s="37"/>
      <c r="G90" s="37"/>
      <c r="H90" s="38"/>
    </row>
    <row r="91" spans="1:8" ht="37.5" customHeight="1" x14ac:dyDescent="0.2">
      <c r="A91" s="147" t="s">
        <v>210</v>
      </c>
      <c r="B91" s="315"/>
      <c r="C91" s="297"/>
      <c r="D91" s="56">
        <v>40248</v>
      </c>
      <c r="E91" s="37"/>
      <c r="F91" s="37"/>
      <c r="G91" s="37"/>
      <c r="H91" s="38"/>
    </row>
    <row r="92" spans="1:8" ht="37.5" customHeight="1" x14ac:dyDescent="0.2">
      <c r="A92" s="147" t="s">
        <v>211</v>
      </c>
      <c r="B92" s="315"/>
      <c r="C92" s="297"/>
      <c r="D92" s="56">
        <v>41796</v>
      </c>
      <c r="E92" s="37"/>
      <c r="F92" s="37"/>
      <c r="G92" s="37"/>
      <c r="H92" s="38"/>
    </row>
    <row r="93" spans="1:8" ht="37.5" customHeight="1" x14ac:dyDescent="0.2">
      <c r="A93" s="147" t="s">
        <v>212</v>
      </c>
      <c r="B93" s="315"/>
      <c r="C93" s="297"/>
      <c r="D93" s="56">
        <v>43344</v>
      </c>
      <c r="E93" s="37"/>
      <c r="F93" s="37"/>
      <c r="G93" s="37"/>
      <c r="H93" s="38"/>
    </row>
    <row r="94" spans="1:8" ht="37.5" customHeight="1" x14ac:dyDescent="0.2">
      <c r="A94" s="147" t="s">
        <v>213</v>
      </c>
      <c r="B94" s="315"/>
      <c r="C94" s="297"/>
      <c r="D94" s="56">
        <v>44892</v>
      </c>
      <c r="E94" s="37"/>
      <c r="F94" s="37"/>
      <c r="G94" s="37"/>
      <c r="H94" s="38"/>
    </row>
    <row r="95" spans="1:8" ht="37.5" customHeight="1" x14ac:dyDescent="0.2">
      <c r="A95" s="147" t="s">
        <v>214</v>
      </c>
      <c r="B95" s="315"/>
      <c r="C95" s="297"/>
      <c r="D95" s="56">
        <v>46440</v>
      </c>
      <c r="E95" s="37"/>
      <c r="F95" s="37"/>
      <c r="G95" s="37"/>
      <c r="H95" s="38"/>
    </row>
    <row r="96" spans="1:8" ht="37.5" customHeight="1" x14ac:dyDescent="0.2">
      <c r="A96" s="147" t="s">
        <v>224</v>
      </c>
      <c r="B96" s="148"/>
      <c r="C96" s="297"/>
      <c r="D96" s="56">
        <v>47988</v>
      </c>
      <c r="E96" s="37"/>
      <c r="F96" s="37"/>
      <c r="G96" s="37"/>
      <c r="H96" s="38"/>
    </row>
    <row r="97" spans="1:8" ht="37.5" customHeight="1" x14ac:dyDescent="0.2">
      <c r="A97" s="147" t="s">
        <v>225</v>
      </c>
      <c r="B97" s="148"/>
      <c r="C97" s="297"/>
      <c r="D97" s="56">
        <v>49536</v>
      </c>
      <c r="E97" s="37"/>
      <c r="F97" s="37"/>
      <c r="G97" s="37"/>
      <c r="H97" s="38"/>
    </row>
    <row r="98" spans="1:8" ht="37.5" customHeight="1" x14ac:dyDescent="0.2">
      <c r="A98" s="147" t="s">
        <v>226</v>
      </c>
      <c r="B98" s="148"/>
      <c r="C98" s="297"/>
      <c r="D98" s="56">
        <v>51084</v>
      </c>
      <c r="E98" s="37"/>
      <c r="F98" s="37"/>
      <c r="G98" s="37"/>
      <c r="H98" s="38"/>
    </row>
    <row r="99" spans="1:8" ht="37.5" customHeight="1" x14ac:dyDescent="0.2">
      <c r="A99" s="147" t="s">
        <v>227</v>
      </c>
      <c r="B99" s="148"/>
      <c r="C99" s="297"/>
      <c r="D99" s="56">
        <v>52632</v>
      </c>
      <c r="E99" s="37"/>
      <c r="F99" s="37"/>
      <c r="G99" s="37"/>
      <c r="H99" s="38"/>
    </row>
    <row r="100" spans="1:8" ht="37.5" customHeight="1" x14ac:dyDescent="0.2">
      <c r="A100" s="147" t="s">
        <v>228</v>
      </c>
      <c r="B100" s="148"/>
      <c r="C100" s="297"/>
      <c r="D100" s="56">
        <v>54180</v>
      </c>
      <c r="E100" s="37"/>
      <c r="F100" s="37"/>
      <c r="G100" s="37"/>
      <c r="H100" s="38"/>
    </row>
    <row r="101" spans="1:8" ht="37.5" customHeight="1" x14ac:dyDescent="0.2">
      <c r="A101" s="147" t="s">
        <v>229</v>
      </c>
      <c r="B101" s="148"/>
      <c r="C101" s="297"/>
      <c r="D101" s="56">
        <v>55728</v>
      </c>
      <c r="E101" s="37"/>
      <c r="F101" s="37"/>
      <c r="G101" s="37"/>
      <c r="H101" s="38"/>
    </row>
    <row r="102" spans="1:8" ht="37.5" customHeight="1" x14ac:dyDescent="0.2">
      <c r="A102" s="147" t="s">
        <v>230</v>
      </c>
      <c r="B102" s="148"/>
      <c r="C102" s="297"/>
      <c r="D102" s="56">
        <v>57276</v>
      </c>
      <c r="E102" s="37"/>
      <c r="F102" s="37"/>
      <c r="G102" s="37"/>
      <c r="H102" s="38"/>
    </row>
    <row r="103" spans="1:8" ht="37.5" customHeight="1" x14ac:dyDescent="0.2">
      <c r="A103" s="147" t="s">
        <v>231</v>
      </c>
      <c r="B103" s="148"/>
      <c r="C103" s="297"/>
      <c r="D103" s="56">
        <v>58824</v>
      </c>
      <c r="E103" s="37"/>
      <c r="F103" s="37"/>
      <c r="G103" s="37"/>
      <c r="H103" s="38"/>
    </row>
    <row r="104" spans="1:8" ht="37.5" customHeight="1" x14ac:dyDescent="0.2">
      <c r="A104" s="147" t="s">
        <v>232</v>
      </c>
      <c r="B104" s="148"/>
      <c r="C104" s="297"/>
      <c r="D104" s="56">
        <v>60372</v>
      </c>
      <c r="E104" s="37"/>
      <c r="F104" s="37"/>
      <c r="G104" s="37"/>
      <c r="H104" s="38"/>
    </row>
    <row r="105" spans="1:8" ht="37.5" customHeight="1" x14ac:dyDescent="0.2">
      <c r="A105" s="147" t="s">
        <v>233</v>
      </c>
      <c r="B105" s="148"/>
      <c r="C105" s="297"/>
      <c r="D105" s="56">
        <v>61920</v>
      </c>
      <c r="E105" s="37"/>
      <c r="F105" s="37"/>
      <c r="G105" s="37"/>
      <c r="H105" s="38"/>
    </row>
    <row r="106" spans="1:8" ht="37.5" customHeight="1" x14ac:dyDescent="0.2">
      <c r="A106" s="147" t="s">
        <v>300</v>
      </c>
      <c r="B106" s="148"/>
      <c r="C106" s="297"/>
      <c r="D106" s="56">
        <v>63468</v>
      </c>
      <c r="E106" s="37"/>
      <c r="F106" s="37"/>
      <c r="G106" s="37"/>
      <c r="H106" s="38"/>
    </row>
    <row r="107" spans="1:8" ht="37.5" customHeight="1" x14ac:dyDescent="0.2">
      <c r="A107" s="147" t="s">
        <v>301</v>
      </c>
      <c r="B107" s="148"/>
      <c r="C107" s="297"/>
      <c r="D107" s="56">
        <v>65016</v>
      </c>
      <c r="E107" s="37"/>
      <c r="F107" s="37"/>
      <c r="G107" s="37"/>
      <c r="H107" s="38"/>
    </row>
    <row r="108" spans="1:8" ht="37.5" customHeight="1" x14ac:dyDescent="0.2">
      <c r="A108" s="147" t="s">
        <v>302</v>
      </c>
      <c r="B108" s="148"/>
      <c r="C108" s="297"/>
      <c r="D108" s="56">
        <v>66564</v>
      </c>
      <c r="E108" s="37"/>
      <c r="F108" s="37"/>
      <c r="G108" s="37"/>
      <c r="H108" s="38"/>
    </row>
    <row r="109" spans="1:8" ht="37.5" customHeight="1" x14ac:dyDescent="0.2">
      <c r="A109" s="147" t="s">
        <v>303</v>
      </c>
      <c r="B109" s="148"/>
      <c r="C109" s="297"/>
      <c r="D109" s="56">
        <v>68112</v>
      </c>
      <c r="E109" s="37"/>
      <c r="F109" s="37"/>
      <c r="G109" s="37"/>
      <c r="H109" s="38"/>
    </row>
    <row r="110" spans="1:8" ht="37.5" customHeight="1" x14ac:dyDescent="0.2">
      <c r="A110" s="147" t="s">
        <v>304</v>
      </c>
      <c r="B110" s="148"/>
      <c r="C110" s="297"/>
      <c r="D110" s="56">
        <v>69660</v>
      </c>
      <c r="E110" s="37"/>
      <c r="F110" s="37"/>
      <c r="G110" s="37"/>
      <c r="H110" s="38"/>
    </row>
    <row r="111" spans="1:8" ht="37.5" customHeight="1" x14ac:dyDescent="0.2">
      <c r="A111" s="147" t="s">
        <v>305</v>
      </c>
      <c r="B111" s="148"/>
      <c r="C111" s="297"/>
      <c r="D111" s="56">
        <v>71208</v>
      </c>
      <c r="E111" s="37"/>
      <c r="F111" s="37"/>
      <c r="G111" s="37"/>
      <c r="H111" s="38"/>
    </row>
    <row r="112" spans="1:8" ht="37.5" customHeight="1" x14ac:dyDescent="0.2">
      <c r="A112" s="147" t="s">
        <v>306</v>
      </c>
      <c r="B112" s="148"/>
      <c r="C112" s="297"/>
      <c r="D112" s="56">
        <v>72756</v>
      </c>
      <c r="E112" s="37"/>
      <c r="F112" s="37"/>
      <c r="G112" s="37"/>
      <c r="H112" s="38"/>
    </row>
    <row r="113" spans="1:8" ht="37.5" customHeight="1" x14ac:dyDescent="0.2">
      <c r="A113" s="147" t="s">
        <v>307</v>
      </c>
      <c r="B113" s="148"/>
      <c r="C113" s="297"/>
      <c r="D113" s="56">
        <v>74304</v>
      </c>
      <c r="E113" s="37"/>
      <c r="F113" s="37"/>
      <c r="G113" s="37"/>
      <c r="H113" s="38"/>
    </row>
    <row r="114" spans="1:8" ht="37.5" customHeight="1" x14ac:dyDescent="0.2">
      <c r="A114" s="147" t="s">
        <v>308</v>
      </c>
      <c r="B114" s="148"/>
      <c r="C114" s="297"/>
      <c r="D114" s="56">
        <v>75852</v>
      </c>
      <c r="E114" s="37"/>
      <c r="F114" s="37"/>
      <c r="G114" s="37"/>
      <c r="H114" s="38"/>
    </row>
    <row r="115" spans="1:8" ht="37.5" customHeight="1" x14ac:dyDescent="0.2">
      <c r="A115" s="147" t="s">
        <v>309</v>
      </c>
      <c r="B115" s="148"/>
      <c r="C115" s="297"/>
      <c r="D115" s="56">
        <v>77400</v>
      </c>
      <c r="E115" s="37"/>
      <c r="F115" s="37"/>
      <c r="G115" s="37"/>
      <c r="H115" s="38"/>
    </row>
    <row r="116" spans="1:8" ht="37.5" customHeight="1" x14ac:dyDescent="0.2">
      <c r="A116" s="147" t="s">
        <v>310</v>
      </c>
      <c r="B116" s="148"/>
      <c r="C116" s="297"/>
      <c r="D116" s="56">
        <v>78948</v>
      </c>
      <c r="E116" s="37"/>
      <c r="F116" s="37"/>
      <c r="G116" s="37"/>
      <c r="H116" s="38"/>
    </row>
    <row r="117" spans="1:8" ht="37.5" customHeight="1" x14ac:dyDescent="0.2">
      <c r="A117" s="147" t="s">
        <v>311</v>
      </c>
      <c r="B117" s="148"/>
      <c r="C117" s="297"/>
      <c r="D117" s="56">
        <v>80496</v>
      </c>
      <c r="E117" s="37"/>
      <c r="F117" s="37"/>
      <c r="G117" s="37"/>
      <c r="H117" s="38"/>
    </row>
    <row r="118" spans="1:8" ht="37.5" customHeight="1" x14ac:dyDescent="0.2">
      <c r="A118" s="147" t="s">
        <v>312</v>
      </c>
      <c r="B118" s="148"/>
      <c r="C118" s="297"/>
      <c r="D118" s="56">
        <v>82044</v>
      </c>
      <c r="E118" s="37"/>
      <c r="F118" s="37"/>
      <c r="G118" s="37"/>
      <c r="H118" s="38"/>
    </row>
    <row r="119" spans="1:8" ht="37.5" customHeight="1" x14ac:dyDescent="0.2">
      <c r="A119" s="147" t="s">
        <v>313</v>
      </c>
      <c r="B119" s="148"/>
      <c r="C119" s="297"/>
      <c r="D119" s="56">
        <v>83592</v>
      </c>
      <c r="E119" s="37"/>
      <c r="F119" s="37"/>
      <c r="G119" s="37"/>
      <c r="H119" s="38"/>
    </row>
    <row r="120" spans="1:8" ht="37.5" customHeight="1" x14ac:dyDescent="0.2">
      <c r="A120" s="147" t="s">
        <v>314</v>
      </c>
      <c r="B120" s="148"/>
      <c r="C120" s="297"/>
      <c r="D120" s="56">
        <v>85140</v>
      </c>
      <c r="E120" s="37"/>
      <c r="F120" s="37"/>
      <c r="G120" s="37"/>
      <c r="H120" s="38"/>
    </row>
    <row r="121" spans="1:8" ht="37.5" customHeight="1" x14ac:dyDescent="0.2">
      <c r="A121" s="147" t="s">
        <v>315</v>
      </c>
      <c r="B121" s="148"/>
      <c r="C121" s="297"/>
      <c r="D121" s="56">
        <v>86688</v>
      </c>
      <c r="E121" s="37"/>
      <c r="F121" s="37"/>
      <c r="G121" s="37"/>
      <c r="H121" s="38"/>
    </row>
    <row r="122" spans="1:8" ht="37.5" customHeight="1" x14ac:dyDescent="0.2">
      <c r="A122" s="147" t="s">
        <v>316</v>
      </c>
      <c r="B122" s="148"/>
      <c r="C122" s="297"/>
      <c r="D122" s="56">
        <v>88236</v>
      </c>
      <c r="E122" s="37"/>
      <c r="F122" s="37"/>
      <c r="G122" s="37"/>
      <c r="H122" s="38"/>
    </row>
    <row r="123" spans="1:8" ht="37.5" customHeight="1" x14ac:dyDescent="0.2">
      <c r="A123" s="147" t="s">
        <v>317</v>
      </c>
      <c r="B123" s="148"/>
      <c r="C123" s="297"/>
      <c r="D123" s="56">
        <v>89784</v>
      </c>
      <c r="E123" s="37"/>
      <c r="F123" s="37"/>
      <c r="G123" s="37"/>
      <c r="H123" s="38"/>
    </row>
    <row r="124" spans="1:8" ht="37.5" customHeight="1" x14ac:dyDescent="0.2">
      <c r="A124" s="147" t="s">
        <v>318</v>
      </c>
      <c r="B124" s="148"/>
      <c r="C124" s="297"/>
      <c r="D124" s="56">
        <v>91332</v>
      </c>
      <c r="E124" s="37"/>
      <c r="F124" s="37"/>
      <c r="G124" s="37"/>
      <c r="H124" s="38"/>
    </row>
    <row r="125" spans="1:8" ht="37.5" customHeight="1" thickBot="1" x14ac:dyDescent="0.25">
      <c r="A125" s="147" t="s">
        <v>319</v>
      </c>
      <c r="B125" s="148"/>
      <c r="C125" s="316"/>
      <c r="D125" s="56">
        <v>92880</v>
      </c>
      <c r="E125" s="37"/>
      <c r="F125" s="37"/>
      <c r="G125" s="37"/>
      <c r="H125" s="38"/>
    </row>
    <row r="126" spans="1:8" ht="50.1" customHeight="1" thickBot="1" x14ac:dyDescent="0.25">
      <c r="A126" s="136" t="s">
        <v>59</v>
      </c>
      <c r="B126" s="137"/>
      <c r="C126" s="137"/>
      <c r="D126" s="138" t="str">
        <f>"от "&amp;MIN(D127:D136)&amp;" до "&amp;MAX(D127:D136)</f>
        <v>от 414 до 7140</v>
      </c>
      <c r="E126" s="139"/>
      <c r="F126" s="139"/>
      <c r="G126" s="139"/>
      <c r="H126" s="140"/>
    </row>
    <row r="127" spans="1:8" ht="151.5" x14ac:dyDescent="0.2">
      <c r="A127" s="149" t="s">
        <v>60</v>
      </c>
      <c r="B127" s="150" t="s">
        <v>13</v>
      </c>
      <c r="C127" s="151"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152">
        <v>1182</v>
      </c>
      <c r="E127" s="152"/>
      <c r="F127" s="152"/>
      <c r="G127" s="152"/>
      <c r="H127" s="153"/>
    </row>
    <row r="128" spans="1:8" ht="37.5" customHeight="1" x14ac:dyDescent="0.2">
      <c r="A128" s="154" t="s">
        <v>61</v>
      </c>
      <c r="B128" s="155"/>
      <c r="C128" s="15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157">
        <v>414</v>
      </c>
      <c r="E128" s="157"/>
      <c r="F128" s="157"/>
      <c r="G128" s="157"/>
      <c r="H128" s="158"/>
    </row>
    <row r="129" spans="1:8" ht="37.5" customHeight="1" x14ac:dyDescent="0.2">
      <c r="A129" s="154" t="s">
        <v>62</v>
      </c>
      <c r="B129" s="155"/>
      <c r="C129" s="159"/>
      <c r="D129" s="157">
        <v>2364</v>
      </c>
      <c r="E129" s="157"/>
      <c r="F129" s="157"/>
      <c r="G129" s="157"/>
      <c r="H129" s="158"/>
    </row>
    <row r="130" spans="1:8" ht="37.5" customHeight="1" x14ac:dyDescent="0.2">
      <c r="A130" s="154" t="s">
        <v>63</v>
      </c>
      <c r="B130" s="155"/>
      <c r="C130" s="159"/>
      <c r="D130" s="157">
        <v>2010</v>
      </c>
      <c r="E130" s="157"/>
      <c r="F130" s="157"/>
      <c r="G130" s="157"/>
      <c r="H130" s="158"/>
    </row>
    <row r="131" spans="1:8" ht="37.5" customHeight="1" x14ac:dyDescent="0.2">
      <c r="A131" s="160" t="s">
        <v>64</v>
      </c>
      <c r="B131" s="161"/>
      <c r="C131" s="159"/>
      <c r="D131" s="157">
        <v>4722</v>
      </c>
      <c r="E131" s="157"/>
      <c r="F131" s="157"/>
      <c r="G131" s="157"/>
      <c r="H131" s="158"/>
    </row>
    <row r="132" spans="1:8" ht="37.5" customHeight="1" x14ac:dyDescent="0.2">
      <c r="A132" s="154" t="s">
        <v>65</v>
      </c>
      <c r="B132" s="155"/>
      <c r="C132" s="159"/>
      <c r="D132" s="157">
        <v>414</v>
      </c>
      <c r="E132" s="157"/>
      <c r="F132" s="157"/>
      <c r="G132" s="157"/>
      <c r="H132" s="158"/>
    </row>
    <row r="133" spans="1:8" ht="37.5" customHeight="1" x14ac:dyDescent="0.2">
      <c r="A133" s="154" t="s">
        <v>66</v>
      </c>
      <c r="B133" s="155"/>
      <c r="C133" s="159"/>
      <c r="D133" s="157">
        <v>414</v>
      </c>
      <c r="E133" s="157"/>
      <c r="F133" s="157"/>
      <c r="G133" s="157"/>
      <c r="H133" s="158"/>
    </row>
    <row r="134" spans="1:8" ht="37.5" customHeight="1" x14ac:dyDescent="0.2">
      <c r="A134" s="154" t="s">
        <v>67</v>
      </c>
      <c r="B134" s="155"/>
      <c r="C134" s="159"/>
      <c r="D134" s="157">
        <v>828</v>
      </c>
      <c r="E134" s="157"/>
      <c r="F134" s="157"/>
      <c r="G134" s="157"/>
      <c r="H134" s="158"/>
    </row>
    <row r="135" spans="1:8" ht="37.5" customHeight="1" x14ac:dyDescent="0.2">
      <c r="A135" s="154" t="s">
        <v>68</v>
      </c>
      <c r="B135" s="155"/>
      <c r="C135" s="159"/>
      <c r="D135" s="157">
        <v>1242</v>
      </c>
      <c r="E135" s="157"/>
      <c r="F135" s="157"/>
      <c r="G135" s="157"/>
      <c r="H135" s="158"/>
    </row>
    <row r="136" spans="1:8" ht="37.5" customHeight="1" thickBot="1" x14ac:dyDescent="0.25">
      <c r="A136" s="162" t="s">
        <v>69</v>
      </c>
      <c r="B136" s="163"/>
      <c r="C136" s="164"/>
      <c r="D136" s="165">
        <v>7140</v>
      </c>
      <c r="E136" s="165"/>
      <c r="F136" s="165"/>
      <c r="G136" s="165"/>
      <c r="H136" s="166"/>
    </row>
    <row r="137" spans="1:8" s="16" customFormat="1" ht="117.75" customHeight="1" thickBot="1" x14ac:dyDescent="0.25">
      <c r="A137" s="356" t="s">
        <v>71</v>
      </c>
      <c r="B137" s="397"/>
      <c r="C137"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45">
        <v>30</v>
      </c>
      <c r="E137" s="45"/>
      <c r="F137" s="45"/>
      <c r="G137" s="45"/>
      <c r="H137" s="46"/>
    </row>
    <row r="138" spans="1:8" ht="50.1" customHeight="1" thickBot="1" x14ac:dyDescent="0.25">
      <c r="A138" s="24" t="s">
        <v>72</v>
      </c>
      <c r="B138" s="25"/>
      <c r="C138" s="26"/>
      <c r="D138" s="173" t="str">
        <f>"от "&amp;MIN(D140,D160:H161,D200,D162:H176)&amp;" до "&amp;MAX(D140,D160:H161,D200,D162:H176)</f>
        <v>от 534 до 15384</v>
      </c>
      <c r="E138" s="173"/>
      <c r="F138" s="173"/>
      <c r="G138" s="173"/>
      <c r="H138" s="174"/>
    </row>
    <row r="139" spans="1:8" ht="21.75" thickBot="1" x14ac:dyDescent="0.25">
      <c r="A139" s="336"/>
      <c r="B139" s="337"/>
      <c r="C139" s="130"/>
      <c r="D139" s="399"/>
      <c r="E139" s="399"/>
      <c r="F139" s="399"/>
      <c r="G139" s="399"/>
      <c r="H139" s="400"/>
    </row>
    <row r="140" spans="1:8" ht="78"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182">
        <v>5340</v>
      </c>
      <c r="E140" s="182"/>
      <c r="F140" s="182"/>
      <c r="G140" s="182"/>
      <c r="H140" s="183"/>
    </row>
    <row r="141" spans="1:8" ht="78" customHeight="1" thickBot="1" x14ac:dyDescent="0.25">
      <c r="A141" s="184" t="s">
        <v>74</v>
      </c>
      <c r="B141" s="185"/>
      <c r="C141" s="186"/>
      <c r="D141" s="187" t="s">
        <v>75</v>
      </c>
      <c r="E141" s="188"/>
      <c r="F141" s="188"/>
      <c r="G141" s="188"/>
      <c r="H141" s="189"/>
    </row>
    <row r="142" spans="1:8" ht="78" customHeight="1" x14ac:dyDescent="0.2">
      <c r="A142" s="190" t="s">
        <v>76</v>
      </c>
      <c r="B142" s="191"/>
      <c r="C142" s="186"/>
      <c r="D142" s="157">
        <f>D140/4</f>
        <v>1335</v>
      </c>
      <c r="E142" s="157"/>
      <c r="F142" s="157"/>
      <c r="G142" s="157"/>
      <c r="H142" s="158"/>
    </row>
    <row r="143" spans="1:8" ht="78" customHeight="1" x14ac:dyDescent="0.2">
      <c r="A143" s="190" t="s">
        <v>77</v>
      </c>
      <c r="B143" s="191"/>
      <c r="C143" s="186"/>
      <c r="D143" s="157">
        <f>D140/5</f>
        <v>1068</v>
      </c>
      <c r="E143" s="157"/>
      <c r="F143" s="157"/>
      <c r="G143" s="157"/>
      <c r="H143" s="158"/>
    </row>
    <row r="144" spans="1:8" ht="78" customHeight="1" x14ac:dyDescent="0.2">
      <c r="A144" s="190" t="s">
        <v>78</v>
      </c>
      <c r="B144" s="191"/>
      <c r="C144" s="186"/>
      <c r="D144" s="157">
        <f>D140/6</f>
        <v>890</v>
      </c>
      <c r="E144" s="157"/>
      <c r="F144" s="157"/>
      <c r="G144" s="157"/>
      <c r="H144" s="158"/>
    </row>
    <row r="145" spans="1:8" ht="78" customHeight="1" x14ac:dyDescent="0.2">
      <c r="A145" s="190" t="s">
        <v>79</v>
      </c>
      <c r="B145" s="191"/>
      <c r="C145" s="186"/>
      <c r="D145" s="157">
        <f>D140/7</f>
        <v>762.85714285714289</v>
      </c>
      <c r="E145" s="157"/>
      <c r="F145" s="157"/>
      <c r="G145" s="157"/>
      <c r="H145" s="158"/>
    </row>
    <row r="146" spans="1:8" ht="78" customHeight="1" x14ac:dyDescent="0.2">
      <c r="A146" s="190" t="s">
        <v>80</v>
      </c>
      <c r="B146" s="191"/>
      <c r="C146" s="186"/>
      <c r="D146" s="157">
        <f>D140/8</f>
        <v>667.5</v>
      </c>
      <c r="E146" s="157"/>
      <c r="F146" s="157"/>
      <c r="G146" s="157"/>
      <c r="H146" s="158"/>
    </row>
    <row r="147" spans="1:8" ht="78" customHeight="1" x14ac:dyDescent="0.2">
      <c r="A147" s="190" t="s">
        <v>81</v>
      </c>
      <c r="B147" s="191"/>
      <c r="C147" s="186"/>
      <c r="D147" s="157">
        <f>D140/9</f>
        <v>593.33333333333337</v>
      </c>
      <c r="E147" s="157"/>
      <c r="F147" s="157"/>
      <c r="G147" s="157"/>
      <c r="H147" s="158"/>
    </row>
    <row r="148" spans="1:8" ht="78" customHeight="1" x14ac:dyDescent="0.2">
      <c r="A148" s="190" t="s">
        <v>82</v>
      </c>
      <c r="B148" s="191"/>
      <c r="C148" s="186"/>
      <c r="D148" s="157">
        <f>D140/10</f>
        <v>534</v>
      </c>
      <c r="E148" s="157"/>
      <c r="F148" s="157"/>
      <c r="G148" s="157"/>
      <c r="H148" s="158"/>
    </row>
    <row r="149" spans="1:8" ht="78" customHeight="1" thickBot="1" x14ac:dyDescent="0.25">
      <c r="A149" s="179" t="s">
        <v>83</v>
      </c>
      <c r="B149" s="180"/>
      <c r="C149" s="186"/>
      <c r="D149" s="182">
        <v>8016</v>
      </c>
      <c r="E149" s="182"/>
      <c r="F149" s="182"/>
      <c r="G149" s="182"/>
      <c r="H149" s="183"/>
    </row>
    <row r="150" spans="1:8" ht="78" customHeight="1" thickBot="1" x14ac:dyDescent="0.25">
      <c r="A150" s="184" t="s">
        <v>74</v>
      </c>
      <c r="B150" s="185"/>
      <c r="C150" s="186"/>
      <c r="D150" s="187" t="s">
        <v>75</v>
      </c>
      <c r="E150" s="188"/>
      <c r="F150" s="188"/>
      <c r="G150" s="188"/>
      <c r="H150" s="189"/>
    </row>
    <row r="151" spans="1:8" ht="78" customHeight="1" x14ac:dyDescent="0.2">
      <c r="A151" s="190" t="s">
        <v>76</v>
      </c>
      <c r="B151" s="191"/>
      <c r="C151" s="186"/>
      <c r="D151" s="157">
        <v>2004</v>
      </c>
      <c r="E151" s="157"/>
      <c r="F151" s="157"/>
      <c r="G151" s="157"/>
      <c r="H151" s="158"/>
    </row>
    <row r="152" spans="1:8" ht="78" customHeight="1" x14ac:dyDescent="0.2">
      <c r="A152" s="190" t="s">
        <v>77</v>
      </c>
      <c r="B152" s="191"/>
      <c r="C152" s="186"/>
      <c r="D152" s="157">
        <v>1603.2</v>
      </c>
      <c r="E152" s="157"/>
      <c r="F152" s="157"/>
      <c r="G152" s="157"/>
      <c r="H152" s="158"/>
    </row>
    <row r="153" spans="1:8" ht="78" customHeight="1" x14ac:dyDescent="0.2">
      <c r="A153" s="190" t="s">
        <v>78</v>
      </c>
      <c r="B153" s="191"/>
      <c r="C153" s="186"/>
      <c r="D153" s="157">
        <v>1335.9999999999998</v>
      </c>
      <c r="E153" s="157"/>
      <c r="F153" s="157"/>
      <c r="G153" s="157"/>
      <c r="H153" s="158"/>
    </row>
    <row r="154" spans="1:8" ht="78" customHeight="1" x14ac:dyDescent="0.2">
      <c r="A154" s="190" t="s">
        <v>79</v>
      </c>
      <c r="B154" s="191"/>
      <c r="C154" s="186"/>
      <c r="D154" s="157">
        <v>1145.1428571428571</v>
      </c>
      <c r="E154" s="157"/>
      <c r="F154" s="157"/>
      <c r="G154" s="157"/>
      <c r="H154" s="158"/>
    </row>
    <row r="155" spans="1:8" ht="78" customHeight="1" x14ac:dyDescent="0.2">
      <c r="A155" s="190" t="s">
        <v>80</v>
      </c>
      <c r="B155" s="191"/>
      <c r="C155" s="186"/>
      <c r="D155" s="157">
        <v>1002</v>
      </c>
      <c r="E155" s="157"/>
      <c r="F155" s="157"/>
      <c r="G155" s="157"/>
      <c r="H155" s="158"/>
    </row>
    <row r="156" spans="1:8" ht="78" customHeight="1" x14ac:dyDescent="0.2">
      <c r="A156" s="190" t="s">
        <v>81</v>
      </c>
      <c r="B156" s="191"/>
      <c r="C156" s="186"/>
      <c r="D156" s="157">
        <v>890.66666666666663</v>
      </c>
      <c r="E156" s="157"/>
      <c r="F156" s="157"/>
      <c r="G156" s="157"/>
      <c r="H156" s="158"/>
    </row>
    <row r="157" spans="1:8" ht="78" customHeight="1" thickBot="1" x14ac:dyDescent="0.25">
      <c r="A157" s="190" t="s">
        <v>82</v>
      </c>
      <c r="B157" s="191"/>
      <c r="C157" s="194"/>
      <c r="D157" s="157">
        <v>801.6</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44">
        <v>10008</v>
      </c>
      <c r="E158" s="45"/>
      <c r="F158" s="45"/>
      <c r="G158" s="45"/>
      <c r="H158" s="46"/>
    </row>
    <row r="159" spans="1:8" ht="21.75" thickBot="1" x14ac:dyDescent="0.25">
      <c r="A159" s="336"/>
      <c r="B159" s="337"/>
      <c r="C159" s="125"/>
      <c r="D159" s="399"/>
      <c r="E159" s="399"/>
      <c r="F159" s="399"/>
      <c r="G159" s="399"/>
      <c r="H159" s="400"/>
    </row>
    <row r="160" spans="1:8" ht="50.1" customHeight="1" x14ac:dyDescent="0.2">
      <c r="A160" s="160" t="s">
        <v>85</v>
      </c>
      <c r="B160" s="161"/>
      <c r="C160" s="201" t="str">
        <f>"Интернет-площадка 2gis.ru на основе Cправочника организаций "&amp;$C$2&amp;""</f>
        <v>Интернет-площадка 2gis.ru на основе Cправочника организаций "2ГИС.НАБЕРЕЖНЫЕ ЧЕЛНЫ"</v>
      </c>
      <c r="D160" s="31">
        <v>8562</v>
      </c>
      <c r="E160" s="32"/>
      <c r="F160" s="32"/>
      <c r="G160" s="32"/>
      <c r="H160" s="33"/>
    </row>
    <row r="161" spans="1:8" ht="50.1" customHeight="1" x14ac:dyDescent="0.2">
      <c r="A161" s="160" t="s">
        <v>86</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121">
        <v>2010</v>
      </c>
      <c r="E161" s="122"/>
      <c r="F161" s="122"/>
      <c r="G161" s="122"/>
      <c r="H161" s="123"/>
    </row>
    <row r="162" spans="1:8" ht="50.1" customHeight="1" x14ac:dyDescent="0.2">
      <c r="A162" s="160" t="s">
        <v>87</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6">
        <v>6000</v>
      </c>
      <c r="E162" s="37"/>
      <c r="F162" s="37"/>
      <c r="G162" s="37"/>
      <c r="H162" s="38"/>
    </row>
    <row r="163" spans="1:8" ht="50.1" customHeight="1" x14ac:dyDescent="0.2">
      <c r="A163" s="160" t="s">
        <v>88</v>
      </c>
      <c r="B163" s="161"/>
      <c r="C163" s="202" t="str">
        <f>"Интернет-площадка 2gis.ru на основе Cправочника организаций "&amp;$C$2&amp;""</f>
        <v>Интернет-площадка 2gis.ru на основе Cправочника организаций "2ГИС.НАБЕРЕЖНЫЕ ЧЕЛНЫ"</v>
      </c>
      <c r="D163" s="36">
        <v>11808</v>
      </c>
      <c r="E163" s="37"/>
      <c r="F163" s="37"/>
      <c r="G163" s="37"/>
      <c r="H163" s="38"/>
    </row>
    <row r="164" spans="1:8" ht="50.1" customHeight="1" x14ac:dyDescent="0.2">
      <c r="A164" s="160" t="s">
        <v>89</v>
      </c>
      <c r="B164" s="161"/>
      <c r="C164" s="202" t="str">
        <f>"Интернет-площадка 2gis.ru на основе Cправочника организаций "&amp;$C$2&amp;""</f>
        <v>Интернет-площадка 2gis.ru на основе Cправочника организаций "2ГИС.НАБЕРЕЖНЫЕ ЧЕЛНЫ"</v>
      </c>
      <c r="D164" s="36">
        <v>14169.6</v>
      </c>
      <c r="E164" s="37"/>
      <c r="F164" s="37"/>
      <c r="G164" s="37"/>
      <c r="H164" s="38"/>
    </row>
    <row r="165" spans="1:8" ht="50.1" customHeight="1" x14ac:dyDescent="0.2">
      <c r="A165" s="160" t="s">
        <v>90</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6">
        <v>2010</v>
      </c>
      <c r="E165" s="37"/>
      <c r="F165" s="37"/>
      <c r="G165" s="37"/>
      <c r="H165" s="38"/>
    </row>
    <row r="166" spans="1:8" ht="50.1" customHeight="1" x14ac:dyDescent="0.2">
      <c r="A166" s="160" t="s">
        <v>91</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6">
        <v>2010</v>
      </c>
      <c r="E166" s="37"/>
      <c r="F166" s="37"/>
      <c r="G166" s="37"/>
      <c r="H166" s="38"/>
    </row>
    <row r="167" spans="1:8" ht="50.1" customHeight="1" x14ac:dyDescent="0.2">
      <c r="A167" s="160" t="s">
        <v>92</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6">
        <v>3000</v>
      </c>
      <c r="E167" s="37"/>
      <c r="F167" s="37"/>
      <c r="G167" s="37"/>
      <c r="H167" s="38"/>
    </row>
    <row r="168" spans="1:8" ht="50.1" customHeight="1" x14ac:dyDescent="0.2">
      <c r="A168" s="160" t="s">
        <v>93</v>
      </c>
      <c r="B168" s="161"/>
      <c r="C168" s="203" t="str">
        <f>C161</f>
        <v>Электронный справочник на основе Справочника организаций "2ГИС.НАБЕРЕЖНЫЕ ЧЕЛНЫ" (версия для ПК)</v>
      </c>
      <c r="D168" s="36">
        <v>15000</v>
      </c>
      <c r="E168" s="37"/>
      <c r="F168" s="37"/>
      <c r="G168" s="37"/>
      <c r="H168" s="38"/>
    </row>
    <row r="169" spans="1:8" ht="50.1" customHeight="1" x14ac:dyDescent="0.2">
      <c r="A169" s="160" t="s">
        <v>94</v>
      </c>
      <c r="B169" s="161"/>
      <c r="C169" s="202" t="s">
        <v>95</v>
      </c>
      <c r="D169" s="36">
        <v>534</v>
      </c>
      <c r="E169" s="37"/>
      <c r="F169" s="37"/>
      <c r="G169" s="37"/>
      <c r="H169" s="38"/>
    </row>
    <row r="170" spans="1:8" ht="66.75" customHeight="1" x14ac:dyDescent="0.2">
      <c r="A170" s="160" t="s">
        <v>96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6">
        <v>3894</v>
      </c>
      <c r="E170" s="37"/>
      <c r="F170" s="37"/>
      <c r="G170" s="37"/>
      <c r="H170" s="38"/>
    </row>
    <row r="171" spans="1:8" ht="66.75" customHeight="1" x14ac:dyDescent="0.2">
      <c r="A171" s="160" t="s">
        <v>97</v>
      </c>
      <c r="B171" s="161"/>
      <c r="C171" s="202"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6">
        <v>3114</v>
      </c>
      <c r="E171" s="37"/>
      <c r="F171" s="37"/>
      <c r="G171" s="37"/>
      <c r="H171" s="38"/>
    </row>
    <row r="172" spans="1:8" ht="66.75" customHeight="1" x14ac:dyDescent="0.2">
      <c r="A172" s="160" t="s">
        <v>98</v>
      </c>
      <c r="B172" s="161"/>
      <c r="C172"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6">
        <v>3246</v>
      </c>
      <c r="E172" s="37"/>
      <c r="F172" s="37"/>
      <c r="G172" s="37"/>
      <c r="H172" s="38"/>
    </row>
    <row r="173" spans="1:8" ht="66.75" customHeight="1" x14ac:dyDescent="0.2">
      <c r="A173" s="160" t="s">
        <v>99</v>
      </c>
      <c r="B173" s="161"/>
      <c r="C173"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6">
        <v>1560</v>
      </c>
      <c r="E173" s="37"/>
      <c r="F173" s="37"/>
      <c r="G173" s="37"/>
      <c r="H173" s="38"/>
    </row>
    <row r="174" spans="1:8" ht="66.75" customHeight="1" x14ac:dyDescent="0.2">
      <c r="A174" s="160" t="s">
        <v>100</v>
      </c>
      <c r="B174" s="161" t="s">
        <v>100</v>
      </c>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4" s="36">
        <v>15384</v>
      </c>
      <c r="E174" s="37"/>
      <c r="F174" s="37"/>
      <c r="G174" s="37"/>
      <c r="H174" s="38"/>
    </row>
    <row r="175" spans="1:8" ht="66.75" customHeight="1" x14ac:dyDescent="0.2">
      <c r="A175" s="160" t="s">
        <v>101</v>
      </c>
      <c r="B175" s="161" t="s">
        <v>101</v>
      </c>
      <c r="C17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5" s="36">
        <v>10008</v>
      </c>
      <c r="E175" s="37"/>
      <c r="F175" s="37"/>
      <c r="G175" s="37"/>
      <c r="H175" s="38"/>
    </row>
    <row r="176" spans="1:8" ht="50.1" customHeight="1" thickBot="1" x14ac:dyDescent="0.25">
      <c r="A176" s="160" t="s">
        <v>102</v>
      </c>
      <c r="B176" s="161"/>
      <c r="C176"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76" s="36">
        <v>13332</v>
      </c>
      <c r="E176" s="37"/>
      <c r="F176" s="37"/>
      <c r="G176" s="37"/>
      <c r="H176" s="38"/>
    </row>
    <row r="177" spans="1:8" s="16" customFormat="1" ht="102" customHeight="1" thickBot="1" x14ac:dyDescent="0.25">
      <c r="A177" s="160" t="s">
        <v>16</v>
      </c>
      <c r="B177" s="161"/>
      <c r="C17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6">
        <v>1182</v>
      </c>
      <c r="E177" s="37"/>
      <c r="F177" s="37"/>
      <c r="G177" s="37"/>
      <c r="H177" s="38"/>
    </row>
    <row r="178" spans="1:8" s="16" customFormat="1" ht="102" customHeight="1" thickBot="1" x14ac:dyDescent="0.25">
      <c r="A178" s="160" t="s">
        <v>103</v>
      </c>
      <c r="B178" s="161"/>
      <c r="C178"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8" s="36">
        <v>100002</v>
      </c>
      <c r="E178" s="37"/>
      <c r="F178" s="37"/>
      <c r="G178" s="37"/>
      <c r="H178" s="38"/>
    </row>
    <row r="179" spans="1:8" s="16" customFormat="1" ht="126" customHeight="1" x14ac:dyDescent="0.2">
      <c r="A179" s="160" t="s">
        <v>104</v>
      </c>
      <c r="B179" s="161"/>
      <c r="C179"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79" s="36">
        <v>12015</v>
      </c>
      <c r="E179" s="37"/>
      <c r="F179" s="37"/>
      <c r="G179" s="37"/>
      <c r="H179" s="38"/>
    </row>
    <row r="180" spans="1:8" s="16" customFormat="1" ht="96" customHeight="1" x14ac:dyDescent="0.2">
      <c r="A180" s="154" t="s">
        <v>105</v>
      </c>
      <c r="B180" s="204"/>
      <c r="C1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6">
        <v>9000</v>
      </c>
      <c r="E180" s="37"/>
      <c r="F180" s="37"/>
      <c r="G180" s="37"/>
      <c r="H180" s="38"/>
    </row>
    <row r="181" spans="1:8" s="16" customFormat="1" ht="96" customHeight="1" x14ac:dyDescent="0.2">
      <c r="A181" s="154" t="s">
        <v>106</v>
      </c>
      <c r="B181" s="204"/>
      <c r="C18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81" s="36">
        <v>13002</v>
      </c>
      <c r="E181" s="37"/>
      <c r="F181" s="37"/>
      <c r="G181" s="37"/>
      <c r="H181" s="38"/>
    </row>
    <row r="182" spans="1:8" ht="50.1" customHeight="1" x14ac:dyDescent="0.2">
      <c r="A182" s="160" t="s">
        <v>107</v>
      </c>
      <c r="B182" s="161"/>
      <c r="C182" s="202" t="str">
        <f>"Интернет-площадка 2gis.ru на основе Cправочника организаций "&amp;$C$2&amp;""</f>
        <v>Интернет-площадка 2gis.ru на основе Cправочника организаций "2ГИС.НАБЕРЕЖНЫЕ ЧЕЛНЫ"</v>
      </c>
      <c r="D182" s="36">
        <v>13800</v>
      </c>
      <c r="E182" s="37"/>
      <c r="F182" s="37"/>
      <c r="G182" s="37"/>
      <c r="H182" s="38"/>
    </row>
    <row r="183" spans="1:8" ht="50.1" customHeight="1" x14ac:dyDescent="0.2">
      <c r="A183" s="160" t="s">
        <v>108</v>
      </c>
      <c r="B183" s="161"/>
      <c r="C183" s="202"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6">
        <v>3240</v>
      </c>
      <c r="E183" s="37"/>
      <c r="F183" s="37"/>
      <c r="G183" s="37"/>
      <c r="H183" s="38"/>
    </row>
    <row r="184" spans="1:8" ht="50.1" customHeight="1" x14ac:dyDescent="0.2">
      <c r="A184" s="160" t="s">
        <v>109</v>
      </c>
      <c r="B184" s="161"/>
      <c r="C184" s="202" t="str">
        <f t="shared" si="2"/>
        <v>Электронный справочник на основе Справочника организаций "2ГИС.НАБЕРЕЖНЫЕ ЧЕЛНЫ" (версия для ПК)</v>
      </c>
      <c r="D184" s="36">
        <v>9600</v>
      </c>
      <c r="E184" s="37"/>
      <c r="F184" s="37"/>
      <c r="G184" s="37"/>
      <c r="H184" s="38"/>
    </row>
    <row r="185" spans="1:8" ht="50.1" customHeight="1" x14ac:dyDescent="0.2">
      <c r="A185" s="160" t="s">
        <v>110</v>
      </c>
      <c r="B185" s="161"/>
      <c r="C185" s="202" t="str">
        <f>"Интернет-площадка 2gis.ru на основе Cправочника организаций "&amp;$C$2&amp;""</f>
        <v>Интернет-площадка 2gis.ru на основе Cправочника организаций "2ГИС.НАБЕРЕЖНЫЕ ЧЕЛНЫ"</v>
      </c>
      <c r="D185" s="36">
        <v>18960</v>
      </c>
      <c r="E185" s="37"/>
      <c r="F185" s="37"/>
      <c r="G185" s="37"/>
      <c r="H185" s="38"/>
    </row>
    <row r="186" spans="1:8" ht="50.1" customHeight="1" x14ac:dyDescent="0.2">
      <c r="A186" s="160" t="s">
        <v>111</v>
      </c>
      <c r="B186" s="161"/>
      <c r="C186" s="202" t="str">
        <f>"Интернет-площадка 2gis.ru на основе Cправочника организаций "&amp;$C$2&amp;""</f>
        <v>Интернет-площадка 2gis.ru на основе Cправочника организаций "2ГИС.НАБЕРЕЖНЫЕ ЧЕЛНЫ"</v>
      </c>
      <c r="D186" s="36">
        <v>22752</v>
      </c>
      <c r="E186" s="37"/>
      <c r="F186" s="37"/>
      <c r="G186" s="37"/>
      <c r="H186" s="38"/>
    </row>
    <row r="187" spans="1:8" ht="50.1" customHeight="1" x14ac:dyDescent="0.2">
      <c r="A187" s="160" t="s">
        <v>112</v>
      </c>
      <c r="B187" s="161"/>
      <c r="C187" s="202" t="str">
        <f t="shared" si="2"/>
        <v>Электронный справочник на основе Справочника организаций "2ГИС.НАБЕРЕЖНЫЕ ЧЕЛНЫ" (версия для ПК)</v>
      </c>
      <c r="D187" s="36">
        <v>3240</v>
      </c>
      <c r="E187" s="37"/>
      <c r="F187" s="37"/>
      <c r="G187" s="37"/>
      <c r="H187" s="38"/>
    </row>
    <row r="188" spans="1:8" ht="50.1" customHeight="1" x14ac:dyDescent="0.2">
      <c r="A188" s="160" t="s">
        <v>113</v>
      </c>
      <c r="B188" s="161"/>
      <c r="C188" s="202" t="str">
        <f t="shared" si="2"/>
        <v>Электронный справочник на основе Справочника организаций "2ГИС.НАБЕРЕЖНЫЕ ЧЕЛНЫ" (версия для ПК)</v>
      </c>
      <c r="D188" s="36">
        <v>3240</v>
      </c>
      <c r="E188" s="37"/>
      <c r="F188" s="37"/>
      <c r="G188" s="37"/>
      <c r="H188" s="38"/>
    </row>
    <row r="189" spans="1:8" ht="50.1" customHeight="1" x14ac:dyDescent="0.2">
      <c r="A189" s="160" t="s">
        <v>114</v>
      </c>
      <c r="B189" s="161"/>
      <c r="C189" s="202" t="str">
        <f t="shared" si="2"/>
        <v>Электронный справочник на основе Справочника организаций "2ГИС.НАБЕРЕЖНЫЕ ЧЕЛНЫ" (версия для ПК)</v>
      </c>
      <c r="D189" s="36">
        <v>4800</v>
      </c>
      <c r="E189" s="37"/>
      <c r="F189" s="37"/>
      <c r="G189" s="37"/>
      <c r="H189" s="38"/>
    </row>
    <row r="190" spans="1:8" ht="50.1" customHeight="1" x14ac:dyDescent="0.2">
      <c r="A190" s="160" t="s">
        <v>115</v>
      </c>
      <c r="B190" s="161"/>
      <c r="C190" s="202" t="s">
        <v>95</v>
      </c>
      <c r="D190" s="36">
        <v>960</v>
      </c>
      <c r="E190" s="37"/>
      <c r="F190" s="37"/>
      <c r="G190" s="37"/>
      <c r="H190" s="38"/>
    </row>
    <row r="191" spans="1:8" ht="70.5" customHeight="1" x14ac:dyDescent="0.2">
      <c r="A191" s="160" t="s">
        <v>116</v>
      </c>
      <c r="B191" s="161"/>
      <c r="C19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6">
        <v>24720</v>
      </c>
      <c r="E191" s="37"/>
      <c r="F191" s="37"/>
      <c r="G191" s="37"/>
      <c r="H191" s="38"/>
    </row>
    <row r="192" spans="1:8" ht="50.1" customHeight="1" thickBot="1" x14ac:dyDescent="0.25">
      <c r="A192" s="160" t="s">
        <v>117</v>
      </c>
      <c r="B192" s="161"/>
      <c r="C192" s="202" t="str">
        <f t="shared" si="2"/>
        <v>Электронный справочник на основе Справочника организаций "2ГИС.НАБЕРЕЖНЫЕ ЧЕЛНЫ" (версия для ПК)</v>
      </c>
      <c r="D192" s="44">
        <v>21360</v>
      </c>
      <c r="E192" s="45"/>
      <c r="F192" s="45"/>
      <c r="G192" s="45"/>
      <c r="H192" s="46"/>
    </row>
    <row r="193" spans="1:8" s="28" customFormat="1" ht="50.1" customHeight="1" thickBot="1" x14ac:dyDescent="0.25">
      <c r="A193" s="24" t="s">
        <v>118</v>
      </c>
      <c r="B193" s="25"/>
      <c r="C193" s="26"/>
      <c r="D193" s="173"/>
      <c r="E193" s="173"/>
      <c r="F193" s="173"/>
      <c r="G193" s="173"/>
      <c r="H193" s="174"/>
    </row>
    <row r="194" spans="1:8" s="16" customFormat="1" ht="50.1" customHeight="1" x14ac:dyDescent="0.2">
      <c r="A194" s="160" t="s">
        <v>119</v>
      </c>
      <c r="B194" s="161"/>
      <c r="C19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6">
        <v>9000</v>
      </c>
      <c r="E194" s="37"/>
      <c r="F194" s="37"/>
      <c r="G194" s="37"/>
      <c r="H194" s="38"/>
    </row>
    <row r="195" spans="1:8" s="16" customFormat="1" ht="50.1" customHeight="1" x14ac:dyDescent="0.2">
      <c r="A195" s="160" t="s">
        <v>120</v>
      </c>
      <c r="B195" s="161"/>
      <c r="C195" s="209"/>
      <c r="D195" s="36">
        <v>8808</v>
      </c>
      <c r="E195" s="37"/>
      <c r="F195" s="37"/>
      <c r="G195" s="37"/>
      <c r="H195" s="38"/>
    </row>
    <row r="196" spans="1:8" s="16" customFormat="1" ht="50.1" customHeight="1" x14ac:dyDescent="0.2">
      <c r="A196" s="207" t="s">
        <v>121</v>
      </c>
      <c r="B196" s="208"/>
      <c r="C196" s="209"/>
      <c r="D196" s="359">
        <v>3000</v>
      </c>
      <c r="E196" s="157"/>
      <c r="F196" s="157"/>
      <c r="G196" s="157"/>
      <c r="H196" s="157"/>
    </row>
    <row r="197" spans="1:8" s="16" customFormat="1" ht="50.1" customHeight="1" x14ac:dyDescent="0.2">
      <c r="A197" s="207" t="s">
        <v>122</v>
      </c>
      <c r="B197" s="208"/>
      <c r="C197" s="209"/>
      <c r="D197" s="359">
        <v>300</v>
      </c>
      <c r="E197" s="157"/>
      <c r="F197" s="157"/>
      <c r="G197" s="157"/>
      <c r="H197" s="157"/>
    </row>
    <row r="198" spans="1:8" s="16" customFormat="1" ht="50.1" customHeight="1" thickBot="1" x14ac:dyDescent="0.25">
      <c r="A198" s="207" t="s">
        <v>123</v>
      </c>
      <c r="B198" s="208"/>
      <c r="C198" s="210"/>
      <c r="D198" s="78">
        <v>1050</v>
      </c>
      <c r="E198" s="79"/>
      <c r="F198" s="79"/>
      <c r="G198" s="79"/>
      <c r="H198" s="79"/>
    </row>
    <row r="199" spans="1:8" s="16" customFormat="1" ht="50.1" customHeight="1" thickBot="1" x14ac:dyDescent="0.25">
      <c r="A199" s="24" t="s">
        <v>124</v>
      </c>
      <c r="B199" s="25"/>
      <c r="C199" s="26"/>
      <c r="D199" s="173"/>
      <c r="E199" s="173"/>
      <c r="F199" s="173"/>
      <c r="G199" s="173"/>
      <c r="H199" s="174"/>
    </row>
    <row r="200" spans="1:8" ht="50.1" customHeight="1" x14ac:dyDescent="0.2">
      <c r="A200" s="160" t="s">
        <v>125</v>
      </c>
      <c r="B200" s="161"/>
      <c r="C20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200" s="617">
        <v>6264</v>
      </c>
      <c r="E200" s="552"/>
      <c r="F200" s="552"/>
      <c r="G200" s="552"/>
      <c r="H200" s="472"/>
    </row>
    <row r="201" spans="1:8" ht="50.1" customHeight="1" x14ac:dyDescent="0.2">
      <c r="A201" s="160" t="s">
        <v>126</v>
      </c>
      <c r="B201" s="161"/>
      <c r="C201" s="202" t="str">
        <f>"Интернет-площадка 2gis.ru на основе Cправочника организаций "&amp;$C$2&amp;""</f>
        <v>Интернет-площадка 2gis.ru на основе Cправочника организаций "2ГИС.НАБЕРЕЖНЫЕ ЧЕЛНЫ"</v>
      </c>
      <c r="D201" s="36">
        <v>6264</v>
      </c>
      <c r="E201" s="37"/>
      <c r="F201" s="37"/>
      <c r="G201" s="37"/>
      <c r="H201" s="38"/>
    </row>
    <row r="202" spans="1:8" ht="50.1" customHeight="1" x14ac:dyDescent="0.2">
      <c r="A202" s="160" t="s">
        <v>127</v>
      </c>
      <c r="B202" s="161"/>
      <c r="C202"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2" s="36">
        <v>13836</v>
      </c>
      <c r="E202" s="37"/>
      <c r="F202" s="37"/>
      <c r="G202" s="37"/>
      <c r="H202" s="38"/>
    </row>
    <row r="203" spans="1:8" ht="50.1" customHeight="1" x14ac:dyDescent="0.2">
      <c r="A203" s="160" t="s">
        <v>128</v>
      </c>
      <c r="B203" s="161"/>
      <c r="C203"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203" s="212">
        <f>F203*1.2</f>
        <v>12096</v>
      </c>
      <c r="E203" s="213">
        <f>F203*1.1</f>
        <v>11088</v>
      </c>
      <c r="F203" s="213">
        <v>10080</v>
      </c>
      <c r="G203" s="213">
        <f>F203*0.75</f>
        <v>7560</v>
      </c>
      <c r="H203" s="214">
        <f>F203*0.5</f>
        <v>5040</v>
      </c>
    </row>
    <row r="204" spans="1:8" ht="50.1" customHeight="1" x14ac:dyDescent="0.2">
      <c r="A204" s="160" t="s">
        <v>179</v>
      </c>
      <c r="B204" s="161"/>
      <c r="C204" s="202" t="str">
        <f>"Интернет-площадка 2gis.ru на основе Cправочника организаций "&amp;$C$2&amp;""</f>
        <v>Интернет-площадка 2gis.ru на основе Cправочника организаций "2ГИС.НАБЕРЕЖНЫЕ ЧЕЛНЫ"</v>
      </c>
      <c r="D204" s="36">
        <v>10080</v>
      </c>
      <c r="E204" s="37"/>
      <c r="F204" s="37"/>
      <c r="G204" s="37"/>
      <c r="H204" s="38"/>
    </row>
    <row r="205" spans="1:8" ht="50.1" customHeight="1" x14ac:dyDescent="0.2">
      <c r="A205" s="160" t="s">
        <v>130</v>
      </c>
      <c r="B205" s="161"/>
      <c r="C205"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5" s="36">
        <v>22200</v>
      </c>
      <c r="E205" s="37"/>
      <c r="F205" s="37"/>
      <c r="G205" s="37"/>
      <c r="H205" s="38"/>
    </row>
    <row r="206" spans="1:8" s="16" customFormat="1" ht="126" customHeight="1" x14ac:dyDescent="0.2">
      <c r="A206" s="160" t="s">
        <v>131</v>
      </c>
      <c r="B206" s="161"/>
      <c r="C206" s="435" t="str">
        <f>C201</f>
        <v>Интернет-площадка 2gis.ru на основе Cправочника организаций "2ГИС.НАБЕРЕЖНЫЕ ЧЕЛНЫ"</v>
      </c>
      <c r="D206" s="36">
        <v>3096</v>
      </c>
      <c r="E206" s="37"/>
      <c r="F206" s="37"/>
      <c r="G206" s="37"/>
      <c r="H206" s="38"/>
    </row>
    <row r="207" spans="1:8" s="16" customFormat="1" ht="126" customHeight="1" thickBot="1" x14ac:dyDescent="0.25">
      <c r="A207" s="160" t="s">
        <v>132</v>
      </c>
      <c r="B207" s="161"/>
      <c r="C20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7" s="36">
        <v>4200</v>
      </c>
      <c r="E207" s="37"/>
      <c r="F207" s="37"/>
      <c r="G207" s="37"/>
      <c r="H207" s="38"/>
    </row>
    <row r="208" spans="1:8" ht="50.1" customHeight="1" thickBot="1" x14ac:dyDescent="0.25">
      <c r="A208" s="24" t="s">
        <v>193</v>
      </c>
      <c r="B208" s="25"/>
      <c r="C208" s="26"/>
      <c r="D208" s="173"/>
      <c r="E208" s="173"/>
      <c r="F208" s="173"/>
      <c r="G208" s="173"/>
      <c r="H208" s="174"/>
    </row>
    <row r="209" spans="1:8" s="23" customFormat="1" ht="30" customHeight="1" thickBot="1" x14ac:dyDescent="0.25">
      <c r="A209" s="429"/>
      <c r="B209" s="429"/>
      <c r="C209" s="430"/>
      <c r="D209" s="429"/>
      <c r="E209" s="429"/>
      <c r="F209" s="429"/>
      <c r="G209" s="429"/>
      <c r="H209" s="431"/>
    </row>
    <row r="210" spans="1:8" s="16" customFormat="1" ht="83.25" customHeight="1" x14ac:dyDescent="0.2">
      <c r="A210" s="160" t="s">
        <v>194</v>
      </c>
      <c r="B210" s="161"/>
      <c r="C21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10" s="359">
        <v>11340</v>
      </c>
      <c r="E210" s="157"/>
      <c r="F210" s="157"/>
      <c r="G210" s="157"/>
      <c r="H210" s="157"/>
    </row>
    <row r="211" spans="1:8" s="16" customFormat="1" ht="83.25" customHeight="1" thickBot="1" x14ac:dyDescent="0.25">
      <c r="A211" s="160" t="s">
        <v>195</v>
      </c>
      <c r="B211" s="161"/>
      <c r="C211" s="209"/>
      <c r="D211" s="359">
        <v>11340</v>
      </c>
      <c r="E211" s="157"/>
      <c r="F211" s="157"/>
      <c r="G211" s="157"/>
      <c r="H211" s="157"/>
    </row>
    <row r="212" spans="1:8" ht="50.1" customHeight="1" thickBot="1" x14ac:dyDescent="0.25">
      <c r="A212" s="336"/>
      <c r="B212" s="337"/>
      <c r="C212" s="125"/>
      <c r="D212" s="399"/>
      <c r="E212" s="399"/>
      <c r="F212" s="399"/>
      <c r="G212" s="399"/>
      <c r="H212" s="400"/>
    </row>
    <row r="213" spans="1:8" s="23" customFormat="1" ht="26.25" x14ac:dyDescent="0.2">
      <c r="A213" s="216"/>
      <c r="B213" s="217"/>
      <c r="C213" s="218"/>
      <c r="D213" s="217"/>
      <c r="E213" s="217"/>
      <c r="F213" s="217"/>
      <c r="G213" s="217"/>
      <c r="H213" s="219"/>
    </row>
    <row r="214" spans="1:8" s="16" customFormat="1" ht="21" x14ac:dyDescent="0.2">
      <c r="A214" s="220"/>
      <c r="B214" s="221" t="s">
        <v>133</v>
      </c>
      <c r="C214" s="222" t="s">
        <v>180</v>
      </c>
      <c r="D214" s="222"/>
      <c r="E214" s="223"/>
      <c r="F214" s="223"/>
      <c r="G214" s="223"/>
      <c r="H214" s="223"/>
    </row>
    <row r="215" spans="1:8" s="16" customFormat="1" ht="21" x14ac:dyDescent="0.2">
      <c r="A215" s="220"/>
      <c r="B215" s="223"/>
      <c r="C215" s="373" t="s">
        <v>181</v>
      </c>
      <c r="D215" s="224"/>
      <c r="E215" s="223"/>
      <c r="F215" s="223"/>
      <c r="G215" s="223"/>
      <c r="H215" s="223"/>
    </row>
    <row r="216" spans="1:8" s="16" customFormat="1" ht="21" x14ac:dyDescent="0.2">
      <c r="A216" s="220"/>
      <c r="B216" s="223"/>
      <c r="C216" s="373" t="s">
        <v>182</v>
      </c>
      <c r="D216" s="224"/>
      <c r="E216" s="223"/>
      <c r="F216" s="223"/>
      <c r="G216" s="223"/>
      <c r="H216" s="223"/>
    </row>
    <row r="217" spans="1:8" s="16" customFormat="1" ht="21" x14ac:dyDescent="0.2">
      <c r="A217" s="220"/>
      <c r="B217" s="223"/>
      <c r="C217" s="637"/>
      <c r="D217" s="457"/>
      <c r="E217" s="223"/>
      <c r="F217" s="223"/>
      <c r="G217" s="223"/>
      <c r="H217" s="223"/>
    </row>
    <row r="218" spans="1:8" s="16" customFormat="1" ht="98.25" customHeight="1" x14ac:dyDescent="0.2">
      <c r="A218" s="225" t="s">
        <v>563</v>
      </c>
      <c r="B218" s="225"/>
      <c r="C218" s="225"/>
      <c r="D218" s="225"/>
      <c r="E218" s="225"/>
      <c r="F218" s="225"/>
      <c r="G218" s="225"/>
      <c r="H218" s="225"/>
    </row>
    <row r="219" spans="1:8" ht="26.25" x14ac:dyDescent="0.2">
      <c r="A219" s="227" t="str">
        <f>Абакан_юр!A174</f>
        <v>По соглашению сторон в качестве валюты платежа могут выступать украинские гривны, в этом случае курс следующий: 1 руб. = 0,4273 гривен</v>
      </c>
      <c r="B219" s="227"/>
      <c r="C219" s="227"/>
      <c r="D219" s="228"/>
      <c r="E219" s="228"/>
      <c r="F219" s="229"/>
      <c r="G219" s="230"/>
      <c r="H219" s="230"/>
    </row>
    <row r="220" spans="1:8" ht="26.25" x14ac:dyDescent="0.2">
      <c r="A220" s="227" t="str">
        <f>Абакан_юр!A175</f>
        <v>По соглашению сторон в качестве валюты платежа могут выступать дирхамы ОАЭ, в этом случае курс следующий: 1 руб. = 0,0413 дирхам</v>
      </c>
      <c r="B220" s="227"/>
      <c r="C220" s="227"/>
      <c r="D220" s="228"/>
      <c r="E220" s="228"/>
      <c r="F220" s="229"/>
      <c r="G220" s="232"/>
      <c r="H220" s="232"/>
    </row>
    <row r="221" spans="1:8" ht="26.25" x14ac:dyDescent="0.2">
      <c r="A221" s="227" t="str">
        <f>Абакан_юр!A176</f>
        <v>По соглашению сторон в качестве валюты платежа могут выступать доллары США, в этом случае курс следующий: 1 руб. = 0,0113 доллара</v>
      </c>
      <c r="B221" s="227"/>
      <c r="C221" s="227"/>
      <c r="D221" s="228"/>
      <c r="E221" s="228"/>
      <c r="F221" s="229"/>
      <c r="G221" s="232"/>
      <c r="H221" s="232"/>
    </row>
    <row r="222" spans="1:8" ht="26.25" x14ac:dyDescent="0.2">
      <c r="A222" s="227" t="str">
        <f>Абакан_юр!A177</f>
        <v>По соглашению сторон в качестве валюты платежа могут выступать евро, в этом случае курс следующий: 1 руб. = 0,0105 евро</v>
      </c>
      <c r="B222" s="227"/>
      <c r="C222" s="227"/>
      <c r="D222" s="228"/>
      <c r="E222" s="229"/>
      <c r="F222" s="229"/>
      <c r="G222" s="232"/>
      <c r="H222" s="232"/>
    </row>
    <row r="223" spans="1:8" ht="26.25" x14ac:dyDescent="0.2">
      <c r="A223" s="227" t="str">
        <f>Абакан_юр!A178</f>
        <v>По соглашению сторон в качестве валюты платежа могут выступать чешские кроны, в этом случае курс следующий: 1 руб. = 0,2661 крона</v>
      </c>
      <c r="B223" s="227"/>
      <c r="C223" s="227"/>
      <c r="D223" s="228"/>
      <c r="E223" s="229"/>
      <c r="F223" s="229"/>
      <c r="G223" s="232"/>
      <c r="H223" s="232"/>
    </row>
    <row r="224" spans="1:8" ht="26.25" x14ac:dyDescent="0.2">
      <c r="A224" s="227" t="str">
        <f>Абакан_юр!A179</f>
        <v>По соглашению сторон в качестве валюты платежа могут выступать киргизские сомы, в этом случае курс следующий: 1 руб. = 1,0065 сом</v>
      </c>
      <c r="B224" s="227"/>
      <c r="C224" s="227"/>
      <c r="D224" s="228"/>
      <c r="E224" s="228"/>
      <c r="F224" s="229"/>
      <c r="G224" s="232"/>
      <c r="H224" s="232"/>
    </row>
    <row r="225" spans="1:8" s="226" customFormat="1" ht="115.5" customHeight="1" x14ac:dyDescent="0.2">
      <c r="A225" s="227" t="str">
        <f>Абакан_юр!A180</f>
        <v>По соглашению сторон в качестве валюты платежа могут выступать казахстанские тенге, в этом случае курс следующий: 1 руб. = 5,0495 тенге</v>
      </c>
      <c r="B225" s="227"/>
      <c r="C225" s="227"/>
      <c r="D225" s="228"/>
      <c r="E225" s="228"/>
      <c r="F225" s="229"/>
      <c r="G225" s="232"/>
      <c r="H225" s="232"/>
    </row>
    <row r="226" spans="1:8" ht="26.25" customHeight="1" x14ac:dyDescent="0.2">
      <c r="A226" s="233"/>
      <c r="B226" s="233"/>
      <c r="C226" s="234"/>
      <c r="D226" s="235"/>
      <c r="E226" s="235"/>
      <c r="F226" s="236"/>
      <c r="G226" s="237"/>
      <c r="H226" s="237"/>
    </row>
    <row r="227" spans="1:8" ht="26.25" customHeight="1" x14ac:dyDescent="0.2">
      <c r="A227" s="239" t="s">
        <v>144</v>
      </c>
      <c r="B227" s="239"/>
      <c r="C227" s="239"/>
      <c r="D227" s="239"/>
      <c r="E227" s="239"/>
      <c r="F227" s="239"/>
      <c r="G227" s="239"/>
      <c r="H227" s="239"/>
    </row>
    <row r="228" spans="1:8" ht="26.25" customHeight="1" x14ac:dyDescent="0.2">
      <c r="A228" s="239" t="s">
        <v>145</v>
      </c>
      <c r="B228" s="239"/>
      <c r="C228" s="239"/>
      <c r="D228" s="239"/>
      <c r="E228" s="239"/>
      <c r="F228" s="239"/>
      <c r="G228" s="239"/>
      <c r="H228" s="239"/>
    </row>
    <row r="229" spans="1:8" ht="26.25" customHeight="1" x14ac:dyDescent="0.2">
      <c r="A229" s="233"/>
      <c r="B229" s="233"/>
      <c r="C229" s="234"/>
      <c r="D229" s="235"/>
      <c r="E229" s="235"/>
      <c r="F229" s="236"/>
      <c r="G229" s="237"/>
      <c r="H229" s="237"/>
    </row>
    <row r="230" spans="1:8" ht="26.25" customHeight="1" thickBot="1" x14ac:dyDescent="0.25">
      <c r="A230" s="240" t="s">
        <v>146</v>
      </c>
      <c r="B230" s="240"/>
      <c r="C230" s="240"/>
      <c r="D230" s="240"/>
      <c r="E230" s="240"/>
      <c r="F230" s="241"/>
      <c r="G230" s="231"/>
      <c r="H230" s="242"/>
    </row>
    <row r="231" spans="1:8" ht="26.25" customHeight="1" thickBot="1" x14ac:dyDescent="0.25">
      <c r="A231" s="243" t="s">
        <v>147</v>
      </c>
      <c r="B231" s="244"/>
      <c r="C231" s="244"/>
      <c r="D231" s="244"/>
      <c r="E231" s="245"/>
      <c r="F231" s="246"/>
      <c r="H231" s="247"/>
    </row>
    <row r="232" spans="1:8" ht="26.25" customHeight="1" thickBot="1" x14ac:dyDescent="0.25">
      <c r="A232" s="375" t="s">
        <v>148</v>
      </c>
      <c r="B232" s="376"/>
      <c r="C232" s="250" t="s">
        <v>149</v>
      </c>
      <c r="D232" s="402" t="s">
        <v>150</v>
      </c>
      <c r="E232" s="403"/>
      <c r="F232" s="252"/>
      <c r="G232" s="252"/>
      <c r="H232" s="252"/>
    </row>
    <row r="233" spans="1:8" ht="21" x14ac:dyDescent="0.2">
      <c r="A233" s="258" t="s">
        <v>183</v>
      </c>
      <c r="B233" s="259"/>
      <c r="C233" s="261" t="s">
        <v>184</v>
      </c>
      <c r="D233" s="437">
        <v>2190</v>
      </c>
      <c r="E233" s="262"/>
      <c r="F233" s="252"/>
      <c r="G233" s="252"/>
      <c r="H233" s="252"/>
    </row>
    <row r="234" spans="1:8" ht="21" x14ac:dyDescent="0.2">
      <c r="A234" s="258" t="s">
        <v>185</v>
      </c>
      <c r="B234" s="259"/>
      <c r="C234" s="261"/>
      <c r="D234" s="437">
        <v>1590</v>
      </c>
      <c r="E234" s="262"/>
      <c r="F234" s="252"/>
      <c r="G234" s="252"/>
      <c r="H234" s="252"/>
    </row>
    <row r="235" spans="1:8" ht="21" x14ac:dyDescent="0.2">
      <c r="A235" s="258" t="s">
        <v>186</v>
      </c>
      <c r="B235" s="259"/>
      <c r="C235" s="261"/>
      <c r="D235" s="437">
        <v>1440</v>
      </c>
      <c r="E235" s="262"/>
      <c r="F235" s="252"/>
      <c r="G235" s="252"/>
      <c r="H235" s="252"/>
    </row>
    <row r="236" spans="1:8" ht="46.5" customHeight="1" thickBot="1" x14ac:dyDescent="0.25">
      <c r="A236" s="258" t="s">
        <v>187</v>
      </c>
      <c r="B236" s="259"/>
      <c r="C236" s="261"/>
      <c r="D236" s="437">
        <v>1290</v>
      </c>
      <c r="E236" s="262"/>
      <c r="F236" s="252"/>
      <c r="G236" s="252"/>
      <c r="H236" s="252"/>
    </row>
    <row r="237" spans="1:8" ht="98.25" customHeight="1" x14ac:dyDescent="0.2">
      <c r="A237" s="253" t="s">
        <v>151</v>
      </c>
      <c r="B237" s="254"/>
      <c r="C237" s="255" t="s">
        <v>152</v>
      </c>
      <c r="D237" s="256" t="s">
        <v>153</v>
      </c>
      <c r="E237" s="257"/>
      <c r="F237" s="252"/>
      <c r="G237" s="252"/>
      <c r="H237" s="252"/>
    </row>
    <row r="238" spans="1:8" ht="93" customHeight="1" x14ac:dyDescent="0.2">
      <c r="A238" s="258" t="s">
        <v>154</v>
      </c>
      <c r="B238" s="259"/>
      <c r="C238" s="260" t="s">
        <v>155</v>
      </c>
      <c r="D238" s="261" t="s">
        <v>156</v>
      </c>
      <c r="E238" s="262"/>
      <c r="F238" s="252"/>
      <c r="G238" s="252"/>
      <c r="H238" s="252"/>
    </row>
    <row r="239" spans="1:8" ht="96" customHeight="1" thickBot="1" x14ac:dyDescent="0.25">
      <c r="A239" s="404" t="s">
        <v>157</v>
      </c>
      <c r="B239" s="405"/>
      <c r="C239" s="406" t="s">
        <v>158</v>
      </c>
      <c r="D239" s="407" t="s">
        <v>156</v>
      </c>
      <c r="E239" s="408"/>
      <c r="F239" s="252"/>
      <c r="G239" s="252"/>
      <c r="H239" s="252"/>
    </row>
    <row r="240" spans="1:8" ht="85.5" customHeight="1" x14ac:dyDescent="0.2">
      <c r="A240" s="258" t="s">
        <v>160</v>
      </c>
      <c r="B240" s="259"/>
      <c r="C240" s="409" t="s">
        <v>161</v>
      </c>
      <c r="D240" s="259" t="s">
        <v>156</v>
      </c>
      <c r="E240" s="410"/>
      <c r="F240" s="246"/>
      <c r="G240" s="246"/>
      <c r="H240" s="246"/>
    </row>
    <row r="241" spans="1:8" ht="78" customHeight="1" thickBot="1" x14ac:dyDescent="0.25">
      <c r="A241" s="411" t="s">
        <v>162</v>
      </c>
      <c r="B241" s="412"/>
      <c r="C241" s="406" t="s">
        <v>163</v>
      </c>
      <c r="D241" s="413" t="s">
        <v>156</v>
      </c>
      <c r="E241" s="414"/>
      <c r="F241" s="236"/>
      <c r="G241" s="237"/>
      <c r="H241" s="237"/>
    </row>
    <row r="242" spans="1:8" ht="50.1" customHeight="1" x14ac:dyDescent="0.2">
      <c r="A242" s="264" t="s">
        <v>164</v>
      </c>
      <c r="B242" s="264"/>
      <c r="C242" s="264"/>
      <c r="D242" s="264"/>
      <c r="E242" s="264"/>
      <c r="F242" s="264"/>
      <c r="G242" s="264"/>
      <c r="H242" s="264"/>
    </row>
    <row r="243" spans="1:8" ht="50.1" customHeight="1" x14ac:dyDescent="0.2">
      <c r="A243" s="264" t="s">
        <v>165</v>
      </c>
      <c r="B243" s="264"/>
      <c r="C243" s="264"/>
      <c r="D243" s="264"/>
      <c r="E243" s="264"/>
      <c r="F243" s="264"/>
      <c r="G243" s="264"/>
      <c r="H243" s="264"/>
    </row>
    <row r="244" spans="1:8" ht="206.25" customHeight="1" x14ac:dyDescent="0.2">
      <c r="A24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4" s="239"/>
      <c r="C244" s="239"/>
      <c r="D244" s="239"/>
      <c r="E244" s="239"/>
      <c r="F244" s="239"/>
      <c r="G244" s="239"/>
      <c r="H244" s="239"/>
    </row>
    <row r="245" spans="1:8" ht="107.25" customHeight="1" x14ac:dyDescent="0.2">
      <c r="A245" s="239" t="s">
        <v>167</v>
      </c>
      <c r="B245" s="239"/>
      <c r="C245" s="239"/>
      <c r="D245" s="239"/>
      <c r="E245" s="239"/>
      <c r="F245" s="239"/>
      <c r="G245" s="239"/>
      <c r="H245" s="239"/>
    </row>
    <row r="246" spans="1:8" ht="132" customHeight="1" x14ac:dyDescent="0.2">
      <c r="A246" s="264" t="s">
        <v>168</v>
      </c>
      <c r="B246" s="264"/>
      <c r="C246" s="264"/>
      <c r="D246" s="264"/>
      <c r="E246" s="264"/>
      <c r="F246" s="264"/>
      <c r="G246" s="264"/>
      <c r="H246" s="264"/>
    </row>
    <row r="247" spans="1:8" s="217" customFormat="1" ht="125.25" customHeight="1" x14ac:dyDescent="0.2">
      <c r="A247" s="239" t="s">
        <v>169</v>
      </c>
      <c r="B247" s="239"/>
      <c r="C247" s="239"/>
      <c r="D247" s="239"/>
      <c r="E247" s="239"/>
      <c r="F247" s="239"/>
      <c r="G247" s="239"/>
      <c r="H247" s="239"/>
    </row>
    <row r="248" spans="1:8" s="217" customFormat="1" ht="125.25" customHeight="1" x14ac:dyDescent="0.2">
      <c r="A248" s="531" t="s">
        <v>468</v>
      </c>
      <c r="B248" s="531"/>
      <c r="C248" s="531"/>
      <c r="D248" s="531"/>
      <c r="E248" s="531"/>
      <c r="F248" s="531"/>
      <c r="G248" s="531"/>
      <c r="H248" s="531"/>
    </row>
    <row r="249" spans="1:8" ht="25.5" x14ac:dyDescent="0.35">
      <c r="A249" s="532" t="s">
        <v>469</v>
      </c>
      <c r="B249" s="533"/>
      <c r="C249" s="534" t="s">
        <v>470</v>
      </c>
    </row>
    <row r="250" spans="1:8" ht="25.5" x14ac:dyDescent="0.35">
      <c r="A250" s="535" t="s">
        <v>471</v>
      </c>
      <c r="B250" s="536"/>
      <c r="C250" s="537">
        <v>1</v>
      </c>
    </row>
    <row r="251" spans="1:8" ht="25.5" x14ac:dyDescent="0.35">
      <c r="A251" s="535">
        <v>2</v>
      </c>
      <c r="B251" s="536"/>
      <c r="C251" s="537">
        <v>1.1000000000000001</v>
      </c>
    </row>
    <row r="252" spans="1:8" ht="25.5" x14ac:dyDescent="0.35">
      <c r="A252" s="535">
        <v>3</v>
      </c>
      <c r="B252" s="536"/>
      <c r="C252" s="537">
        <v>1.2</v>
      </c>
    </row>
    <row r="253" spans="1:8" ht="25.5" x14ac:dyDescent="0.35">
      <c r="A253" s="535" t="s">
        <v>472</v>
      </c>
      <c r="B253" s="536"/>
      <c r="C253" s="537">
        <v>1.25</v>
      </c>
    </row>
    <row r="254" spans="1:8" ht="25.5" x14ac:dyDescent="0.35">
      <c r="A254" s="535" t="s">
        <v>473</v>
      </c>
      <c r="B254" s="536"/>
      <c r="C254" s="537">
        <v>1.3</v>
      </c>
    </row>
    <row r="255" spans="1:8" ht="25.5" x14ac:dyDescent="0.35">
      <c r="A255" s="535" t="s">
        <v>474</v>
      </c>
      <c r="B255" s="536"/>
      <c r="C255" s="537">
        <v>1.35</v>
      </c>
    </row>
    <row r="256" spans="1:8" ht="25.5" x14ac:dyDescent="0.35">
      <c r="A256" s="535" t="s">
        <v>475</v>
      </c>
      <c r="B256" s="536"/>
      <c r="C256" s="537">
        <v>1.4</v>
      </c>
    </row>
    <row r="257" spans="1:8" ht="25.5" x14ac:dyDescent="0.35">
      <c r="A257" s="535" t="s">
        <v>476</v>
      </c>
      <c r="B257" s="536"/>
      <c r="C257" s="537">
        <v>1.45</v>
      </c>
    </row>
    <row r="258" spans="1:8" ht="25.5" x14ac:dyDescent="0.35">
      <c r="A258" s="535" t="s">
        <v>477</v>
      </c>
      <c r="B258" s="536"/>
      <c r="C258" s="537">
        <v>1.5</v>
      </c>
    </row>
    <row r="259" spans="1:8" ht="25.5" x14ac:dyDescent="0.35">
      <c r="A259" s="535" t="s">
        <v>478</v>
      </c>
      <c r="B259" s="536"/>
      <c r="C259" s="537">
        <v>2</v>
      </c>
    </row>
    <row r="260" spans="1:8" ht="23.25" x14ac:dyDescent="0.2">
      <c r="A260" s="264" t="s">
        <v>479</v>
      </c>
      <c r="B260" s="264"/>
      <c r="C260" s="264"/>
      <c r="D260" s="264"/>
      <c r="E260" s="264"/>
      <c r="F260" s="264"/>
      <c r="G260" s="264"/>
      <c r="H260" s="264"/>
    </row>
  </sheetData>
  <sheetProtection selectLockedCells="1" selectUnlockedCells="1"/>
  <mergeCells count="434">
    <mergeCell ref="A255:B255"/>
    <mergeCell ref="A256:B256"/>
    <mergeCell ref="A257:B257"/>
    <mergeCell ref="A258:B258"/>
    <mergeCell ref="A259:B259"/>
    <mergeCell ref="A260:H260"/>
    <mergeCell ref="A249:B249"/>
    <mergeCell ref="A250:B250"/>
    <mergeCell ref="A251:B251"/>
    <mergeCell ref="A252:B252"/>
    <mergeCell ref="A253:B253"/>
    <mergeCell ref="A254:B254"/>
    <mergeCell ref="A244:H244"/>
    <mergeCell ref="A245:H245"/>
    <mergeCell ref="A246:H246"/>
    <mergeCell ref="A247:E247"/>
    <mergeCell ref="F247:H247"/>
    <mergeCell ref="A248:H248"/>
    <mergeCell ref="A240:B240"/>
    <mergeCell ref="D240:E240"/>
    <mergeCell ref="A241:B241"/>
    <mergeCell ref="D241:E241"/>
    <mergeCell ref="A242:H242"/>
    <mergeCell ref="A243:H243"/>
    <mergeCell ref="D236:E236"/>
    <mergeCell ref="A237:B237"/>
    <mergeCell ref="D237:E237"/>
    <mergeCell ref="A238:B238"/>
    <mergeCell ref="D238:E238"/>
    <mergeCell ref="A239:B239"/>
    <mergeCell ref="D239:E239"/>
    <mergeCell ref="A232:B232"/>
    <mergeCell ref="D232:E232"/>
    <mergeCell ref="A233:B233"/>
    <mergeCell ref="C233:C236"/>
    <mergeCell ref="D233:E233"/>
    <mergeCell ref="A234:B234"/>
    <mergeCell ref="D234:E234"/>
    <mergeCell ref="A235:B235"/>
    <mergeCell ref="D235:E235"/>
    <mergeCell ref="A236:B236"/>
    <mergeCell ref="A224:C224"/>
    <mergeCell ref="A225:C225"/>
    <mergeCell ref="A227:H227"/>
    <mergeCell ref="A228:H228"/>
    <mergeCell ref="A230:E230"/>
    <mergeCell ref="A231:E231"/>
    <mergeCell ref="A219:C219"/>
    <mergeCell ref="G219:H219"/>
    <mergeCell ref="A220:C220"/>
    <mergeCell ref="A221:C221"/>
    <mergeCell ref="A222:C222"/>
    <mergeCell ref="A223:C223"/>
    <mergeCell ref="A212:B212"/>
    <mergeCell ref="D212:H212"/>
    <mergeCell ref="C214:D214"/>
    <mergeCell ref="C215:D215"/>
    <mergeCell ref="C216:D216"/>
    <mergeCell ref="A218:H218"/>
    <mergeCell ref="A209:C209"/>
    <mergeCell ref="D209:H209"/>
    <mergeCell ref="A210:B210"/>
    <mergeCell ref="C210:C211"/>
    <mergeCell ref="D210:H210"/>
    <mergeCell ref="A211:B211"/>
    <mergeCell ref="D211:H211"/>
    <mergeCell ref="A206:B206"/>
    <mergeCell ref="D206:H206"/>
    <mergeCell ref="A207:B207"/>
    <mergeCell ref="D207:H207"/>
    <mergeCell ref="A208:B208"/>
    <mergeCell ref="D208:H208"/>
    <mergeCell ref="A202:B202"/>
    <mergeCell ref="D202:H202"/>
    <mergeCell ref="A203:B203"/>
    <mergeCell ref="A204:B204"/>
    <mergeCell ref="D204:H204"/>
    <mergeCell ref="A205:B205"/>
    <mergeCell ref="D205:H205"/>
    <mergeCell ref="D198:H198"/>
    <mergeCell ref="A199:B199"/>
    <mergeCell ref="D199:H199"/>
    <mergeCell ref="A200:B200"/>
    <mergeCell ref="D200:H200"/>
    <mergeCell ref="A201:B201"/>
    <mergeCell ref="D201:H201"/>
    <mergeCell ref="A194:B194"/>
    <mergeCell ref="C194:C198"/>
    <mergeCell ref="D194:H194"/>
    <mergeCell ref="A195:B195"/>
    <mergeCell ref="D195:H195"/>
    <mergeCell ref="A196:B196"/>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27:H127"/>
    <mergeCell ref="A128:B128"/>
    <mergeCell ref="C128:C136"/>
    <mergeCell ref="D128:H128"/>
    <mergeCell ref="A129:B129"/>
    <mergeCell ref="D129:H129"/>
    <mergeCell ref="A130:B130"/>
    <mergeCell ref="D130:H130"/>
    <mergeCell ref="A131:B131"/>
    <mergeCell ref="D131:H131"/>
    <mergeCell ref="A124:B124"/>
    <mergeCell ref="D124:H124"/>
    <mergeCell ref="A125:B125"/>
    <mergeCell ref="D125:H125"/>
    <mergeCell ref="A126:C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7"/>
  <sheetViews>
    <sheetView view="pageBreakPreview" zoomScale="40" zoomScaleNormal="60" zoomScaleSheetLayoutView="40" workbookViewId="0">
      <pane ySplit="4" topLeftCell="A83"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564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300">
        <f>F48*1.2</f>
        <v>2736</v>
      </c>
      <c r="E48" s="300">
        <f>F48*1.1</f>
        <v>2508</v>
      </c>
      <c r="F48" s="300">
        <v>2280</v>
      </c>
      <c r="G48" s="300">
        <f>F48*0.75</f>
        <v>1710</v>
      </c>
      <c r="H48" s="300">
        <f>F48*0.5</f>
        <v>1140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1">
        <f>F55*1.2</f>
        <v>5356.8</v>
      </c>
      <c r="E55" s="32">
        <f>F55*1.1</f>
        <v>4910.4000000000005</v>
      </c>
      <c r="F55" s="32">
        <v>4464</v>
      </c>
      <c r="G55" s="32">
        <f>F55*0.75</f>
        <v>3348</v>
      </c>
      <c r="H55" s="33">
        <f>F55*0.5</f>
        <v>2232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54">
        <f>F61*1.2</f>
        <v>6652.8</v>
      </c>
      <c r="E61" s="32">
        <f>F61*1.1</f>
        <v>6098.4000000000005</v>
      </c>
      <c r="F61" s="32">
        <v>5544</v>
      </c>
      <c r="G61" s="32">
        <f>F61*0.75</f>
        <v>4158</v>
      </c>
      <c r="H61" s="33">
        <f>F61*0.5</f>
        <v>2772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389">
        <v>120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780 до 15600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144">
        <v>780</v>
      </c>
      <c r="E72" s="145"/>
      <c r="F72" s="145"/>
      <c r="G72" s="145"/>
      <c r="H72" s="146"/>
    </row>
    <row r="73" spans="1:8" ht="37.5" customHeight="1" x14ac:dyDescent="0.2">
      <c r="A73" s="147" t="s">
        <v>40</v>
      </c>
      <c r="B73" s="148"/>
      <c r="C73" s="143"/>
      <c r="D73" s="36">
        <v>1560</v>
      </c>
      <c r="E73" s="37"/>
      <c r="F73" s="37"/>
      <c r="G73" s="37"/>
      <c r="H73" s="38"/>
    </row>
    <row r="74" spans="1:8" ht="37.5" customHeight="1" x14ac:dyDescent="0.2">
      <c r="A74" s="147" t="s">
        <v>41</v>
      </c>
      <c r="B74" s="148"/>
      <c r="C74" s="143"/>
      <c r="D74" s="36">
        <v>2340</v>
      </c>
      <c r="E74" s="37"/>
      <c r="F74" s="37"/>
      <c r="G74" s="37"/>
      <c r="H74" s="38"/>
    </row>
    <row r="75" spans="1:8" ht="37.5" customHeight="1" x14ac:dyDescent="0.2">
      <c r="A75" s="147" t="s">
        <v>42</v>
      </c>
      <c r="B75" s="148"/>
      <c r="C75" s="143"/>
      <c r="D75" s="36">
        <v>3120</v>
      </c>
      <c r="E75" s="37"/>
      <c r="F75" s="37"/>
      <c r="G75" s="37"/>
      <c r="H75" s="38"/>
    </row>
    <row r="76" spans="1:8" ht="37.5" customHeight="1" x14ac:dyDescent="0.2">
      <c r="A76" s="147" t="s">
        <v>43</v>
      </c>
      <c r="B76" s="148"/>
      <c r="C76" s="143"/>
      <c r="D76" s="36">
        <v>3900</v>
      </c>
      <c r="E76" s="37"/>
      <c r="F76" s="37"/>
      <c r="G76" s="37"/>
      <c r="H76" s="38"/>
    </row>
    <row r="77" spans="1:8" ht="37.5" customHeight="1" x14ac:dyDescent="0.2">
      <c r="A77" s="147" t="s">
        <v>44</v>
      </c>
      <c r="B77" s="148"/>
      <c r="C77" s="143"/>
      <c r="D77" s="36">
        <v>4680</v>
      </c>
      <c r="E77" s="37"/>
      <c r="F77" s="37"/>
      <c r="G77" s="37"/>
      <c r="H77" s="38"/>
    </row>
    <row r="78" spans="1:8" ht="37.5" customHeight="1" x14ac:dyDescent="0.2">
      <c r="A78" s="147" t="s">
        <v>45</v>
      </c>
      <c r="B78" s="148"/>
      <c r="C78" s="143"/>
      <c r="D78" s="36">
        <v>5460</v>
      </c>
      <c r="E78" s="37"/>
      <c r="F78" s="37"/>
      <c r="G78" s="37"/>
      <c r="H78" s="38"/>
    </row>
    <row r="79" spans="1:8" ht="37.5" customHeight="1" x14ac:dyDescent="0.2">
      <c r="A79" s="147" t="s">
        <v>46</v>
      </c>
      <c r="B79" s="148"/>
      <c r="C79" s="143"/>
      <c r="D79" s="36">
        <v>6240</v>
      </c>
      <c r="E79" s="37"/>
      <c r="F79" s="37"/>
      <c r="G79" s="37"/>
      <c r="H79" s="38"/>
    </row>
    <row r="80" spans="1:8" ht="37.5" customHeight="1" x14ac:dyDescent="0.2">
      <c r="A80" s="147" t="s">
        <v>47</v>
      </c>
      <c r="B80" s="148"/>
      <c r="C80" s="143"/>
      <c r="D80" s="36">
        <v>7020</v>
      </c>
      <c r="E80" s="37"/>
      <c r="F80" s="37"/>
      <c r="G80" s="37"/>
      <c r="H80" s="38"/>
    </row>
    <row r="81" spans="1:8" ht="37.5" customHeight="1" x14ac:dyDescent="0.2">
      <c r="A81" s="147" t="s">
        <v>48</v>
      </c>
      <c r="B81" s="148"/>
      <c r="C81" s="143"/>
      <c r="D81" s="36">
        <v>7800</v>
      </c>
      <c r="E81" s="37"/>
      <c r="F81" s="37"/>
      <c r="G81" s="37"/>
      <c r="H81" s="38"/>
    </row>
    <row r="82" spans="1:8" ht="37.5" customHeight="1" x14ac:dyDescent="0.2">
      <c r="A82" s="147" t="s">
        <v>49</v>
      </c>
      <c r="B82" s="148"/>
      <c r="C82" s="143"/>
      <c r="D82" s="36">
        <v>8580</v>
      </c>
      <c r="E82" s="37"/>
      <c r="F82" s="37"/>
      <c r="G82" s="37"/>
      <c r="H82" s="38"/>
    </row>
    <row r="83" spans="1:8" ht="37.5" customHeight="1" x14ac:dyDescent="0.2">
      <c r="A83" s="147" t="s">
        <v>50</v>
      </c>
      <c r="B83" s="148"/>
      <c r="C83" s="143"/>
      <c r="D83" s="36">
        <v>9360</v>
      </c>
      <c r="E83" s="37"/>
      <c r="F83" s="37"/>
      <c r="G83" s="37"/>
      <c r="H83" s="38"/>
    </row>
    <row r="84" spans="1:8" ht="37.5" customHeight="1" x14ac:dyDescent="0.2">
      <c r="A84" s="147" t="s">
        <v>51</v>
      </c>
      <c r="B84" s="148"/>
      <c r="C84" s="143"/>
      <c r="D84" s="36">
        <v>10140</v>
      </c>
      <c r="E84" s="37"/>
      <c r="F84" s="37"/>
      <c r="G84" s="37"/>
      <c r="H84" s="38"/>
    </row>
    <row r="85" spans="1:8" ht="37.5" customHeight="1" x14ac:dyDescent="0.2">
      <c r="A85" s="147" t="s">
        <v>52</v>
      </c>
      <c r="B85" s="148"/>
      <c r="C85" s="143"/>
      <c r="D85" s="36">
        <v>10920</v>
      </c>
      <c r="E85" s="37"/>
      <c r="F85" s="37"/>
      <c r="G85" s="37"/>
      <c r="H85" s="38"/>
    </row>
    <row r="86" spans="1:8" ht="37.5" customHeight="1" x14ac:dyDescent="0.2">
      <c r="A86" s="147" t="s">
        <v>53</v>
      </c>
      <c r="B86" s="148"/>
      <c r="C86" s="143"/>
      <c r="D86" s="36">
        <v>11700</v>
      </c>
      <c r="E86" s="37"/>
      <c r="F86" s="37"/>
      <c r="G86" s="37"/>
      <c r="H86" s="38"/>
    </row>
    <row r="87" spans="1:8" ht="37.5" customHeight="1" x14ac:dyDescent="0.2">
      <c r="A87" s="147" t="s">
        <v>54</v>
      </c>
      <c r="B87" s="148"/>
      <c r="C87" s="143"/>
      <c r="D87" s="36">
        <v>12480</v>
      </c>
      <c r="E87" s="37"/>
      <c r="F87" s="37"/>
      <c r="G87" s="37"/>
      <c r="H87" s="38"/>
    </row>
    <row r="88" spans="1:8" ht="37.5" customHeight="1" x14ac:dyDescent="0.2">
      <c r="A88" s="147" t="s">
        <v>55</v>
      </c>
      <c r="B88" s="148"/>
      <c r="C88" s="143"/>
      <c r="D88" s="36">
        <v>13260</v>
      </c>
      <c r="E88" s="37"/>
      <c r="F88" s="37"/>
      <c r="G88" s="37"/>
      <c r="H88" s="38"/>
    </row>
    <row r="89" spans="1:8" ht="37.5" customHeight="1" x14ac:dyDescent="0.2">
      <c r="A89" s="147" t="s">
        <v>56</v>
      </c>
      <c r="B89" s="148"/>
      <c r="C89" s="143"/>
      <c r="D89" s="36">
        <v>14040</v>
      </c>
      <c r="E89" s="37"/>
      <c r="F89" s="37"/>
      <c r="G89" s="37"/>
      <c r="H89" s="38"/>
    </row>
    <row r="90" spans="1:8" ht="37.5" customHeight="1" x14ac:dyDescent="0.2">
      <c r="A90" s="147" t="s">
        <v>57</v>
      </c>
      <c r="B90" s="148"/>
      <c r="C90" s="143"/>
      <c r="D90" s="36">
        <v>14820</v>
      </c>
      <c r="E90" s="37"/>
      <c r="F90" s="37"/>
      <c r="G90" s="37"/>
      <c r="H90" s="38"/>
    </row>
    <row r="91" spans="1:8" ht="37.5" customHeight="1" thickBot="1" x14ac:dyDescent="0.25">
      <c r="A91" s="147" t="s">
        <v>58</v>
      </c>
      <c r="B91" s="148"/>
      <c r="C91" s="143"/>
      <c r="D91" s="36">
        <v>15600</v>
      </c>
      <c r="E91" s="37"/>
      <c r="F91" s="37"/>
      <c r="G91" s="37"/>
      <c r="H91" s="38"/>
    </row>
    <row r="92" spans="1:8" ht="50.1" customHeight="1" thickBot="1" x14ac:dyDescent="0.25">
      <c r="A92" s="136" t="s">
        <v>59</v>
      </c>
      <c r="B92" s="137"/>
      <c r="C92" s="137"/>
      <c r="D92" s="138" t="str">
        <f>"от "&amp;MIN(D93:D102)&amp;" до "&amp;MAX(D93:D102)</f>
        <v>от 240 до 4080</v>
      </c>
      <c r="E92" s="139"/>
      <c r="F92" s="139"/>
      <c r="G92" s="139"/>
      <c r="H92" s="140"/>
    </row>
    <row r="93" spans="1:8" ht="151.5" x14ac:dyDescent="0.2">
      <c r="A93" s="149" t="s">
        <v>60</v>
      </c>
      <c r="B93" s="150" t="s">
        <v>13</v>
      </c>
      <c r="C93" s="294"/>
      <c r="D93" s="152">
        <v>540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157">
        <v>360</v>
      </c>
      <c r="E94" s="157"/>
      <c r="F94" s="157"/>
      <c r="G94" s="157"/>
      <c r="H94" s="158"/>
    </row>
    <row r="95" spans="1:8" ht="37.5" customHeight="1" x14ac:dyDescent="0.2">
      <c r="A95" s="154" t="s">
        <v>62</v>
      </c>
      <c r="B95" s="155"/>
      <c r="C95" s="159"/>
      <c r="D95" s="157">
        <v>3000</v>
      </c>
      <c r="E95" s="157"/>
      <c r="F95" s="157"/>
      <c r="G95" s="157"/>
      <c r="H95" s="158"/>
    </row>
    <row r="96" spans="1:8" ht="37.5" customHeight="1" x14ac:dyDescent="0.2">
      <c r="A96" s="154" t="s">
        <v>63</v>
      </c>
      <c r="B96" s="155"/>
      <c r="C96" s="159"/>
      <c r="D96" s="157">
        <v>1200</v>
      </c>
      <c r="E96" s="157"/>
      <c r="F96" s="157"/>
      <c r="G96" s="157"/>
      <c r="H96" s="158"/>
    </row>
    <row r="97" spans="1:8" ht="37.5" customHeight="1" x14ac:dyDescent="0.2">
      <c r="A97" s="160" t="s">
        <v>64</v>
      </c>
      <c r="B97" s="161"/>
      <c r="C97" s="159"/>
      <c r="D97" s="157">
        <v>3300</v>
      </c>
      <c r="E97" s="157"/>
      <c r="F97" s="157"/>
      <c r="G97" s="157"/>
      <c r="H97" s="158"/>
    </row>
    <row r="98" spans="1:8" ht="37.5" customHeight="1" x14ac:dyDescent="0.2">
      <c r="A98" s="154" t="s">
        <v>65</v>
      </c>
      <c r="B98" s="155"/>
      <c r="C98" s="159"/>
      <c r="D98" s="157">
        <v>240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480</v>
      </c>
      <c r="E100" s="157"/>
      <c r="F100" s="157"/>
      <c r="G100" s="157"/>
      <c r="H100" s="158"/>
    </row>
    <row r="101" spans="1:8" ht="37.5" customHeight="1" x14ac:dyDescent="0.2">
      <c r="A101" s="154" t="s">
        <v>68</v>
      </c>
      <c r="B101" s="155"/>
      <c r="C101" s="159"/>
      <c r="D101" s="157">
        <v>720</v>
      </c>
      <c r="E101" s="157"/>
      <c r="F101" s="157"/>
      <c r="G101" s="157"/>
      <c r="H101" s="158"/>
    </row>
    <row r="102" spans="1:8" ht="37.5" customHeight="1" thickBot="1" x14ac:dyDescent="0.25">
      <c r="A102" s="162" t="s">
        <v>69</v>
      </c>
      <c r="B102" s="163"/>
      <c r="C102" s="164"/>
      <c r="D102" s="165">
        <v>4080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6000</v>
      </c>
      <c r="E104" s="173"/>
      <c r="F104" s="173"/>
      <c r="G104" s="173"/>
      <c r="H104" s="174"/>
    </row>
    <row r="105" spans="1:8" ht="21.75" thickBot="1" x14ac:dyDescent="0.25">
      <c r="A105" s="336"/>
      <c r="B105" s="337"/>
      <c r="C105" s="130"/>
      <c r="D105" s="399"/>
      <c r="E105" s="399"/>
      <c r="F105" s="399"/>
      <c r="G105" s="399"/>
      <c r="H105" s="400"/>
    </row>
    <row r="106" spans="1:8" ht="55.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182">
        <v>1440</v>
      </c>
      <c r="E106" s="182"/>
      <c r="F106" s="182"/>
      <c r="G106" s="182"/>
      <c r="H106" s="183"/>
    </row>
    <row r="107" spans="1:8" ht="55.5" customHeight="1" thickBot="1" x14ac:dyDescent="0.25">
      <c r="A107" s="184" t="s">
        <v>74</v>
      </c>
      <c r="B107" s="185"/>
      <c r="C107" s="186"/>
      <c r="D107" s="187" t="s">
        <v>75</v>
      </c>
      <c r="E107" s="188"/>
      <c r="F107" s="188"/>
      <c r="G107" s="188"/>
      <c r="H107" s="189"/>
    </row>
    <row r="108" spans="1:8" ht="55.5" customHeight="1" x14ac:dyDescent="0.2">
      <c r="A108" s="190" t="s">
        <v>76</v>
      </c>
      <c r="B108" s="191"/>
      <c r="C108" s="186"/>
      <c r="D108" s="157">
        <f>D106/4</f>
        <v>360</v>
      </c>
      <c r="E108" s="157"/>
      <c r="F108" s="157"/>
      <c r="G108" s="157"/>
      <c r="H108" s="158"/>
    </row>
    <row r="109" spans="1:8" ht="55.5" customHeight="1" x14ac:dyDescent="0.2">
      <c r="A109" s="190" t="s">
        <v>77</v>
      </c>
      <c r="B109" s="191"/>
      <c r="C109" s="186"/>
      <c r="D109" s="157">
        <f>D106/5</f>
        <v>288</v>
      </c>
      <c r="E109" s="157"/>
      <c r="F109" s="157"/>
      <c r="G109" s="157"/>
      <c r="H109" s="158"/>
    </row>
    <row r="110" spans="1:8" ht="55.5" customHeight="1" x14ac:dyDescent="0.2">
      <c r="A110" s="190" t="s">
        <v>78</v>
      </c>
      <c r="B110" s="191"/>
      <c r="C110" s="186"/>
      <c r="D110" s="157">
        <f>D106/6</f>
        <v>240</v>
      </c>
      <c r="E110" s="157"/>
      <c r="F110" s="157"/>
      <c r="G110" s="157"/>
      <c r="H110" s="158"/>
    </row>
    <row r="111" spans="1:8" ht="55.5" customHeight="1" x14ac:dyDescent="0.2">
      <c r="A111" s="190" t="s">
        <v>79</v>
      </c>
      <c r="B111" s="191"/>
      <c r="C111" s="186"/>
      <c r="D111" s="157">
        <f>D106/7</f>
        <v>205.71428571428572</v>
      </c>
      <c r="E111" s="157"/>
      <c r="F111" s="157"/>
      <c r="G111" s="157"/>
      <c r="H111" s="158"/>
    </row>
    <row r="112" spans="1:8" ht="55.5" customHeight="1" x14ac:dyDescent="0.2">
      <c r="A112" s="190" t="s">
        <v>80</v>
      </c>
      <c r="B112" s="191"/>
      <c r="C112" s="186"/>
      <c r="D112" s="157">
        <f>D106/8</f>
        <v>180</v>
      </c>
      <c r="E112" s="157"/>
      <c r="F112" s="157"/>
      <c r="G112" s="157"/>
      <c r="H112" s="158"/>
    </row>
    <row r="113" spans="1:8" ht="55.5" customHeight="1" x14ac:dyDescent="0.2">
      <c r="A113" s="190" t="s">
        <v>81</v>
      </c>
      <c r="B113" s="191"/>
      <c r="C113" s="186"/>
      <c r="D113" s="157">
        <f>D106/9</f>
        <v>160</v>
      </c>
      <c r="E113" s="157"/>
      <c r="F113" s="157"/>
      <c r="G113" s="157"/>
      <c r="H113" s="158"/>
    </row>
    <row r="114" spans="1:8" ht="55.5" customHeight="1" x14ac:dyDescent="0.2">
      <c r="A114" s="190" t="s">
        <v>82</v>
      </c>
      <c r="B114" s="191"/>
      <c r="C114" s="186"/>
      <c r="D114" s="157">
        <f>D106/10</f>
        <v>144</v>
      </c>
      <c r="E114" s="157"/>
      <c r="F114" s="157"/>
      <c r="G114" s="157"/>
      <c r="H114" s="158"/>
    </row>
    <row r="115" spans="1:8" ht="55.5" customHeight="1" thickBot="1" x14ac:dyDescent="0.25">
      <c r="A115" s="179" t="s">
        <v>83</v>
      </c>
      <c r="B115" s="180"/>
      <c r="C115" s="186"/>
      <c r="D115" s="182">
        <v>2448</v>
      </c>
      <c r="E115" s="182"/>
      <c r="F115" s="182"/>
      <c r="G115" s="182"/>
      <c r="H115" s="183"/>
    </row>
    <row r="116" spans="1:8" ht="55.5" customHeight="1" thickBot="1" x14ac:dyDescent="0.25">
      <c r="A116" s="184" t="s">
        <v>74</v>
      </c>
      <c r="B116" s="185"/>
      <c r="C116" s="186"/>
      <c r="D116" s="187" t="s">
        <v>75</v>
      </c>
      <c r="E116" s="188"/>
      <c r="F116" s="188"/>
      <c r="G116" s="188"/>
      <c r="H116" s="189"/>
    </row>
    <row r="117" spans="1:8" ht="55.5" customHeight="1" x14ac:dyDescent="0.2">
      <c r="A117" s="190" t="s">
        <v>76</v>
      </c>
      <c r="B117" s="191"/>
      <c r="C117" s="186"/>
      <c r="D117" s="157">
        <v>612</v>
      </c>
      <c r="E117" s="157"/>
      <c r="F117" s="157"/>
      <c r="G117" s="157"/>
      <c r="H117" s="158"/>
    </row>
    <row r="118" spans="1:8" ht="55.5" customHeight="1" x14ac:dyDescent="0.2">
      <c r="A118" s="190" t="s">
        <v>77</v>
      </c>
      <c r="B118" s="191"/>
      <c r="C118" s="186"/>
      <c r="D118" s="157">
        <v>489.59999999999997</v>
      </c>
      <c r="E118" s="157"/>
      <c r="F118" s="157"/>
      <c r="G118" s="157"/>
      <c r="H118" s="158"/>
    </row>
    <row r="119" spans="1:8" ht="55.5" customHeight="1" x14ac:dyDescent="0.2">
      <c r="A119" s="190" t="s">
        <v>78</v>
      </c>
      <c r="B119" s="191"/>
      <c r="C119" s="186"/>
      <c r="D119" s="157">
        <v>408</v>
      </c>
      <c r="E119" s="157"/>
      <c r="F119" s="157"/>
      <c r="G119" s="157"/>
      <c r="H119" s="158"/>
    </row>
    <row r="120" spans="1:8" ht="55.5" customHeight="1" x14ac:dyDescent="0.2">
      <c r="A120" s="190" t="s">
        <v>79</v>
      </c>
      <c r="B120" s="191"/>
      <c r="C120" s="186"/>
      <c r="D120" s="157">
        <v>349.71428571428572</v>
      </c>
      <c r="E120" s="157"/>
      <c r="F120" s="157"/>
      <c r="G120" s="157"/>
      <c r="H120" s="158"/>
    </row>
    <row r="121" spans="1:8" ht="55.5" customHeight="1" x14ac:dyDescent="0.2">
      <c r="A121" s="190" t="s">
        <v>80</v>
      </c>
      <c r="B121" s="191"/>
      <c r="C121" s="186"/>
      <c r="D121" s="157">
        <v>306</v>
      </c>
      <c r="E121" s="157"/>
      <c r="F121" s="157"/>
      <c r="G121" s="157"/>
      <c r="H121" s="158"/>
    </row>
    <row r="122" spans="1:8" ht="55.5" customHeight="1" x14ac:dyDescent="0.2">
      <c r="A122" s="190" t="s">
        <v>81</v>
      </c>
      <c r="B122" s="191"/>
      <c r="C122" s="186"/>
      <c r="D122" s="157">
        <v>272</v>
      </c>
      <c r="E122" s="157"/>
      <c r="F122" s="157"/>
      <c r="G122" s="157"/>
      <c r="H122" s="158"/>
    </row>
    <row r="123" spans="1:8" ht="55.5" customHeight="1" thickBot="1" x14ac:dyDescent="0.25">
      <c r="A123" s="190" t="s">
        <v>82</v>
      </c>
      <c r="B123" s="191"/>
      <c r="C123" s="194"/>
      <c r="D123" s="157">
        <v>244.79999999999998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44">
        <v>7050</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"2ГИС.НАХОДКА"</v>
      </c>
      <c r="D126" s="31">
        <v>2100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121">
        <v>960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6">
        <v>2040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"2ГИС.НАХОДКА"</v>
      </c>
      <c r="D129" s="36">
        <v>3300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"2ГИС.НАХОДКА"</v>
      </c>
      <c r="D130" s="36">
        <v>3960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6">
        <v>2520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6">
        <v>1500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6">
        <v>2520</v>
      </c>
      <c r="E133" s="37"/>
      <c r="F133" s="37"/>
      <c r="G133" s="37"/>
      <c r="H133" s="38"/>
    </row>
    <row r="134" spans="1:8" ht="50.1" customHeight="1" x14ac:dyDescent="0.2">
      <c r="A134" s="160" t="s">
        <v>93</v>
      </c>
      <c r="B134" s="161"/>
      <c r="C134" s="203" t="str">
        <f>C127</f>
        <v>Электронный справочник на основе Справочника организаций "2ГИС.НАХОДКА" (версия для ПК)</v>
      </c>
      <c r="D134" s="36">
        <v>4002</v>
      </c>
      <c r="E134" s="37"/>
      <c r="F134" s="37"/>
      <c r="G134" s="37"/>
      <c r="H134" s="38"/>
    </row>
    <row r="135" spans="1:8" ht="50.1" customHeight="1" x14ac:dyDescent="0.2">
      <c r="A135" s="160" t="s">
        <v>94</v>
      </c>
      <c r="B135" s="161"/>
      <c r="C135" s="202" t="s">
        <v>95</v>
      </c>
      <c r="D135" s="36">
        <v>510</v>
      </c>
      <c r="E135" s="37"/>
      <c r="F135" s="37"/>
      <c r="G135" s="37"/>
      <c r="H135" s="38"/>
    </row>
    <row r="136" spans="1:8" ht="65.2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6">
        <v>1800</v>
      </c>
      <c r="E136" s="37"/>
      <c r="F136" s="37"/>
      <c r="G136" s="37"/>
      <c r="H136" s="38"/>
    </row>
    <row r="137" spans="1:8" ht="65.2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6">
        <v>1440</v>
      </c>
      <c r="E137" s="37"/>
      <c r="F137" s="37"/>
      <c r="G137" s="37"/>
      <c r="H137" s="38"/>
    </row>
    <row r="138" spans="1:8" ht="65.25" customHeight="1" x14ac:dyDescent="0.2">
      <c r="A138" s="160" t="s">
        <v>98</v>
      </c>
      <c r="B138" s="161"/>
      <c r="C138"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6">
        <v>1200</v>
      </c>
      <c r="E138" s="37"/>
      <c r="F138" s="37"/>
      <c r="G138" s="37"/>
      <c r="H138" s="38"/>
    </row>
    <row r="139" spans="1:8" ht="65.25" customHeight="1" x14ac:dyDescent="0.2">
      <c r="A139" s="160" t="s">
        <v>99</v>
      </c>
      <c r="B139" s="161"/>
      <c r="C139"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6">
        <v>720</v>
      </c>
      <c r="E139" s="37"/>
      <c r="F139" s="37"/>
      <c r="G139" s="37"/>
      <c r="H139" s="38"/>
    </row>
    <row r="140" spans="1:8" ht="65.2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6">
        <v>3300</v>
      </c>
      <c r="E140" s="37"/>
      <c r="F140" s="37"/>
      <c r="G140" s="37"/>
      <c r="H140" s="38"/>
    </row>
    <row r="141" spans="1:8" ht="65.2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6">
        <v>6000</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6">
        <v>900</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4" s="3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5" s="36">
        <v>1500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6">
        <v>3000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7" s="36">
        <v>2502</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"2ГИС.НАХОДКА"</v>
      </c>
      <c r="D148" s="36">
        <v>3000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6">
        <v>1440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"2ГИС.НАХОДКА" (версия для ПК)</v>
      </c>
      <c r="D150" s="36">
        <v>2880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"2ГИС.НАХОДКА"</v>
      </c>
      <c r="D151" s="36">
        <v>4680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"2ГИС.НАХОДКА"</v>
      </c>
      <c r="D152" s="36">
        <v>5616</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"2ГИС.НАХОДКА" (версия для ПК)</v>
      </c>
      <c r="D153" s="36">
        <v>3600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"2ГИС.НАХОДКА" (версия для ПК)</v>
      </c>
      <c r="D154" s="36">
        <v>2160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"2ГИС.НАХОДКА" (версия для ПК)</v>
      </c>
      <c r="D155" s="36">
        <v>3600</v>
      </c>
      <c r="E155" s="37"/>
      <c r="F155" s="37"/>
      <c r="G155" s="37"/>
      <c r="H155" s="38"/>
    </row>
    <row r="156" spans="1:8" ht="50.1" customHeight="1" x14ac:dyDescent="0.2">
      <c r="A156" s="160" t="s">
        <v>115</v>
      </c>
      <c r="B156" s="161"/>
      <c r="C156" s="202" t="s">
        <v>95</v>
      </c>
      <c r="D156" s="36">
        <v>720</v>
      </c>
      <c r="E156" s="37"/>
      <c r="F156" s="37"/>
      <c r="G156" s="37"/>
      <c r="H156" s="38"/>
    </row>
    <row r="157" spans="1:8" ht="67.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6">
        <v>4680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"2ГИС.НАХОДКА" (версия для ПК)</v>
      </c>
      <c r="D158" s="44">
        <v>8400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359">
        <v>1500</v>
      </c>
      <c r="E162" s="157"/>
      <c r="F162" s="157"/>
      <c r="G162" s="157"/>
      <c r="H162" s="157"/>
    </row>
    <row r="163" spans="1:8" s="16" customFormat="1" ht="50.1" customHeight="1" x14ac:dyDescent="0.2">
      <c r="A163" s="207" t="s">
        <v>122</v>
      </c>
      <c r="B163" s="208"/>
      <c r="C163" s="209"/>
      <c r="D163" s="359">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66" s="212">
        <f>F166*1.2</f>
        <v>2376</v>
      </c>
      <c r="E166" s="213">
        <f>F166*1.1</f>
        <v>2178</v>
      </c>
      <c r="F166" s="213">
        <v>1980</v>
      </c>
      <c r="G166" s="213">
        <f>F166*0.75</f>
        <v>1485</v>
      </c>
      <c r="H166" s="214">
        <f>F166*0.5</f>
        <v>990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"2ГИС.НАХОДКА"</v>
      </c>
      <c r="D167" s="36">
        <v>3000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8" s="36">
        <v>1320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69" s="212">
        <f>F169*1.2</f>
        <v>3456</v>
      </c>
      <c r="E169" s="213">
        <f>F169*1.1</f>
        <v>3168.0000000000005</v>
      </c>
      <c r="F169" s="213">
        <v>2880</v>
      </c>
      <c r="G169" s="213">
        <f>F169*0.75</f>
        <v>2160</v>
      </c>
      <c r="H169" s="214">
        <f>F169*0.5</f>
        <v>1440</v>
      </c>
    </row>
    <row r="170" spans="1:8" ht="50.1" customHeight="1" x14ac:dyDescent="0.2">
      <c r="A170" s="160" t="s">
        <v>179</v>
      </c>
      <c r="B170" s="161"/>
      <c r="C170" s="202" t="str">
        <f>"Интернет-площадка 2gis.ru на основе Cправочника организаций "&amp;$C$2&amp;""</f>
        <v>Интернет-площадка 2gis.ru на основе Cправочника организаций "2ГИС.НАХОДКА"</v>
      </c>
      <c r="D170" s="36">
        <v>4200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71" s="36">
        <v>1920</v>
      </c>
      <c r="E171" s="37"/>
      <c r="F171" s="37"/>
      <c r="G171" s="37"/>
      <c r="H171" s="38"/>
    </row>
    <row r="172" spans="1:8" s="16" customFormat="1" ht="126" customHeight="1" x14ac:dyDescent="0.2">
      <c r="A172" s="160" t="s">
        <v>131</v>
      </c>
      <c r="B172" s="161"/>
      <c r="C172" s="215" t="str">
        <f>C167</f>
        <v>Интернет-площадка 2gis.ru на основе Cправочника организаций "2ГИС.НАХОДКА"</v>
      </c>
      <c r="D172" s="212">
        <f>F172*1.2</f>
        <v>1800</v>
      </c>
      <c r="E172" s="213">
        <f>F172*1.1</f>
        <v>1650.0000000000002</v>
      </c>
      <c r="F172" s="213">
        <v>1500</v>
      </c>
      <c r="G172" s="213">
        <f>F172*0.75</f>
        <v>1125</v>
      </c>
      <c r="H172" s="214">
        <f>F172*0.5</f>
        <v>750</v>
      </c>
    </row>
    <row r="173" spans="1:8" s="16" customFormat="1" ht="126"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36">
        <v>2310</v>
      </c>
      <c r="E173" s="37"/>
      <c r="F173" s="37"/>
      <c r="G173" s="37"/>
      <c r="H173" s="38"/>
    </row>
    <row r="174" spans="1:8" ht="50.1" customHeight="1" thickBot="1" x14ac:dyDescent="0.25">
      <c r="A174" s="24" t="s">
        <v>193</v>
      </c>
      <c r="B174" s="25"/>
      <c r="C174" s="26"/>
      <c r="D174" s="173"/>
      <c r="E174" s="173"/>
      <c r="F174" s="173"/>
      <c r="G174" s="173"/>
      <c r="H174" s="174"/>
    </row>
    <row r="175" spans="1:8" s="23" customFormat="1" ht="30" customHeight="1" thickBot="1" x14ac:dyDescent="0.25">
      <c r="A175" s="429"/>
      <c r="B175" s="429"/>
      <c r="C175" s="429"/>
      <c r="D175" s="429"/>
      <c r="E175" s="429"/>
      <c r="F175" s="429"/>
      <c r="G175" s="429"/>
      <c r="H175" s="431"/>
    </row>
    <row r="176" spans="1:8" s="16" customFormat="1" ht="83.25" customHeight="1" x14ac:dyDescent="0.2">
      <c r="A176" s="538" t="s">
        <v>194</v>
      </c>
      <c r="B176" s="539"/>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6" s="617">
        <v>6240</v>
      </c>
      <c r="E176" s="552"/>
      <c r="F176" s="552"/>
      <c r="G176" s="552"/>
      <c r="H176" s="472"/>
    </row>
    <row r="177" spans="1:8" s="16" customFormat="1" ht="83.25" customHeight="1" thickBot="1" x14ac:dyDescent="0.25">
      <c r="A177" s="540" t="s">
        <v>195</v>
      </c>
      <c r="B177" s="541"/>
      <c r="C177" s="210"/>
      <c r="D177" s="361">
        <v>6240</v>
      </c>
      <c r="E177" s="165"/>
      <c r="F177" s="165"/>
      <c r="G177" s="165"/>
      <c r="H177" s="166"/>
    </row>
    <row r="178" spans="1:8" ht="50.1" customHeight="1" thickBot="1" x14ac:dyDescent="0.25">
      <c r="A178" s="197"/>
      <c r="B178" s="198"/>
      <c r="C178" s="125"/>
      <c r="D178" s="199"/>
      <c r="E178" s="199"/>
      <c r="F178" s="199"/>
      <c r="G178" s="199"/>
      <c r="H178" s="200"/>
    </row>
    <row r="179" spans="1:8" s="23" customFormat="1" ht="26.25" x14ac:dyDescent="0.2">
      <c r="A179" s="216"/>
      <c r="B179" s="217"/>
      <c r="C179" s="218"/>
      <c r="D179" s="217"/>
      <c r="E179" s="217"/>
      <c r="F179" s="217"/>
      <c r="G179" s="217"/>
      <c r="H179" s="219"/>
    </row>
    <row r="180" spans="1:8" s="16" customFormat="1" ht="21" x14ac:dyDescent="0.2">
      <c r="A180" s="216"/>
      <c r="B180" s="217"/>
      <c r="C180" s="218"/>
      <c r="D180" s="217"/>
      <c r="E180" s="217"/>
      <c r="F180" s="217"/>
      <c r="G180" s="217"/>
      <c r="H180" s="219"/>
    </row>
    <row r="181" spans="1:8" s="16" customFormat="1" ht="21" x14ac:dyDescent="0.2">
      <c r="A181" s="216"/>
      <c r="B181" s="217"/>
      <c r="C181" s="218"/>
      <c r="D181" s="217"/>
      <c r="E181" s="217"/>
      <c r="F181" s="217"/>
      <c r="G181" s="217"/>
      <c r="H181" s="219"/>
    </row>
    <row r="182" spans="1:8" s="16" customFormat="1" ht="21" x14ac:dyDescent="0.2">
      <c r="A182" s="220"/>
      <c r="B182" s="221" t="s">
        <v>133</v>
      </c>
      <c r="C182" s="222" t="s">
        <v>565</v>
      </c>
      <c r="D182" s="222"/>
      <c r="E182" s="223"/>
      <c r="F182" s="223"/>
      <c r="G182" s="223"/>
      <c r="H182" s="223"/>
    </row>
    <row r="183" spans="1:8" s="16" customFormat="1" ht="21" x14ac:dyDescent="0.2">
      <c r="A183" s="220"/>
      <c r="B183" s="223"/>
      <c r="C183" s="224" t="s">
        <v>268</v>
      </c>
      <c r="D183" s="224"/>
      <c r="E183" s="223"/>
      <c r="F183" s="223"/>
      <c r="G183" s="223"/>
      <c r="H183" s="223"/>
    </row>
    <row r="184" spans="1:8" s="16" customFormat="1" ht="21" x14ac:dyDescent="0.2">
      <c r="A184" s="220"/>
      <c r="B184" s="223"/>
      <c r="C184" s="224" t="s">
        <v>269</v>
      </c>
      <c r="D184" s="224"/>
      <c r="E184" s="223"/>
      <c r="F184" s="223"/>
      <c r="G184" s="223"/>
      <c r="H184" s="223"/>
    </row>
    <row r="185" spans="1:8" ht="21" x14ac:dyDescent="0.2">
      <c r="C185" s="224"/>
      <c r="D185" s="224"/>
      <c r="E185" s="223"/>
      <c r="F185" s="223"/>
      <c r="G185" s="223"/>
      <c r="H185" s="217"/>
    </row>
    <row r="186" spans="1:8" ht="26.25" x14ac:dyDescent="0.2">
      <c r="A186" s="227" t="str">
        <f>Абакан_юр!A174</f>
        <v>По соглашению сторон в качестве валюты платежа могут выступать украинские гривны, в этом случае курс следующий: 1 руб. = 0,4273 гривен</v>
      </c>
      <c r="B186" s="227"/>
      <c r="C186" s="227"/>
      <c r="D186" s="228"/>
      <c r="E186" s="228"/>
      <c r="F186" s="229"/>
      <c r="G186" s="230"/>
      <c r="H186" s="230"/>
    </row>
    <row r="187" spans="1:8" ht="26.25" x14ac:dyDescent="0.2">
      <c r="A187" s="227" t="str">
        <f>Абакан_юр!A175</f>
        <v>По соглашению сторон в качестве валюты платежа могут выступать дирхамы ОАЭ, в этом случае курс следующий: 1 руб. = 0,0413 дирхам</v>
      </c>
      <c r="B187" s="227"/>
      <c r="C187" s="227"/>
      <c r="D187" s="228"/>
      <c r="E187" s="228"/>
      <c r="F187" s="229"/>
      <c r="G187" s="232"/>
      <c r="H187" s="232"/>
    </row>
    <row r="188" spans="1:8" ht="26.25" x14ac:dyDescent="0.2">
      <c r="A188" s="227" t="str">
        <f>Абакан_юр!A176</f>
        <v>По соглашению сторон в качестве валюты платежа могут выступать доллары США, в этом случае курс следующий: 1 руб. = 0,0113 доллара</v>
      </c>
      <c r="B188" s="227"/>
      <c r="C188" s="227"/>
      <c r="D188" s="228"/>
      <c r="E188" s="228"/>
      <c r="F188" s="229"/>
      <c r="G188" s="232"/>
      <c r="H188" s="232"/>
    </row>
    <row r="189" spans="1:8" ht="26.25"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x14ac:dyDescent="0.2">
      <c r="A190" s="227" t="str">
        <f>Абакан_юр!A178</f>
        <v>По соглашению сторон в качестве валюты платежа могут выступать чешские кроны, в этом случае курс следующий: 1 руб. = 0,2661 крона</v>
      </c>
      <c r="B190" s="227"/>
      <c r="C190" s="227"/>
      <c r="D190" s="228"/>
      <c r="E190" s="229"/>
      <c r="F190" s="229"/>
      <c r="G190" s="232"/>
      <c r="H190" s="232"/>
    </row>
    <row r="191" spans="1:8" ht="26.25" x14ac:dyDescent="0.2">
      <c r="A191" s="227" t="str">
        <f>Абакан_юр!A179</f>
        <v>По соглашению сторон в качестве валюты платежа могут выступать киргизские сомы, в этом случае курс следующий: 1 руб. = 1,0065 сом</v>
      </c>
      <c r="B191" s="227"/>
      <c r="C191" s="227"/>
      <c r="D191" s="228"/>
      <c r="E191" s="228"/>
      <c r="F191" s="229"/>
      <c r="G191" s="232"/>
      <c r="H191" s="232"/>
    </row>
    <row r="192" spans="1:8" ht="26.25"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2" s="227"/>
      <c r="C192" s="227"/>
      <c r="D192" s="228"/>
      <c r="E192" s="228"/>
      <c r="F192" s="229"/>
      <c r="G192" s="232"/>
      <c r="H192" s="232"/>
    </row>
    <row r="193" spans="1:8" ht="26.25" customHeight="1" x14ac:dyDescent="0.2">
      <c r="A193" s="233"/>
      <c r="B193" s="233"/>
      <c r="C193" s="234"/>
      <c r="D193" s="235"/>
      <c r="E193" s="235"/>
      <c r="F193" s="236"/>
      <c r="G193" s="237"/>
      <c r="H193" s="237"/>
    </row>
    <row r="194" spans="1:8" ht="26.25" customHeight="1" x14ac:dyDescent="0.2">
      <c r="A194" s="239" t="s">
        <v>144</v>
      </c>
      <c r="B194" s="239"/>
      <c r="C194" s="239"/>
      <c r="D194" s="239"/>
      <c r="E194" s="239"/>
      <c r="F194" s="239"/>
      <c r="G194" s="239"/>
      <c r="H194" s="239"/>
    </row>
    <row r="195" spans="1:8" ht="26.25" customHeight="1" x14ac:dyDescent="0.2">
      <c r="A195" s="239" t="s">
        <v>145</v>
      </c>
      <c r="B195" s="239"/>
      <c r="C195" s="239"/>
      <c r="D195" s="239"/>
      <c r="E195" s="239"/>
      <c r="F195" s="239"/>
      <c r="G195" s="239"/>
      <c r="H195" s="239"/>
    </row>
    <row r="196" spans="1:8" ht="26.25" customHeight="1" x14ac:dyDescent="0.2">
      <c r="A196" s="233"/>
      <c r="B196" s="233"/>
      <c r="C196" s="234"/>
      <c r="D196" s="235"/>
      <c r="E196" s="235"/>
      <c r="F196" s="236"/>
      <c r="G196" s="237"/>
      <c r="H196" s="237"/>
    </row>
    <row r="197" spans="1:8" ht="26.25" customHeight="1" thickBot="1" x14ac:dyDescent="0.25">
      <c r="A197" s="240" t="s">
        <v>146</v>
      </c>
      <c r="B197" s="240"/>
      <c r="C197" s="240"/>
      <c r="D197" s="240"/>
      <c r="E197" s="240"/>
      <c r="F197" s="241"/>
      <c r="G197" s="231"/>
      <c r="H197" s="242"/>
    </row>
    <row r="198" spans="1:8" ht="26.25" customHeight="1" thickBot="1" x14ac:dyDescent="0.25">
      <c r="A198" s="243" t="s">
        <v>147</v>
      </c>
      <c r="B198" s="244"/>
      <c r="C198" s="244"/>
      <c r="D198" s="244"/>
      <c r="E198" s="245"/>
      <c r="F198" s="246"/>
      <c r="H198" s="247"/>
    </row>
    <row r="199" spans="1:8" ht="26.25" customHeight="1" thickBot="1" x14ac:dyDescent="0.25">
      <c r="A199" s="375" t="s">
        <v>148</v>
      </c>
      <c r="B199" s="376"/>
      <c r="C199" s="250" t="s">
        <v>149</v>
      </c>
      <c r="D199" s="402" t="s">
        <v>150</v>
      </c>
      <c r="E199" s="403"/>
      <c r="F199" s="252"/>
      <c r="G199" s="252"/>
      <c r="H199" s="252"/>
    </row>
    <row r="200" spans="1:8" ht="84" x14ac:dyDescent="0.2">
      <c r="A200" s="253" t="s">
        <v>151</v>
      </c>
      <c r="B200" s="254"/>
      <c r="C200" s="255" t="s">
        <v>152</v>
      </c>
      <c r="D200" s="256" t="s">
        <v>153</v>
      </c>
      <c r="E200" s="257"/>
      <c r="F200" s="252"/>
      <c r="G200" s="252"/>
      <c r="H200" s="252"/>
    </row>
    <row r="201" spans="1:8" ht="21" x14ac:dyDescent="0.2">
      <c r="A201" s="258" t="s">
        <v>154</v>
      </c>
      <c r="B201" s="259"/>
      <c r="C201" s="260" t="s">
        <v>155</v>
      </c>
      <c r="D201" s="261" t="s">
        <v>156</v>
      </c>
      <c r="E201" s="262"/>
      <c r="F201" s="252"/>
      <c r="G201" s="252"/>
      <c r="H201" s="252"/>
    </row>
    <row r="202" spans="1:8" ht="63.75" thickBot="1" x14ac:dyDescent="0.25">
      <c r="A202" s="404" t="s">
        <v>157</v>
      </c>
      <c r="B202" s="405"/>
      <c r="C202" s="406" t="s">
        <v>158</v>
      </c>
      <c r="D202" s="407" t="s">
        <v>156</v>
      </c>
      <c r="E202" s="408"/>
      <c r="F202" s="252"/>
      <c r="G202" s="252"/>
      <c r="H202" s="252"/>
    </row>
    <row r="203" spans="1:8" ht="42" x14ac:dyDescent="0.2">
      <c r="A203" s="258" t="s">
        <v>160</v>
      </c>
      <c r="B203" s="259"/>
      <c r="C203" s="409" t="s">
        <v>161</v>
      </c>
      <c r="D203" s="259" t="s">
        <v>156</v>
      </c>
      <c r="E203" s="410"/>
      <c r="F203" s="246"/>
      <c r="G203" s="246"/>
      <c r="H203" s="246"/>
    </row>
    <row r="204" spans="1:8" ht="50.1" customHeight="1" thickBot="1" x14ac:dyDescent="0.25">
      <c r="A204" s="411" t="s">
        <v>162</v>
      </c>
      <c r="B204" s="412"/>
      <c r="C204" s="406" t="s">
        <v>163</v>
      </c>
      <c r="D204" s="413" t="s">
        <v>156</v>
      </c>
      <c r="E204" s="414"/>
      <c r="F204" s="236"/>
      <c r="G204" s="237"/>
      <c r="H204" s="237"/>
    </row>
    <row r="205" spans="1:8" ht="50.1" customHeight="1" x14ac:dyDescent="0.2">
      <c r="A205" s="264" t="s">
        <v>164</v>
      </c>
      <c r="B205" s="264"/>
      <c r="C205" s="264"/>
      <c r="D205" s="264"/>
      <c r="E205" s="264"/>
      <c r="F205" s="264"/>
      <c r="G205" s="264"/>
      <c r="H205" s="264"/>
    </row>
    <row r="206" spans="1:8" ht="96" customHeight="1" x14ac:dyDescent="0.2">
      <c r="A206" s="264" t="s">
        <v>165</v>
      </c>
      <c r="B206" s="264"/>
      <c r="C206" s="264"/>
      <c r="D206" s="264"/>
      <c r="E206" s="264"/>
      <c r="F206" s="264"/>
      <c r="G206" s="264"/>
      <c r="H206" s="264"/>
    </row>
    <row r="207" spans="1:8" ht="183.75" customHeight="1" x14ac:dyDescent="0.2">
      <c r="A20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9"/>
      <c r="C207" s="239"/>
      <c r="D207" s="239"/>
      <c r="E207" s="239"/>
      <c r="F207" s="239"/>
      <c r="G207" s="239"/>
      <c r="H207" s="239"/>
    </row>
    <row r="208" spans="1:8" ht="93.75" customHeight="1" x14ac:dyDescent="0.2">
      <c r="A208" s="239" t="s">
        <v>167</v>
      </c>
      <c r="B208" s="239"/>
      <c r="C208" s="239"/>
      <c r="D208" s="239"/>
      <c r="E208" s="239"/>
      <c r="F208" s="239"/>
      <c r="G208" s="239"/>
      <c r="H208" s="239"/>
    </row>
    <row r="209" spans="1:8" ht="139.5" customHeight="1" x14ac:dyDescent="0.2">
      <c r="A209" s="264" t="s">
        <v>168</v>
      </c>
      <c r="B209" s="264"/>
      <c r="C209" s="264"/>
      <c r="D209" s="264"/>
      <c r="E209" s="264"/>
      <c r="F209" s="264"/>
      <c r="G209" s="264"/>
      <c r="H209" s="264"/>
    </row>
    <row r="210" spans="1:8" s="217" customFormat="1" ht="125.25" customHeight="1" x14ac:dyDescent="0.2">
      <c r="A210" s="239" t="s">
        <v>169</v>
      </c>
      <c r="B210" s="239"/>
      <c r="C210" s="239"/>
      <c r="D210" s="239"/>
      <c r="E210" s="239"/>
      <c r="F210" s="239"/>
      <c r="G210" s="239"/>
      <c r="H210" s="239"/>
    </row>
    <row r="211" spans="1:8" s="238" customFormat="1" ht="222.75" customHeight="1" x14ac:dyDescent="0.2">
      <c r="A211" s="216"/>
      <c r="B211" s="217"/>
      <c r="C211" s="218"/>
      <c r="D211" s="217"/>
      <c r="E211" s="217"/>
      <c r="F211" s="217"/>
      <c r="G211" s="217"/>
      <c r="H211" s="219"/>
    </row>
    <row r="212" spans="1:8" ht="37.5" customHeight="1" x14ac:dyDescent="0.2"/>
    <row r="213" spans="1:8" ht="27" customHeight="1" x14ac:dyDescent="0.2"/>
    <row r="214" spans="1:8" ht="195.75" customHeight="1" x14ac:dyDescent="0.2"/>
    <row r="215" spans="1:8" ht="70.5" customHeight="1" x14ac:dyDescent="0.2"/>
    <row r="217" spans="1:8" s="266" customFormat="1" ht="114.75" customHeight="1" x14ac:dyDescent="0.2">
      <c r="A217" s="216"/>
      <c r="B217" s="217"/>
      <c r="C217" s="218"/>
      <c r="D217" s="217"/>
      <c r="E217" s="217"/>
      <c r="F217" s="217"/>
      <c r="G217" s="217"/>
      <c r="H217" s="219"/>
    </row>
  </sheetData>
  <sheetProtection selectLockedCells="1" selectUnlockedCells="1"/>
  <mergeCells count="339">
    <mergeCell ref="A207:H207"/>
    <mergeCell ref="A208:H208"/>
    <mergeCell ref="A209:H209"/>
    <mergeCell ref="A210:E210"/>
    <mergeCell ref="F210:H210"/>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187:C187"/>
    <mergeCell ref="A188:C188"/>
    <mergeCell ref="A189:C189"/>
    <mergeCell ref="A190:C190"/>
    <mergeCell ref="A191:C191"/>
    <mergeCell ref="A192:C192"/>
    <mergeCell ref="C182:D182"/>
    <mergeCell ref="C183:D183"/>
    <mergeCell ref="C184:D184"/>
    <mergeCell ref="C185:D185"/>
    <mergeCell ref="A186:C186"/>
    <mergeCell ref="G186:H186"/>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3"/>
  <sheetViews>
    <sheetView view="pageBreakPreview" zoomScale="40" zoomScaleNormal="60" zoomScaleSheetLayoutView="40" workbookViewId="0">
      <pane ySplit="4" topLeftCell="A84"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389">
        <v>300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29"/>
      <c r="C48" s="130"/>
      <c r="D48" s="113"/>
      <c r="E48" s="114"/>
      <c r="F48" s="114"/>
      <c r="G48" s="114"/>
      <c r="H48" s="115"/>
    </row>
    <row r="49" spans="1:8" s="16" customFormat="1" ht="50.1" customHeight="1" thickBot="1" x14ac:dyDescent="0.25">
      <c r="A49" s="432" t="s">
        <v>200</v>
      </c>
      <c r="B49" s="66" t="s">
        <v>201</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300">
        <f>F49*1.2</f>
        <v>6624</v>
      </c>
      <c r="E49" s="300">
        <f>F49*1.1</f>
        <v>6072.0000000000009</v>
      </c>
      <c r="F49" s="300">
        <v>5520</v>
      </c>
      <c r="G49" s="300">
        <f>F49*0.75</f>
        <v>4140</v>
      </c>
      <c r="H49" s="300">
        <f>F49*0.5</f>
        <v>2760</v>
      </c>
    </row>
    <row r="50" spans="1:8" s="16" customFormat="1" ht="99.95" customHeight="1" thickBot="1" x14ac:dyDescent="0.25">
      <c r="A50" s="432"/>
      <c r="B50" s="72" t="s">
        <v>202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301"/>
      <c r="E50" s="301"/>
      <c r="F50" s="301"/>
      <c r="G50" s="301"/>
      <c r="H50" s="301"/>
    </row>
    <row r="51" spans="1:8" s="16" customFormat="1" ht="99.95" customHeight="1" thickBot="1" x14ac:dyDescent="0.25">
      <c r="A51" s="432"/>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301"/>
      <c r="E51" s="301"/>
      <c r="F51" s="301"/>
      <c r="G51" s="301"/>
      <c r="H51" s="301"/>
    </row>
    <row r="52" spans="1:8" s="16" customFormat="1" ht="24.95" customHeight="1" thickBot="1" x14ac:dyDescent="0.25">
      <c r="A52" s="81"/>
      <c r="B52" s="129"/>
      <c r="C52" s="130"/>
      <c r="D52" s="113"/>
      <c r="E52" s="114"/>
      <c r="F52" s="114"/>
      <c r="G52" s="114"/>
      <c r="H52" s="115"/>
    </row>
    <row r="53" spans="1:8" s="16" customFormat="1" ht="50.1" customHeight="1" x14ac:dyDescent="0.2">
      <c r="A53" s="433" t="s">
        <v>203</v>
      </c>
      <c r="B53" s="66" t="s">
        <v>204</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1">
        <f>F56*1.2</f>
        <v>14284.8</v>
      </c>
      <c r="E56" s="32">
        <f>F56*1.1</f>
        <v>13094.400000000001</v>
      </c>
      <c r="F56" s="32">
        <v>11904</v>
      </c>
      <c r="G56" s="32">
        <f>F56*0.75</f>
        <v>8928</v>
      </c>
      <c r="H56" s="33">
        <f>F56*0.5</f>
        <v>5952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54">
        <f>F62*1.2</f>
        <v>16135.199999999999</v>
      </c>
      <c r="E62" s="32">
        <f>F62*1.1</f>
        <v>14790.6</v>
      </c>
      <c r="F62" s="32">
        <v>13446</v>
      </c>
      <c r="G62" s="32">
        <f>F62*0.75</f>
        <v>10084.5</v>
      </c>
      <c r="H62" s="33">
        <f>F62*0.5</f>
        <v>6723</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389">
        <v>300</v>
      </c>
      <c r="E68" s="390"/>
      <c r="F68" s="390"/>
      <c r="G68" s="390"/>
      <c r="H68" s="391"/>
    </row>
    <row r="69" spans="1:8" s="16" customFormat="1" ht="94.5" customHeight="1" x14ac:dyDescent="0.2">
      <c r="A69" s="71"/>
      <c r="B69" s="92"/>
      <c r="C69" s="93"/>
      <c r="D69" s="94"/>
      <c r="E69" s="95"/>
      <c r="F69" s="95"/>
      <c r="G69" s="95"/>
      <c r="H69" s="392"/>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393"/>
      <c r="E70" s="394"/>
      <c r="F70" s="394"/>
      <c r="G70" s="394"/>
      <c r="H70" s="395"/>
    </row>
    <row r="71" spans="1:8" s="16" customFormat="1" ht="24.95" customHeight="1" thickBot="1" x14ac:dyDescent="0.25">
      <c r="A71" s="81"/>
      <c r="B71" s="129"/>
      <c r="C71" s="130"/>
      <c r="D71" s="337" t="s">
        <v>299</v>
      </c>
      <c r="E71" s="337"/>
      <c r="F71" s="337"/>
      <c r="G71" s="337"/>
      <c r="H71" s="478"/>
    </row>
    <row r="72" spans="1:8" s="16" customFormat="1" ht="50.1" customHeight="1" thickBot="1" x14ac:dyDescent="0.25">
      <c r="A72" s="136" t="s">
        <v>38</v>
      </c>
      <c r="B72" s="137"/>
      <c r="C72" s="137"/>
      <c r="D72" s="138" t="str">
        <f>"от "&amp;MIN(D73:D92)&amp;" до "&amp;MAX(D73:D92)</f>
        <v>от 2040 до 77520</v>
      </c>
      <c r="E72" s="139"/>
      <c r="F72" s="139"/>
      <c r="G72" s="139"/>
      <c r="H72" s="140"/>
    </row>
    <row r="73" spans="1:8" s="16" customFormat="1" ht="37.5" customHeight="1" outlineLevel="1" x14ac:dyDescent="0.2">
      <c r="A73" s="141" t="s">
        <v>39</v>
      </c>
      <c r="B73" s="142"/>
      <c r="C73" s="14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144">
        <v>2040</v>
      </c>
      <c r="E73" s="145"/>
      <c r="F73" s="145"/>
      <c r="G73" s="145"/>
      <c r="H73" s="146"/>
    </row>
    <row r="74" spans="1:8" s="16" customFormat="1" ht="37.5" customHeight="1" outlineLevel="1" x14ac:dyDescent="0.2">
      <c r="A74" s="147" t="s">
        <v>40</v>
      </c>
      <c r="B74" s="148"/>
      <c r="C74" s="143"/>
      <c r="D74" s="36">
        <v>4080</v>
      </c>
      <c r="E74" s="37"/>
      <c r="F74" s="37"/>
      <c r="G74" s="37"/>
      <c r="H74" s="38"/>
    </row>
    <row r="75" spans="1:8" s="16" customFormat="1" ht="37.5" customHeight="1" outlineLevel="1" x14ac:dyDescent="0.2">
      <c r="A75" s="147" t="s">
        <v>41</v>
      </c>
      <c r="B75" s="148"/>
      <c r="C75" s="143"/>
      <c r="D75" s="36">
        <v>8160</v>
      </c>
      <c r="E75" s="37"/>
      <c r="F75" s="37"/>
      <c r="G75" s="37"/>
      <c r="H75" s="38"/>
    </row>
    <row r="76" spans="1:8" s="16" customFormat="1" ht="37.5" customHeight="1" outlineLevel="1" x14ac:dyDescent="0.2">
      <c r="A76" s="147" t="s">
        <v>42</v>
      </c>
      <c r="B76" s="148"/>
      <c r="C76" s="143"/>
      <c r="D76" s="36">
        <v>12240</v>
      </c>
      <c r="E76" s="37"/>
      <c r="F76" s="37"/>
      <c r="G76" s="37"/>
      <c r="H76" s="38"/>
    </row>
    <row r="77" spans="1:8" s="16" customFormat="1" ht="37.5" customHeight="1" outlineLevel="1" x14ac:dyDescent="0.2">
      <c r="A77" s="147" t="s">
        <v>43</v>
      </c>
      <c r="B77" s="148"/>
      <c r="C77" s="143"/>
      <c r="D77" s="36">
        <v>16320</v>
      </c>
      <c r="E77" s="37"/>
      <c r="F77" s="37"/>
      <c r="G77" s="37"/>
      <c r="H77" s="38"/>
    </row>
    <row r="78" spans="1:8" s="16" customFormat="1" ht="37.5" customHeight="1" outlineLevel="1" x14ac:dyDescent="0.2">
      <c r="A78" s="147" t="s">
        <v>44</v>
      </c>
      <c r="B78" s="148"/>
      <c r="C78" s="143"/>
      <c r="D78" s="36">
        <v>20400</v>
      </c>
      <c r="E78" s="37"/>
      <c r="F78" s="37"/>
      <c r="G78" s="37"/>
      <c r="H78" s="38"/>
    </row>
    <row r="79" spans="1:8" s="16" customFormat="1" ht="37.5" customHeight="1" outlineLevel="1" x14ac:dyDescent="0.2">
      <c r="A79" s="147" t="s">
        <v>45</v>
      </c>
      <c r="B79" s="148"/>
      <c r="C79" s="143"/>
      <c r="D79" s="36">
        <v>24480</v>
      </c>
      <c r="E79" s="37"/>
      <c r="F79" s="37"/>
      <c r="G79" s="37"/>
      <c r="H79" s="38"/>
    </row>
    <row r="80" spans="1:8" s="16" customFormat="1" ht="37.5" customHeight="1" outlineLevel="1" x14ac:dyDescent="0.2">
      <c r="A80" s="147" t="s">
        <v>46</v>
      </c>
      <c r="B80" s="148"/>
      <c r="C80" s="143"/>
      <c r="D80" s="36">
        <v>28560</v>
      </c>
      <c r="E80" s="37"/>
      <c r="F80" s="37"/>
      <c r="G80" s="37"/>
      <c r="H80" s="38"/>
    </row>
    <row r="81" spans="1:8" s="16" customFormat="1" ht="37.5" customHeight="1" outlineLevel="1" x14ac:dyDescent="0.2">
      <c r="A81" s="147" t="s">
        <v>47</v>
      </c>
      <c r="B81" s="148"/>
      <c r="C81" s="143"/>
      <c r="D81" s="36">
        <v>32640</v>
      </c>
      <c r="E81" s="37"/>
      <c r="F81" s="37"/>
      <c r="G81" s="37"/>
      <c r="H81" s="38"/>
    </row>
    <row r="82" spans="1:8" s="16" customFormat="1" ht="37.5" customHeight="1" outlineLevel="1" x14ac:dyDescent="0.2">
      <c r="A82" s="147" t="s">
        <v>48</v>
      </c>
      <c r="B82" s="148"/>
      <c r="C82" s="143"/>
      <c r="D82" s="36">
        <v>36720</v>
      </c>
      <c r="E82" s="37"/>
      <c r="F82" s="37"/>
      <c r="G82" s="37"/>
      <c r="H82" s="38"/>
    </row>
    <row r="83" spans="1:8" s="16" customFormat="1" ht="37.5" customHeight="1" outlineLevel="1" x14ac:dyDescent="0.2">
      <c r="A83" s="147" t="s">
        <v>49</v>
      </c>
      <c r="B83" s="148"/>
      <c r="C83" s="143"/>
      <c r="D83" s="36">
        <v>40800</v>
      </c>
      <c r="E83" s="37"/>
      <c r="F83" s="37"/>
      <c r="G83" s="37"/>
      <c r="H83" s="38"/>
    </row>
    <row r="84" spans="1:8" s="16" customFormat="1" ht="37.5" customHeight="1" outlineLevel="1" x14ac:dyDescent="0.2">
      <c r="A84" s="147" t="s">
        <v>50</v>
      </c>
      <c r="B84" s="148"/>
      <c r="C84" s="143"/>
      <c r="D84" s="36">
        <v>44880</v>
      </c>
      <c r="E84" s="37"/>
      <c r="F84" s="37"/>
      <c r="G84" s="37"/>
      <c r="H84" s="38"/>
    </row>
    <row r="85" spans="1:8" s="16" customFormat="1" ht="37.5" customHeight="1" outlineLevel="1" x14ac:dyDescent="0.2">
      <c r="A85" s="147" t="s">
        <v>51</v>
      </c>
      <c r="B85" s="148"/>
      <c r="C85" s="143"/>
      <c r="D85" s="36">
        <v>48960</v>
      </c>
      <c r="E85" s="37"/>
      <c r="F85" s="37"/>
      <c r="G85" s="37"/>
      <c r="H85" s="38"/>
    </row>
    <row r="86" spans="1:8" s="16" customFormat="1" ht="37.5" customHeight="1" outlineLevel="1" x14ac:dyDescent="0.2">
      <c r="A86" s="147" t="s">
        <v>52</v>
      </c>
      <c r="B86" s="148"/>
      <c r="C86" s="143"/>
      <c r="D86" s="36">
        <v>53040</v>
      </c>
      <c r="E86" s="37"/>
      <c r="F86" s="37"/>
      <c r="G86" s="37"/>
      <c r="H86" s="38"/>
    </row>
    <row r="87" spans="1:8" s="16" customFormat="1" ht="37.5" customHeight="1" outlineLevel="1" x14ac:dyDescent="0.2">
      <c r="A87" s="147" t="s">
        <v>53</v>
      </c>
      <c r="B87" s="148"/>
      <c r="C87" s="143"/>
      <c r="D87" s="36">
        <v>57120</v>
      </c>
      <c r="E87" s="37"/>
      <c r="F87" s="37"/>
      <c r="G87" s="37"/>
      <c r="H87" s="38"/>
    </row>
    <row r="88" spans="1:8" s="16" customFormat="1" ht="37.5" customHeight="1" outlineLevel="1" x14ac:dyDescent="0.2">
      <c r="A88" s="147" t="s">
        <v>54</v>
      </c>
      <c r="B88" s="148"/>
      <c r="C88" s="143"/>
      <c r="D88" s="36">
        <v>61200</v>
      </c>
      <c r="E88" s="37"/>
      <c r="F88" s="37"/>
      <c r="G88" s="37"/>
      <c r="H88" s="38"/>
    </row>
    <row r="89" spans="1:8" s="16" customFormat="1" ht="37.5" customHeight="1" outlineLevel="1" x14ac:dyDescent="0.2">
      <c r="A89" s="147" t="s">
        <v>55</v>
      </c>
      <c r="B89" s="148"/>
      <c r="C89" s="143"/>
      <c r="D89" s="36">
        <v>65280</v>
      </c>
      <c r="E89" s="37"/>
      <c r="F89" s="37"/>
      <c r="G89" s="37"/>
      <c r="H89" s="38"/>
    </row>
    <row r="90" spans="1:8" s="16" customFormat="1" ht="37.5" customHeight="1" outlineLevel="1" x14ac:dyDescent="0.2">
      <c r="A90" s="147" t="s">
        <v>56</v>
      </c>
      <c r="B90" s="148"/>
      <c r="C90" s="143"/>
      <c r="D90" s="36">
        <v>69360</v>
      </c>
      <c r="E90" s="37"/>
      <c r="F90" s="37"/>
      <c r="G90" s="37"/>
      <c r="H90" s="38"/>
    </row>
    <row r="91" spans="1:8" s="16" customFormat="1" ht="37.5" customHeight="1" outlineLevel="1" x14ac:dyDescent="0.2">
      <c r="A91" s="147" t="s">
        <v>57</v>
      </c>
      <c r="B91" s="148"/>
      <c r="C91" s="143"/>
      <c r="D91" s="36">
        <v>73440</v>
      </c>
      <c r="E91" s="37"/>
      <c r="F91" s="37"/>
      <c r="G91" s="37"/>
      <c r="H91" s="38"/>
    </row>
    <row r="92" spans="1:8" s="16" customFormat="1" ht="37.5" customHeight="1" outlineLevel="1" thickBot="1" x14ac:dyDescent="0.25">
      <c r="A92" s="147" t="s">
        <v>58</v>
      </c>
      <c r="B92" s="148"/>
      <c r="C92" s="143"/>
      <c r="D92" s="36">
        <v>77520</v>
      </c>
      <c r="E92" s="37"/>
      <c r="F92" s="37"/>
      <c r="G92" s="37"/>
      <c r="H92" s="38"/>
    </row>
    <row r="93" spans="1:8" s="16" customFormat="1" ht="50.1" customHeight="1" thickBot="1" x14ac:dyDescent="0.25">
      <c r="A93" s="136" t="s">
        <v>59</v>
      </c>
      <c r="B93" s="137"/>
      <c r="C93" s="137"/>
      <c r="D93" s="138" t="str">
        <f>"от "&amp;MIN(D94:D103)&amp;" до "&amp;MAX(D94:D103)</f>
        <v>от 105 до 15360</v>
      </c>
      <c r="E93" s="139"/>
      <c r="F93" s="139"/>
      <c r="G93" s="139"/>
      <c r="H93" s="140"/>
    </row>
    <row r="94" spans="1:8" s="16" customFormat="1" ht="153" customHeight="1" x14ac:dyDescent="0.2">
      <c r="A94" s="149" t="s">
        <v>60</v>
      </c>
      <c r="B94" s="150" t="s">
        <v>13</v>
      </c>
      <c r="C94" s="294"/>
      <c r="D94" s="144">
        <v>1440</v>
      </c>
      <c r="E94" s="145"/>
      <c r="F94" s="145"/>
      <c r="G94" s="145"/>
      <c r="H94" s="146"/>
    </row>
    <row r="95" spans="1:8" s="16" customFormat="1" ht="37.5" customHeight="1" x14ac:dyDescent="0.2">
      <c r="A95" s="160" t="s">
        <v>61</v>
      </c>
      <c r="B95" s="504"/>
      <c r="C95" s="15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6">
        <v>105</v>
      </c>
      <c r="E95" s="37"/>
      <c r="F95" s="37"/>
      <c r="G95" s="37"/>
      <c r="H95" s="38"/>
    </row>
    <row r="96" spans="1:8" s="16" customFormat="1" ht="37.5" customHeight="1" x14ac:dyDescent="0.2">
      <c r="A96" s="160" t="s">
        <v>62</v>
      </c>
      <c r="B96" s="504"/>
      <c r="C96" s="159"/>
      <c r="D96" s="36">
        <v>15360</v>
      </c>
      <c r="E96" s="37"/>
      <c r="F96" s="37"/>
      <c r="G96" s="37"/>
      <c r="H96" s="38"/>
    </row>
    <row r="97" spans="1:8" s="16" customFormat="1" ht="37.5" customHeight="1" x14ac:dyDescent="0.2">
      <c r="A97" s="160" t="s">
        <v>63</v>
      </c>
      <c r="B97" s="504"/>
      <c r="C97" s="159"/>
      <c r="D97" s="36">
        <v>3000</v>
      </c>
      <c r="E97" s="37"/>
      <c r="F97" s="37"/>
      <c r="G97" s="37"/>
      <c r="H97" s="38"/>
    </row>
    <row r="98" spans="1:8" s="16" customFormat="1" ht="37.5" customHeight="1" x14ac:dyDescent="0.2">
      <c r="A98" s="160" t="s">
        <v>64</v>
      </c>
      <c r="B98" s="161"/>
      <c r="C98" s="159"/>
      <c r="D98" s="36">
        <v>9120</v>
      </c>
      <c r="E98" s="37"/>
      <c r="F98" s="37"/>
      <c r="G98" s="37"/>
      <c r="H98" s="38"/>
    </row>
    <row r="99" spans="1:8" s="16" customFormat="1" ht="37.5" customHeight="1" x14ac:dyDescent="0.2">
      <c r="A99" s="160" t="s">
        <v>65</v>
      </c>
      <c r="B99" s="504"/>
      <c r="C99" s="159"/>
      <c r="D99" s="36">
        <v>240</v>
      </c>
      <c r="E99" s="37"/>
      <c r="F99" s="37"/>
      <c r="G99" s="37"/>
      <c r="H99" s="38"/>
    </row>
    <row r="100" spans="1:8" s="16" customFormat="1" ht="37.5" customHeight="1" x14ac:dyDescent="0.2">
      <c r="A100" s="160" t="s">
        <v>66</v>
      </c>
      <c r="B100" s="504"/>
      <c r="C100" s="159"/>
      <c r="D100" s="36">
        <v>240</v>
      </c>
      <c r="E100" s="37"/>
      <c r="F100" s="37"/>
      <c r="G100" s="37"/>
      <c r="H100" s="38"/>
    </row>
    <row r="101" spans="1:8" s="16" customFormat="1" ht="37.5" customHeight="1" x14ac:dyDescent="0.2">
      <c r="A101" s="160" t="s">
        <v>67</v>
      </c>
      <c r="B101" s="504"/>
      <c r="C101" s="159"/>
      <c r="D101" s="36">
        <v>480</v>
      </c>
      <c r="E101" s="37"/>
      <c r="F101" s="37"/>
      <c r="G101" s="37"/>
      <c r="H101" s="38"/>
    </row>
    <row r="102" spans="1:8" s="16" customFormat="1" ht="37.5" customHeight="1" x14ac:dyDescent="0.2">
      <c r="A102" s="160" t="s">
        <v>68</v>
      </c>
      <c r="B102" s="504"/>
      <c r="C102" s="159"/>
      <c r="D102" s="36">
        <v>720</v>
      </c>
      <c r="E102" s="37"/>
      <c r="F102" s="37"/>
      <c r="G102" s="37"/>
      <c r="H102" s="38"/>
    </row>
    <row r="103" spans="1:8" s="16" customFormat="1" ht="37.5" customHeight="1" thickBot="1" x14ac:dyDescent="0.25">
      <c r="A103" s="207" t="s">
        <v>69</v>
      </c>
      <c r="B103" s="505"/>
      <c r="C103" s="164"/>
      <c r="D103" s="121">
        <v>6600</v>
      </c>
      <c r="E103" s="122"/>
      <c r="F103" s="122"/>
      <c r="G103" s="122"/>
      <c r="H103" s="123"/>
    </row>
    <row r="104" spans="1:8" s="16" customFormat="1" ht="117.75" customHeight="1" thickBot="1" x14ac:dyDescent="0.25">
      <c r="A104" s="356" t="s">
        <v>71</v>
      </c>
      <c r="B104" s="397"/>
      <c r="C104"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45">
        <v>30</v>
      </c>
      <c r="E104" s="45"/>
      <c r="F104" s="45"/>
      <c r="G104" s="45"/>
      <c r="H104" s="46"/>
    </row>
    <row r="105" spans="1:8" s="28" customFormat="1" ht="49.5" customHeight="1" thickBot="1" x14ac:dyDescent="0.25">
      <c r="A105" s="24" t="s">
        <v>72</v>
      </c>
      <c r="B105" s="25"/>
      <c r="C105" s="26"/>
      <c r="D105" s="173" t="str">
        <f>"от "&amp;MIN(D107,D127:H128,F167,D129:H143)&amp;" до "&amp;MAX(D107,D127:H128,F167,D129:H143)</f>
        <v>от 1344 до 16560</v>
      </c>
      <c r="E105" s="173"/>
      <c r="F105" s="173"/>
      <c r="G105" s="173"/>
      <c r="H105" s="174"/>
    </row>
    <row r="106" spans="1:8" s="16" customFormat="1" ht="24.95" customHeight="1" thickBot="1" x14ac:dyDescent="0.25">
      <c r="A106" s="336"/>
      <c r="B106" s="337"/>
      <c r="C106" s="130"/>
      <c r="D106" s="399"/>
      <c r="E106" s="399"/>
      <c r="F106" s="399"/>
      <c r="G106" s="399"/>
      <c r="H106" s="400"/>
    </row>
    <row r="107" spans="1:8" s="16" customFormat="1" ht="67.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182">
        <v>7200</v>
      </c>
      <c r="E107" s="182"/>
      <c r="F107" s="182"/>
      <c r="G107" s="182"/>
      <c r="H107" s="183"/>
    </row>
    <row r="108" spans="1:8" s="16" customFormat="1" ht="67.5" customHeight="1" thickBot="1" x14ac:dyDescent="0.25">
      <c r="A108" s="184" t="s">
        <v>74</v>
      </c>
      <c r="B108" s="185"/>
      <c r="C108" s="186"/>
      <c r="D108" s="187" t="s">
        <v>75</v>
      </c>
      <c r="E108" s="188"/>
      <c r="F108" s="188"/>
      <c r="G108" s="188"/>
      <c r="H108" s="189"/>
    </row>
    <row r="109" spans="1:8" s="16" customFormat="1" ht="67.5" customHeight="1" x14ac:dyDescent="0.2">
      <c r="A109" s="190" t="s">
        <v>76</v>
      </c>
      <c r="B109" s="191"/>
      <c r="C109" s="186"/>
      <c r="D109" s="157">
        <f>D107/4</f>
        <v>1800</v>
      </c>
      <c r="E109" s="157"/>
      <c r="F109" s="157"/>
      <c r="G109" s="157"/>
      <c r="H109" s="158"/>
    </row>
    <row r="110" spans="1:8" s="16" customFormat="1" ht="67.5" customHeight="1" x14ac:dyDescent="0.2">
      <c r="A110" s="190" t="s">
        <v>77</v>
      </c>
      <c r="B110" s="191"/>
      <c r="C110" s="186"/>
      <c r="D110" s="157">
        <f>D107/5</f>
        <v>1440</v>
      </c>
      <c r="E110" s="157"/>
      <c r="F110" s="157"/>
      <c r="G110" s="157"/>
      <c r="H110" s="158"/>
    </row>
    <row r="111" spans="1:8" s="16" customFormat="1" ht="67.5" customHeight="1" x14ac:dyDescent="0.2">
      <c r="A111" s="190" t="s">
        <v>78</v>
      </c>
      <c r="B111" s="191"/>
      <c r="C111" s="186"/>
      <c r="D111" s="157">
        <f>D107/6</f>
        <v>1200</v>
      </c>
      <c r="E111" s="157"/>
      <c r="F111" s="157"/>
      <c r="G111" s="157"/>
      <c r="H111" s="158"/>
    </row>
    <row r="112" spans="1:8" s="16" customFormat="1" ht="67.5" customHeight="1" x14ac:dyDescent="0.2">
      <c r="A112" s="190" t="s">
        <v>79</v>
      </c>
      <c r="B112" s="191"/>
      <c r="C112" s="186"/>
      <c r="D112" s="157">
        <f>D107/7</f>
        <v>1028.5714285714287</v>
      </c>
      <c r="E112" s="157"/>
      <c r="F112" s="157"/>
      <c r="G112" s="157"/>
      <c r="H112" s="158"/>
    </row>
    <row r="113" spans="1:8" s="16" customFormat="1" ht="67.5" customHeight="1" x14ac:dyDescent="0.2">
      <c r="A113" s="190" t="s">
        <v>80</v>
      </c>
      <c r="B113" s="191"/>
      <c r="C113" s="186"/>
      <c r="D113" s="157">
        <f>D107/8</f>
        <v>900</v>
      </c>
      <c r="E113" s="157"/>
      <c r="F113" s="157"/>
      <c r="G113" s="157"/>
      <c r="H113" s="158"/>
    </row>
    <row r="114" spans="1:8" s="16" customFormat="1" ht="67.5" customHeight="1" x14ac:dyDescent="0.2">
      <c r="A114" s="190" t="s">
        <v>81</v>
      </c>
      <c r="B114" s="191"/>
      <c r="C114" s="186"/>
      <c r="D114" s="157">
        <f>D107/9</f>
        <v>800</v>
      </c>
      <c r="E114" s="157"/>
      <c r="F114" s="157"/>
      <c r="G114" s="157"/>
      <c r="H114" s="158"/>
    </row>
    <row r="115" spans="1:8" s="16" customFormat="1" ht="67.5" customHeight="1" x14ac:dyDescent="0.2">
      <c r="A115" s="190" t="s">
        <v>82</v>
      </c>
      <c r="B115" s="191"/>
      <c r="C115" s="186"/>
      <c r="D115" s="157">
        <f>D107/10</f>
        <v>720</v>
      </c>
      <c r="E115" s="157"/>
      <c r="F115" s="157"/>
      <c r="G115" s="157"/>
      <c r="H115" s="158"/>
    </row>
    <row r="116" spans="1:8" s="16" customFormat="1" ht="67.5" customHeight="1" thickBot="1" x14ac:dyDescent="0.25">
      <c r="A116" s="179" t="s">
        <v>83</v>
      </c>
      <c r="B116" s="180"/>
      <c r="C116" s="186"/>
      <c r="D116" s="182">
        <v>10800</v>
      </c>
      <c r="E116" s="182"/>
      <c r="F116" s="182"/>
      <c r="G116" s="182"/>
      <c r="H116" s="183"/>
    </row>
    <row r="117" spans="1:8" s="16" customFormat="1" ht="67.5" customHeight="1" thickBot="1" x14ac:dyDescent="0.25">
      <c r="A117" s="184" t="s">
        <v>74</v>
      </c>
      <c r="B117" s="185"/>
      <c r="C117" s="186"/>
      <c r="D117" s="187" t="s">
        <v>75</v>
      </c>
      <c r="E117" s="188"/>
      <c r="F117" s="188"/>
      <c r="G117" s="188"/>
      <c r="H117" s="189"/>
    </row>
    <row r="118" spans="1:8" s="16" customFormat="1" ht="67.5" customHeight="1" x14ac:dyDescent="0.2">
      <c r="A118" s="190" t="s">
        <v>76</v>
      </c>
      <c r="B118" s="191"/>
      <c r="C118" s="186"/>
      <c r="D118" s="157">
        <v>2700</v>
      </c>
      <c r="E118" s="157"/>
      <c r="F118" s="157"/>
      <c r="G118" s="157"/>
      <c r="H118" s="158"/>
    </row>
    <row r="119" spans="1:8" s="16" customFormat="1" ht="67.5" customHeight="1" x14ac:dyDescent="0.2">
      <c r="A119" s="190" t="s">
        <v>77</v>
      </c>
      <c r="B119" s="191"/>
      <c r="C119" s="186"/>
      <c r="D119" s="157">
        <v>2160</v>
      </c>
      <c r="E119" s="157"/>
      <c r="F119" s="157"/>
      <c r="G119" s="157"/>
      <c r="H119" s="158"/>
    </row>
    <row r="120" spans="1:8" s="16" customFormat="1" ht="67.5" customHeight="1" x14ac:dyDescent="0.2">
      <c r="A120" s="190" t="s">
        <v>78</v>
      </c>
      <c r="B120" s="191"/>
      <c r="C120" s="186"/>
      <c r="D120" s="157">
        <v>1800</v>
      </c>
      <c r="E120" s="157"/>
      <c r="F120" s="157"/>
      <c r="G120" s="157"/>
      <c r="H120" s="158"/>
    </row>
    <row r="121" spans="1:8" s="16" customFormat="1" ht="67.5" customHeight="1" x14ac:dyDescent="0.2">
      <c r="A121" s="190" t="s">
        <v>79</v>
      </c>
      <c r="B121" s="191"/>
      <c r="C121" s="186"/>
      <c r="D121" s="157">
        <v>1542.8571428571429</v>
      </c>
      <c r="E121" s="157"/>
      <c r="F121" s="157"/>
      <c r="G121" s="157"/>
      <c r="H121" s="158"/>
    </row>
    <row r="122" spans="1:8" s="16" customFormat="1" ht="67.5" customHeight="1" x14ac:dyDescent="0.2">
      <c r="A122" s="190" t="s">
        <v>80</v>
      </c>
      <c r="B122" s="191"/>
      <c r="C122" s="186"/>
      <c r="D122" s="157">
        <v>1350</v>
      </c>
      <c r="E122" s="157"/>
      <c r="F122" s="157"/>
      <c r="G122" s="157"/>
      <c r="H122" s="158"/>
    </row>
    <row r="123" spans="1:8" s="16" customFormat="1" ht="67.5" customHeight="1" x14ac:dyDescent="0.2">
      <c r="A123" s="190" t="s">
        <v>81</v>
      </c>
      <c r="B123" s="191"/>
      <c r="C123" s="186"/>
      <c r="D123" s="157">
        <v>1200</v>
      </c>
      <c r="E123" s="157"/>
      <c r="F123" s="157"/>
      <c r="G123" s="157"/>
      <c r="H123" s="158"/>
    </row>
    <row r="124" spans="1:8" s="16" customFormat="1" ht="67.5" customHeight="1" thickBot="1" x14ac:dyDescent="0.25">
      <c r="A124" s="190" t="s">
        <v>82</v>
      </c>
      <c r="B124" s="191"/>
      <c r="C124" s="194"/>
      <c r="D124" s="157">
        <v>1080</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44">
        <v>10008</v>
      </c>
      <c r="E125" s="45"/>
      <c r="F125" s="45"/>
      <c r="G125" s="45"/>
      <c r="H125" s="46"/>
    </row>
    <row r="126" spans="1:8" s="16" customFormat="1" ht="24.95" customHeight="1" thickBot="1" x14ac:dyDescent="0.25">
      <c r="A126" s="336"/>
      <c r="B126" s="337"/>
      <c r="C126" s="125"/>
      <c r="D126" s="399"/>
      <c r="E126" s="399"/>
      <c r="F126" s="399"/>
      <c r="G126" s="399"/>
      <c r="H126" s="400"/>
    </row>
    <row r="127" spans="1:8" s="16" customFormat="1" ht="50.1" customHeight="1" x14ac:dyDescent="0.2">
      <c r="A127" s="160" t="s">
        <v>85</v>
      </c>
      <c r="B127" s="161"/>
      <c r="C127" s="439" t="str">
        <f>"Интернет-площадка 2gis.ru на основе Cправочника организаций "&amp;$C$2&amp;""</f>
        <v>Интернет-площадка 2gis.ru на основе Cправочника организаций "2ГИС.НИЖНЕВАРТОВСК"</v>
      </c>
      <c r="D127" s="56">
        <v>3600</v>
      </c>
      <c r="E127" s="37"/>
      <c r="F127" s="37"/>
      <c r="G127" s="37"/>
      <c r="H127" s="38"/>
    </row>
    <row r="128" spans="1:8" s="16" customFormat="1" ht="50.1" customHeight="1" x14ac:dyDescent="0.2">
      <c r="A128" s="160" t="s">
        <v>86</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56">
        <v>8100</v>
      </c>
      <c r="E128" s="37"/>
      <c r="F128" s="37"/>
      <c r="G128" s="37"/>
      <c r="H128" s="38"/>
    </row>
    <row r="129" spans="1:8" s="16" customFormat="1" ht="50.1" customHeight="1" x14ac:dyDescent="0.2">
      <c r="A129" s="160" t="s">
        <v>87</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56">
        <v>12720</v>
      </c>
      <c r="E129" s="37"/>
      <c r="F129" s="37"/>
      <c r="G129" s="37"/>
      <c r="H129" s="38"/>
    </row>
    <row r="130" spans="1:8" s="16" customFormat="1" ht="50.1" customHeight="1" x14ac:dyDescent="0.2">
      <c r="A130" s="160" t="s">
        <v>88</v>
      </c>
      <c r="B130" s="161"/>
      <c r="C130" s="203" t="str">
        <f>"Интернет-площадка 2gis.ru на основе Cправочника организаций "&amp;$C$2&amp;""</f>
        <v>Интернет-площадка 2gis.ru на основе Cправочника организаций "2ГИС.НИЖНЕВАРТОВСК"</v>
      </c>
      <c r="D130" s="56">
        <v>10200</v>
      </c>
      <c r="E130" s="37"/>
      <c r="F130" s="37"/>
      <c r="G130" s="37"/>
      <c r="H130" s="38"/>
    </row>
    <row r="131" spans="1:8" s="16" customFormat="1" ht="50.1" customHeight="1" x14ac:dyDescent="0.2">
      <c r="A131" s="160" t="s">
        <v>89</v>
      </c>
      <c r="B131" s="161"/>
      <c r="C131" s="203" t="str">
        <f>"Интернет-площадка 2gis.ru на основе Cправочника организаций "&amp;$C$2&amp;""</f>
        <v>Интернет-площадка 2gis.ru на основе Cправочника организаций "2ГИС.НИЖНЕВАРТОВСК"</v>
      </c>
      <c r="D131" s="56">
        <v>12240</v>
      </c>
      <c r="E131" s="37"/>
      <c r="F131" s="37"/>
      <c r="G131" s="37"/>
      <c r="H131" s="38"/>
    </row>
    <row r="132" spans="1:8" s="16" customFormat="1" ht="50.1" customHeight="1" x14ac:dyDescent="0.2">
      <c r="A132" s="160" t="s">
        <v>90</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56">
        <v>8100</v>
      </c>
      <c r="E132" s="37"/>
      <c r="F132" s="37"/>
      <c r="G132" s="37"/>
      <c r="H132" s="38"/>
    </row>
    <row r="133" spans="1:8" s="16" customFormat="1" ht="50.1" customHeight="1" x14ac:dyDescent="0.2">
      <c r="A133" s="160" t="s">
        <v>91</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56">
        <v>15300</v>
      </c>
      <c r="E133" s="37"/>
      <c r="F133" s="37"/>
      <c r="G133" s="37"/>
      <c r="H133" s="38"/>
    </row>
    <row r="134" spans="1:8" s="16" customFormat="1" ht="50.1" customHeight="1" x14ac:dyDescent="0.2">
      <c r="A134" s="160" t="s">
        <v>92</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56">
        <v>16560</v>
      </c>
      <c r="E134" s="37"/>
      <c r="F134" s="37"/>
      <c r="G134" s="37"/>
      <c r="H134" s="38"/>
    </row>
    <row r="135" spans="1:8" s="16" customFormat="1" ht="50.1" customHeight="1" x14ac:dyDescent="0.2">
      <c r="A135" s="160" t="s">
        <v>93</v>
      </c>
      <c r="B135" s="161"/>
      <c r="C135" s="203" t="str">
        <f>C167</f>
        <v>электронный справочник на основе Справочника организаций "2ГИС.НИЖНЕВАРТОВСК" (мобильная версия 2ГИС 4.0 и выше)</v>
      </c>
      <c r="D135" s="56">
        <v>15000</v>
      </c>
      <c r="E135" s="37"/>
      <c r="F135" s="37"/>
      <c r="G135" s="37"/>
      <c r="H135" s="38"/>
    </row>
    <row r="136" spans="1:8" s="16" customFormat="1" ht="50.1" customHeight="1" x14ac:dyDescent="0.2">
      <c r="A136" s="160" t="s">
        <v>94</v>
      </c>
      <c r="B136" s="161"/>
      <c r="C136" s="203" t="s">
        <v>95</v>
      </c>
      <c r="D136" s="56">
        <v>3000</v>
      </c>
      <c r="E136" s="37"/>
      <c r="F136" s="37"/>
      <c r="G136" s="37"/>
      <c r="H136" s="38"/>
    </row>
    <row r="137" spans="1:8" s="16" customFormat="1" ht="81" customHeight="1" x14ac:dyDescent="0.2">
      <c r="A137" s="160" t="s">
        <v>96</v>
      </c>
      <c r="B137" s="161"/>
      <c r="C1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56">
        <v>3360</v>
      </c>
      <c r="E137" s="37"/>
      <c r="F137" s="37"/>
      <c r="G137" s="37"/>
      <c r="H137" s="38"/>
    </row>
    <row r="138" spans="1:8" s="16" customFormat="1" ht="81" customHeight="1" x14ac:dyDescent="0.2">
      <c r="A138" s="160" t="s">
        <v>97</v>
      </c>
      <c r="B138" s="161"/>
      <c r="C138" s="203"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56">
        <v>2688</v>
      </c>
      <c r="E138" s="37"/>
      <c r="F138" s="37"/>
      <c r="G138" s="37"/>
      <c r="H138" s="38"/>
    </row>
    <row r="139" spans="1:8" s="16" customFormat="1" ht="81" customHeight="1" x14ac:dyDescent="0.2">
      <c r="A139" s="160" t="s">
        <v>98</v>
      </c>
      <c r="B139" s="161"/>
      <c r="C139"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56">
        <v>2760</v>
      </c>
      <c r="E139" s="37"/>
      <c r="F139" s="37"/>
      <c r="G139" s="37"/>
      <c r="H139" s="38"/>
    </row>
    <row r="140" spans="1:8" s="16" customFormat="1" ht="81" customHeight="1" x14ac:dyDescent="0.2">
      <c r="A140" s="160" t="s">
        <v>99</v>
      </c>
      <c r="B140" s="161"/>
      <c r="C140"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56">
        <v>1344</v>
      </c>
      <c r="E140" s="37"/>
      <c r="F140" s="37"/>
      <c r="G140" s="37"/>
      <c r="H140" s="38"/>
    </row>
    <row r="141" spans="1:8" s="16" customFormat="1" ht="81" customHeight="1" x14ac:dyDescent="0.2">
      <c r="A141" s="160" t="s">
        <v>100</v>
      </c>
      <c r="B141" s="161" t="s">
        <v>100</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56">
        <v>13200</v>
      </c>
      <c r="E141" s="37"/>
      <c r="F141" s="37"/>
      <c r="G141" s="37"/>
      <c r="H141" s="38"/>
    </row>
    <row r="142" spans="1:8" s="16" customFormat="1" ht="81" customHeight="1" x14ac:dyDescent="0.2">
      <c r="A142" s="160" t="s">
        <v>101</v>
      </c>
      <c r="B142" s="161" t="s">
        <v>101</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56">
        <v>10008</v>
      </c>
      <c r="E142" s="37"/>
      <c r="F142" s="37"/>
      <c r="G142" s="37"/>
      <c r="H142" s="38"/>
    </row>
    <row r="143" spans="1:8" s="16" customFormat="1" ht="50.1" customHeight="1" thickBot="1" x14ac:dyDescent="0.25">
      <c r="A143" s="160" t="s">
        <v>102</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56">
        <v>4560</v>
      </c>
      <c r="E143" s="37"/>
      <c r="F143" s="37"/>
      <c r="G143" s="37"/>
      <c r="H143" s="38"/>
    </row>
    <row r="144" spans="1:8" s="16" customFormat="1" ht="102" customHeight="1" thickBot="1" x14ac:dyDescent="0.25">
      <c r="A144" s="160" t="s">
        <v>16</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56">
        <v>1200</v>
      </c>
      <c r="E144" s="37"/>
      <c r="F144" s="37"/>
      <c r="G144" s="37"/>
      <c r="H144" s="38"/>
    </row>
    <row r="145" spans="1:8" s="16" customFormat="1" ht="102" customHeight="1" thickBot="1" x14ac:dyDescent="0.25">
      <c r="A145" s="160" t="s">
        <v>103</v>
      </c>
      <c r="B145" s="161"/>
      <c r="C14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5" s="56">
        <v>100002</v>
      </c>
      <c r="E145" s="37"/>
      <c r="F145" s="37"/>
      <c r="G145" s="37"/>
      <c r="H145" s="38"/>
    </row>
    <row r="146" spans="1:8" s="16" customFormat="1" ht="126" customHeight="1" x14ac:dyDescent="0.2">
      <c r="A146" s="160" t="s">
        <v>104</v>
      </c>
      <c r="B146" s="161"/>
      <c r="C146"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6" s="56">
        <v>5100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56">
        <v>4500</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8" s="56">
        <v>5010</v>
      </c>
      <c r="E148" s="37"/>
      <c r="F148" s="37"/>
      <c r="G148" s="37"/>
      <c r="H148" s="38"/>
    </row>
    <row r="149" spans="1:8" s="16" customFormat="1" ht="50.1" customHeight="1" x14ac:dyDescent="0.2">
      <c r="A149" s="160" t="s">
        <v>107</v>
      </c>
      <c r="B149" s="161"/>
      <c r="C149" s="203" t="str">
        <f>"Интернет-площадка 2gis.ru на основе Cправочника организаций "&amp;$C$2&amp;""</f>
        <v>Интернет-площадка 2gis.ru на основе Cправочника организаций "2ГИС.НИЖНЕВАРТОВСК"</v>
      </c>
      <c r="D149" s="56">
        <v>5040</v>
      </c>
      <c r="E149" s="37"/>
      <c r="F149" s="37"/>
      <c r="G149" s="37"/>
      <c r="H149" s="38"/>
    </row>
    <row r="150" spans="1:8" s="16" customFormat="1" ht="50.1" customHeight="1" x14ac:dyDescent="0.2">
      <c r="A150" s="160" t="s">
        <v>108</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56">
        <v>11400</v>
      </c>
      <c r="E150" s="37"/>
      <c r="F150" s="37"/>
      <c r="G150" s="37"/>
      <c r="H150" s="38"/>
    </row>
    <row r="151" spans="1:8" s="16" customFormat="1" ht="50.1" customHeight="1" x14ac:dyDescent="0.2">
      <c r="A151" s="160" t="s">
        <v>109</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56">
        <v>17880</v>
      </c>
      <c r="E151" s="37"/>
      <c r="F151" s="37"/>
      <c r="G151" s="37"/>
      <c r="H151" s="38"/>
    </row>
    <row r="152" spans="1:8" s="16" customFormat="1" ht="50.1" customHeight="1" x14ac:dyDescent="0.2">
      <c r="A152" s="160" t="s">
        <v>110</v>
      </c>
      <c r="B152" s="161"/>
      <c r="C152" s="203" t="str">
        <f>"Интернет-площадка 2gis.ru на основе Cправочника организаций "&amp;$C$2&amp;""</f>
        <v>Интернет-площадка 2gis.ru на основе Cправочника организаций "2ГИС.НИЖНЕВАРТОВСК"</v>
      </c>
      <c r="D152" s="56">
        <v>14280</v>
      </c>
      <c r="E152" s="37"/>
      <c r="F152" s="37"/>
      <c r="G152" s="37"/>
      <c r="H152" s="38"/>
    </row>
    <row r="153" spans="1:8" s="16" customFormat="1" ht="50.1" customHeight="1" x14ac:dyDescent="0.2">
      <c r="A153" s="160" t="s">
        <v>111</v>
      </c>
      <c r="B153" s="161"/>
      <c r="C153" s="203" t="str">
        <f>"Интернет-площадка 2gis.ru на основе Cправочника организаций "&amp;$C$2&amp;""</f>
        <v>Интернет-площадка 2gis.ru на основе Cправочника организаций "2ГИС.НИЖНЕВАРТОВСК"</v>
      </c>
      <c r="D153" s="56">
        <v>17136</v>
      </c>
      <c r="E153" s="37"/>
      <c r="F153" s="37"/>
      <c r="G153" s="37"/>
      <c r="H153" s="38"/>
    </row>
    <row r="154" spans="1:8" s="16" customFormat="1" ht="50.1" customHeight="1" x14ac:dyDescent="0.2">
      <c r="A154" s="160" t="s">
        <v>112</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56">
        <v>11400</v>
      </c>
      <c r="E154" s="37"/>
      <c r="F154" s="37"/>
      <c r="G154" s="37"/>
      <c r="H154" s="38"/>
    </row>
    <row r="155" spans="1:8" s="16" customFormat="1" ht="50.1" customHeight="1" x14ac:dyDescent="0.2">
      <c r="A155" s="160" t="s">
        <v>113</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56">
        <v>21480</v>
      </c>
      <c r="E155" s="37"/>
      <c r="F155" s="37"/>
      <c r="G155" s="37"/>
      <c r="H155" s="38"/>
    </row>
    <row r="156" spans="1:8" s="16" customFormat="1" ht="50.1" customHeight="1" x14ac:dyDescent="0.2">
      <c r="A156" s="160" t="s">
        <v>114</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56">
        <v>23280</v>
      </c>
      <c r="E156" s="37"/>
      <c r="F156" s="37"/>
      <c r="G156" s="37"/>
      <c r="H156" s="38"/>
    </row>
    <row r="157" spans="1:8" s="16" customFormat="1" ht="50.1" customHeight="1" x14ac:dyDescent="0.2">
      <c r="A157" s="160" t="s">
        <v>115</v>
      </c>
      <c r="B157" s="161"/>
      <c r="C157" s="203" t="s">
        <v>95</v>
      </c>
      <c r="D157" s="56">
        <v>4200</v>
      </c>
      <c r="E157" s="37"/>
      <c r="F157" s="37"/>
      <c r="G157" s="37"/>
      <c r="H157" s="38"/>
    </row>
    <row r="158" spans="1:8" s="16" customFormat="1" ht="75"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56">
        <v>18480</v>
      </c>
      <c r="E158" s="37"/>
      <c r="F158" s="37"/>
      <c r="G158" s="37"/>
      <c r="H158" s="38"/>
    </row>
    <row r="159" spans="1:8" s="16" customFormat="1" ht="50.1" customHeight="1" thickBot="1" x14ac:dyDescent="0.25">
      <c r="A159" s="160" t="s">
        <v>117</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56">
        <v>6480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6">
        <v>3000</v>
      </c>
      <c r="E161" s="37"/>
      <c r="F161" s="37"/>
      <c r="G161" s="37"/>
      <c r="H161" s="38"/>
    </row>
    <row r="162" spans="1:8" s="16" customFormat="1" ht="50.1" customHeight="1" x14ac:dyDescent="0.2">
      <c r="A162" s="160" t="s">
        <v>120</v>
      </c>
      <c r="B162" s="161"/>
      <c r="C162" s="209"/>
      <c r="D162" s="36">
        <v>3000</v>
      </c>
      <c r="E162" s="37"/>
      <c r="F162" s="37"/>
      <c r="G162" s="37"/>
      <c r="H162" s="38"/>
    </row>
    <row r="163" spans="1:8" s="16" customFormat="1" ht="50.1" customHeight="1" x14ac:dyDescent="0.2">
      <c r="A163" s="207" t="s">
        <v>121</v>
      </c>
      <c r="B163" s="208"/>
      <c r="C163" s="209"/>
      <c r="D163" s="359">
        <v>3000</v>
      </c>
      <c r="E163" s="157"/>
      <c r="F163" s="157"/>
      <c r="G163" s="157"/>
      <c r="H163" s="157"/>
    </row>
    <row r="164" spans="1:8" s="16" customFormat="1" ht="50.1" customHeight="1" x14ac:dyDescent="0.2">
      <c r="A164" s="207" t="s">
        <v>122</v>
      </c>
      <c r="B164" s="208"/>
      <c r="C164" s="209"/>
      <c r="D164" s="359">
        <v>300</v>
      </c>
      <c r="E164" s="157"/>
      <c r="F164" s="157"/>
      <c r="G164" s="157"/>
      <c r="H164" s="157"/>
    </row>
    <row r="165" spans="1:8" s="16" customFormat="1" ht="50.1" customHeight="1" thickBot="1" x14ac:dyDescent="0.25">
      <c r="A165" s="207" t="s">
        <v>123</v>
      </c>
      <c r="B165" s="208"/>
      <c r="C165" s="210"/>
      <c r="D165" s="78">
        <v>1050</v>
      </c>
      <c r="E165" s="79"/>
      <c r="F165" s="79"/>
      <c r="G165" s="79"/>
      <c r="H165" s="79"/>
    </row>
    <row r="166" spans="1:8" s="16" customFormat="1" ht="50.1" customHeight="1" thickBot="1" x14ac:dyDescent="0.25">
      <c r="A166" s="24" t="s">
        <v>124</v>
      </c>
      <c r="B166" s="25"/>
      <c r="C166" s="26"/>
      <c r="D166" s="173"/>
      <c r="E166" s="173"/>
      <c r="F166" s="173"/>
      <c r="G166" s="173"/>
      <c r="H166" s="174"/>
    </row>
    <row r="167" spans="1:8" s="16" customFormat="1" ht="50.1" customHeight="1" x14ac:dyDescent="0.2">
      <c r="A167" s="160" t="s">
        <v>125</v>
      </c>
      <c r="B167" s="161"/>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67" s="212">
        <f>F167*1.2</f>
        <v>5472</v>
      </c>
      <c r="E167" s="213">
        <f>F167*1.1</f>
        <v>5016</v>
      </c>
      <c r="F167" s="213">
        <v>4560</v>
      </c>
      <c r="G167" s="213">
        <f>F167*0.75</f>
        <v>3420</v>
      </c>
      <c r="H167" s="214">
        <f>F167*0.5</f>
        <v>2280</v>
      </c>
    </row>
    <row r="168" spans="1:8" s="16" customFormat="1" ht="50.1" customHeight="1" x14ac:dyDescent="0.2">
      <c r="A168" s="160" t="s">
        <v>126</v>
      </c>
      <c r="B168" s="161"/>
      <c r="C168" s="203" t="str">
        <f>"Интернет-площадка 2gis.ru на основе Cправочника организаций "&amp;$C$2&amp;""</f>
        <v>Интернет-площадка 2gis.ru на основе Cправочника организаций "2ГИС.НИЖНЕВАРТОВСК"</v>
      </c>
      <c r="D168" s="36">
        <v>3120</v>
      </c>
      <c r="E168" s="37"/>
      <c r="F168" s="37"/>
      <c r="G168" s="37"/>
      <c r="H168" s="38"/>
    </row>
    <row r="169" spans="1:8" s="16" customFormat="1" ht="50.1" customHeight="1" x14ac:dyDescent="0.2">
      <c r="A169" s="160" t="s">
        <v>127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9" s="56">
        <v>3120</v>
      </c>
      <c r="E169" s="37"/>
      <c r="F169" s="37"/>
      <c r="G169" s="37"/>
      <c r="H169" s="38"/>
    </row>
    <row r="170" spans="1:8" s="16" customFormat="1" ht="50.1" customHeight="1" x14ac:dyDescent="0.2">
      <c r="A170" s="160" t="s">
        <v>295</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70" s="212">
        <f>F170*1.2</f>
        <v>7776</v>
      </c>
      <c r="E170" s="213">
        <f>F170*1.1</f>
        <v>7128.0000000000009</v>
      </c>
      <c r="F170" s="213">
        <v>6480</v>
      </c>
      <c r="G170" s="213">
        <f>F170*0.75</f>
        <v>4860</v>
      </c>
      <c r="H170" s="214">
        <f>F170*0.5</f>
        <v>3240</v>
      </c>
    </row>
    <row r="171" spans="1:8" s="16" customFormat="1" ht="49.5" customHeight="1" x14ac:dyDescent="0.2">
      <c r="A171" s="160" t="s">
        <v>179</v>
      </c>
      <c r="B171" s="161"/>
      <c r="C171" s="203" t="str">
        <f>"Интернет-площадка 2gis.ru на основе Cправочника организаций "&amp;$C$2&amp;""</f>
        <v>Интернет-площадка 2gis.ru на основе Cправочника организаций "2ГИС.НИЖНЕВАРТОВСК"</v>
      </c>
      <c r="D171" s="36">
        <v>4440</v>
      </c>
      <c r="E171" s="37"/>
      <c r="F171" s="37"/>
      <c r="G171" s="37"/>
      <c r="H171" s="38"/>
    </row>
    <row r="172" spans="1:8" s="16" customFormat="1" ht="50.1" customHeight="1" x14ac:dyDescent="0.2">
      <c r="A172" s="160" t="s">
        <v>130</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2" s="36">
        <v>4440</v>
      </c>
      <c r="E172" s="37"/>
      <c r="F172" s="37"/>
      <c r="G172" s="37"/>
      <c r="H172" s="38"/>
    </row>
    <row r="173" spans="1:8" s="16" customFormat="1" ht="126" customHeight="1" x14ac:dyDescent="0.2">
      <c r="A173" s="160" t="s">
        <v>131</v>
      </c>
      <c r="B173" s="161"/>
      <c r="C173" s="215" t="e">
        <f>#REF!</f>
        <v>#REF!</v>
      </c>
      <c r="D173" s="212">
        <f>F173*1.2</f>
        <v>5094</v>
      </c>
      <c r="E173" s="213">
        <f>F173*1.1</f>
        <v>4669.5</v>
      </c>
      <c r="F173" s="213">
        <v>4245</v>
      </c>
      <c r="G173" s="213">
        <f>F173*0.75</f>
        <v>3183.75</v>
      </c>
      <c r="H173" s="214">
        <f>F173*0.5</f>
        <v>2122.5</v>
      </c>
    </row>
    <row r="174" spans="1:8" s="16" customFormat="1" ht="126" customHeight="1" thickBot="1" x14ac:dyDescent="0.25">
      <c r="A174" s="160" t="s">
        <v>132</v>
      </c>
      <c r="B174" s="161"/>
      <c r="C17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56">
        <v>5694</v>
      </c>
      <c r="E174" s="37"/>
      <c r="F174" s="37"/>
      <c r="G174" s="37"/>
      <c r="H174" s="38"/>
    </row>
    <row r="175" spans="1:8" ht="50.1" customHeight="1" thickBot="1" x14ac:dyDescent="0.25">
      <c r="A175" s="24" t="s">
        <v>193</v>
      </c>
      <c r="B175" s="25"/>
      <c r="C175" s="26"/>
      <c r="D175" s="173"/>
      <c r="E175" s="173"/>
      <c r="F175" s="173"/>
      <c r="G175" s="173"/>
      <c r="H175" s="174"/>
    </row>
    <row r="176" spans="1:8" s="23" customFormat="1" ht="30" customHeight="1" thickBot="1" x14ac:dyDescent="0.25">
      <c r="A176" s="429"/>
      <c r="B176" s="429"/>
      <c r="C176" s="430"/>
      <c r="D176" s="429"/>
      <c r="E176" s="429"/>
      <c r="F176" s="429"/>
      <c r="G176" s="429"/>
      <c r="H176" s="431"/>
    </row>
    <row r="177" spans="1:8" s="16" customFormat="1" ht="83.25" customHeight="1" x14ac:dyDescent="0.2">
      <c r="A177" s="160" t="s">
        <v>194</v>
      </c>
      <c r="B177" s="161"/>
      <c r="C17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7" s="36">
        <v>15330</v>
      </c>
      <c r="E177" s="37"/>
      <c r="F177" s="37"/>
      <c r="G177" s="37"/>
      <c r="H177" s="38"/>
    </row>
    <row r="178" spans="1:8" s="16" customFormat="1" ht="83.25" customHeight="1" thickBot="1" x14ac:dyDescent="0.25">
      <c r="A178" s="160" t="s">
        <v>195</v>
      </c>
      <c r="B178" s="161"/>
      <c r="C178" s="209"/>
      <c r="D178" s="36">
        <v>15330</v>
      </c>
      <c r="E178" s="37"/>
      <c r="F178" s="37"/>
      <c r="G178" s="37"/>
      <c r="H178" s="38"/>
    </row>
    <row r="179" spans="1:8" s="28" customFormat="1" ht="49.5" customHeight="1" thickBot="1" x14ac:dyDescent="0.25">
      <c r="A179" s="336"/>
      <c r="B179" s="337"/>
      <c r="C179" s="125"/>
      <c r="D179" s="399"/>
      <c r="E179" s="399"/>
      <c r="F179" s="399"/>
      <c r="G179" s="399"/>
      <c r="H179" s="400"/>
    </row>
    <row r="180" spans="1:8" s="23" customFormat="1" ht="26.25" x14ac:dyDescent="0.2">
      <c r="A180" s="216"/>
      <c r="B180" s="217"/>
      <c r="C180" s="218"/>
      <c r="D180" s="217"/>
      <c r="E180" s="217"/>
      <c r="F180" s="217"/>
      <c r="G180" s="217"/>
      <c r="H180" s="219"/>
    </row>
    <row r="181" spans="1:8" s="16" customFormat="1" ht="21" x14ac:dyDescent="0.2">
      <c r="A181" s="220"/>
      <c r="B181" s="221" t="s">
        <v>133</v>
      </c>
      <c r="C181" s="222" t="s">
        <v>567</v>
      </c>
      <c r="D181" s="222"/>
      <c r="E181" s="223"/>
      <c r="F181" s="223"/>
      <c r="G181" s="223"/>
      <c r="H181" s="223"/>
    </row>
    <row r="182" spans="1:8" s="16" customFormat="1" ht="21" x14ac:dyDescent="0.2">
      <c r="A182" s="220"/>
      <c r="B182" s="223"/>
      <c r="C182" s="224" t="s">
        <v>568</v>
      </c>
      <c r="D182" s="224"/>
      <c r="E182" s="223"/>
      <c r="F182" s="223"/>
      <c r="G182" s="223"/>
      <c r="H182" s="223"/>
    </row>
    <row r="183" spans="1:8" s="16" customFormat="1" ht="21" x14ac:dyDescent="0.2">
      <c r="A183" s="220"/>
      <c r="B183" s="223"/>
      <c r="C183" s="222" t="s">
        <v>569</v>
      </c>
      <c r="D183" s="224"/>
      <c r="E183" s="223"/>
      <c r="F183" s="223"/>
      <c r="G183" s="223"/>
      <c r="H183" s="223"/>
    </row>
    <row r="184" spans="1:8" s="16" customFormat="1" ht="21" x14ac:dyDescent="0.2">
      <c r="A184" s="216"/>
      <c r="B184" s="217"/>
      <c r="C184" s="224"/>
      <c r="D184" s="224"/>
      <c r="E184" s="223"/>
      <c r="F184" s="223"/>
      <c r="G184" s="223"/>
      <c r="H184" s="217"/>
    </row>
    <row r="185" spans="1:8" s="16" customFormat="1" ht="26.25" x14ac:dyDescent="0.2">
      <c r="A185" s="227" t="str">
        <f>Абакан_юр!A174</f>
        <v>По соглашению сторон в качестве валюты платежа могут выступать украинские гривны, в этом случае курс следующий: 1 руб. = 0,4273 гривен</v>
      </c>
      <c r="B185" s="227"/>
      <c r="C185" s="227"/>
      <c r="D185" s="228"/>
      <c r="E185" s="228"/>
      <c r="F185" s="229"/>
      <c r="G185" s="230"/>
      <c r="H185" s="230"/>
    </row>
    <row r="186" spans="1:8" s="16" customFormat="1" ht="26.25" x14ac:dyDescent="0.2">
      <c r="A186" s="227" t="str">
        <f>Абакан_юр!A175</f>
        <v>По соглашению сторон в качестве валюты платежа могут выступать дирхамы ОАЭ, в этом случае курс следующий: 1 руб. = 0,0413 дирхам</v>
      </c>
      <c r="B186" s="227"/>
      <c r="C186" s="227"/>
      <c r="D186" s="228"/>
      <c r="E186" s="228"/>
      <c r="F186" s="229"/>
      <c r="G186" s="232"/>
      <c r="H186" s="232"/>
    </row>
    <row r="187" spans="1:8" ht="12" customHeight="1" x14ac:dyDescent="0.2">
      <c r="A187" s="227" t="str">
        <f>Абакан_юр!A176</f>
        <v>По соглашению сторон в качестве валюты платежа могут выступать доллары США, в этом случае курс следующий: 1 руб. = 0,0113 доллара</v>
      </c>
      <c r="B187" s="227"/>
      <c r="C187" s="227"/>
      <c r="D187" s="228"/>
      <c r="E187" s="228"/>
      <c r="F187" s="229"/>
      <c r="G187" s="232"/>
      <c r="H187" s="232"/>
    </row>
    <row r="188" spans="1:8" s="223" customFormat="1" ht="24.95" customHeight="1"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s="223" customFormat="1" ht="24.95" customHeight="1" x14ac:dyDescent="0.2">
      <c r="A189" s="227" t="str">
        <f>Абакан_юр!A178</f>
        <v>По соглашению сторон в качестве валюты платежа могут выступать чешские кроны, в этом случае курс следующий: 1 руб. = 0,2661 крона</v>
      </c>
      <c r="B189" s="227"/>
      <c r="C189" s="227"/>
      <c r="D189" s="228"/>
      <c r="E189" s="229"/>
      <c r="F189" s="229"/>
      <c r="G189" s="232"/>
      <c r="H189" s="232"/>
    </row>
    <row r="190" spans="1:8" s="223" customFormat="1" ht="24.95" customHeight="1" x14ac:dyDescent="0.2">
      <c r="A190" s="227" t="str">
        <f>Абакан_юр!A179</f>
        <v>По соглашению сторон в качестве валюты платежа могут выступать киргизские сомы, в этом случае курс следующий: 1 руб. = 1,0065 сом</v>
      </c>
      <c r="B190" s="227"/>
      <c r="C190" s="227"/>
      <c r="D190" s="228"/>
      <c r="E190" s="228"/>
      <c r="F190" s="229"/>
      <c r="G190" s="232"/>
      <c r="H190" s="232"/>
    </row>
    <row r="191" spans="1:8" s="217" customFormat="1" ht="22.5" customHeight="1"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1" s="227"/>
      <c r="C191" s="227"/>
      <c r="D191" s="228"/>
      <c r="E191" s="228"/>
      <c r="F191" s="229"/>
      <c r="G191" s="232"/>
      <c r="H191" s="232"/>
    </row>
    <row r="192" spans="1:8" s="231" customFormat="1" ht="24.95" customHeight="1" x14ac:dyDescent="0.2">
      <c r="A192" s="233"/>
      <c r="B192" s="233"/>
      <c r="C192" s="234"/>
      <c r="D192" s="235"/>
      <c r="E192" s="235"/>
      <c r="F192" s="236"/>
      <c r="G192" s="237"/>
      <c r="H192" s="237"/>
    </row>
    <row r="193" spans="1:8" s="231" customFormat="1" ht="24.95" customHeight="1" x14ac:dyDescent="0.2">
      <c r="A193" s="239" t="s">
        <v>144</v>
      </c>
      <c r="B193" s="239"/>
      <c r="C193" s="239"/>
      <c r="D193" s="239"/>
      <c r="E193" s="239"/>
      <c r="F193" s="239"/>
      <c r="G193" s="239"/>
      <c r="H193" s="239"/>
    </row>
    <row r="194" spans="1:8" s="231" customFormat="1" ht="24.95" customHeight="1" x14ac:dyDescent="0.2">
      <c r="A194" s="239" t="s">
        <v>145</v>
      </c>
      <c r="B194" s="239"/>
      <c r="C194" s="239"/>
      <c r="D194" s="239"/>
      <c r="E194" s="239"/>
      <c r="F194" s="239"/>
      <c r="G194" s="239"/>
      <c r="H194" s="239"/>
    </row>
    <row r="195" spans="1:8" s="231" customFormat="1" ht="24.95" customHeight="1" x14ac:dyDescent="0.2">
      <c r="A195" s="233"/>
      <c r="B195" s="233"/>
      <c r="C195" s="234"/>
      <c r="D195" s="235"/>
      <c r="E195" s="235"/>
      <c r="F195" s="236"/>
      <c r="G195" s="237"/>
      <c r="H195" s="237"/>
    </row>
    <row r="196" spans="1:8" s="231" customFormat="1" ht="24.95" customHeight="1" thickBot="1" x14ac:dyDescent="0.25">
      <c r="A196" s="240" t="s">
        <v>146</v>
      </c>
      <c r="B196" s="240"/>
      <c r="C196" s="240"/>
      <c r="D196" s="240"/>
      <c r="E196" s="240"/>
      <c r="F196" s="241"/>
      <c r="H196" s="242"/>
    </row>
    <row r="197" spans="1:8" s="231" customFormat="1" ht="24.95" customHeight="1" thickBot="1" x14ac:dyDescent="0.25">
      <c r="A197" s="243" t="s">
        <v>147</v>
      </c>
      <c r="B197" s="244"/>
      <c r="C197" s="244"/>
      <c r="D197" s="244"/>
      <c r="E197" s="245"/>
      <c r="F197" s="246"/>
      <c r="G197" s="217"/>
      <c r="H197" s="247"/>
    </row>
    <row r="198" spans="1:8" s="231" customFormat="1" ht="24.95" customHeight="1" thickBot="1" x14ac:dyDescent="0.25">
      <c r="A198" s="375" t="s">
        <v>148</v>
      </c>
      <c r="B198" s="376"/>
      <c r="C198" s="250" t="s">
        <v>149</v>
      </c>
      <c r="D198" s="402" t="s">
        <v>150</v>
      </c>
      <c r="E198" s="403"/>
      <c r="F198" s="252"/>
      <c r="G198" s="252"/>
      <c r="H198" s="252"/>
    </row>
    <row r="199" spans="1:8" s="238" customFormat="1" ht="12" customHeight="1" x14ac:dyDescent="0.2">
      <c r="A199" s="253" t="s">
        <v>151</v>
      </c>
      <c r="B199" s="254"/>
      <c r="C199" s="255" t="s">
        <v>152</v>
      </c>
      <c r="D199" s="256" t="s">
        <v>153</v>
      </c>
      <c r="E199" s="257"/>
      <c r="F199" s="252"/>
      <c r="G199" s="252"/>
      <c r="H199" s="252"/>
    </row>
    <row r="200" spans="1:8" ht="24.95" customHeight="1" x14ac:dyDescent="0.2">
      <c r="A200" s="258" t="s">
        <v>154</v>
      </c>
      <c r="B200" s="259"/>
      <c r="C200" s="260" t="s">
        <v>155</v>
      </c>
      <c r="D200" s="261" t="s">
        <v>156</v>
      </c>
      <c r="E200" s="262"/>
      <c r="F200" s="252"/>
      <c r="G200" s="252"/>
      <c r="H200" s="252"/>
    </row>
    <row r="201" spans="1:8" ht="24.95" customHeight="1" thickBot="1" x14ac:dyDescent="0.25">
      <c r="A201" s="404" t="s">
        <v>157</v>
      </c>
      <c r="B201" s="405"/>
      <c r="C201" s="406" t="s">
        <v>158</v>
      </c>
      <c r="D201" s="407" t="s">
        <v>156</v>
      </c>
      <c r="E201" s="408"/>
      <c r="F201" s="252"/>
      <c r="G201" s="252"/>
      <c r="H201" s="252"/>
    </row>
    <row r="202" spans="1:8" s="238" customFormat="1" ht="12" customHeight="1" x14ac:dyDescent="0.2">
      <c r="A202" s="258" t="s">
        <v>160</v>
      </c>
      <c r="B202" s="259"/>
      <c r="C202" s="409" t="s">
        <v>161</v>
      </c>
      <c r="D202" s="259" t="s">
        <v>156</v>
      </c>
      <c r="E202" s="410"/>
      <c r="F202" s="246"/>
      <c r="G202" s="246"/>
      <c r="H202" s="246"/>
    </row>
    <row r="203" spans="1:8" s="242" customFormat="1" ht="50.1" customHeight="1" thickBot="1" x14ac:dyDescent="0.25">
      <c r="A203" s="411" t="s">
        <v>162</v>
      </c>
      <c r="B203" s="412"/>
      <c r="C203" s="406" t="s">
        <v>163</v>
      </c>
      <c r="D203" s="413" t="s">
        <v>156</v>
      </c>
      <c r="E203" s="414"/>
      <c r="F203" s="236"/>
      <c r="G203" s="237"/>
      <c r="H203" s="237"/>
    </row>
    <row r="204" spans="1:8" s="247" customFormat="1" ht="50.1" customHeight="1" x14ac:dyDescent="0.2">
      <c r="A204" s="629"/>
      <c r="B204" s="629"/>
      <c r="C204" s="629"/>
      <c r="D204" s="629"/>
      <c r="E204" s="629"/>
      <c r="F204" s="236"/>
      <c r="G204" s="237"/>
      <c r="H204" s="237"/>
    </row>
    <row r="205" spans="1:8" ht="94.5" customHeight="1" x14ac:dyDescent="0.2">
      <c r="A205" s="264" t="s">
        <v>164</v>
      </c>
      <c r="B205" s="264"/>
      <c r="C205" s="264"/>
      <c r="D205" s="264"/>
      <c r="E205" s="264"/>
      <c r="F205" s="264"/>
      <c r="G205" s="264"/>
      <c r="H205" s="264"/>
    </row>
    <row r="206" spans="1:8" ht="99.95" customHeight="1" x14ac:dyDescent="0.2">
      <c r="A206" s="264" t="s">
        <v>165</v>
      </c>
      <c r="B206" s="264"/>
      <c r="C206" s="264"/>
      <c r="D206" s="264"/>
      <c r="E206" s="264"/>
      <c r="F206" s="264"/>
      <c r="G206" s="264"/>
      <c r="H206" s="264"/>
    </row>
    <row r="207" spans="1:8" ht="192" customHeight="1" x14ac:dyDescent="0.2">
      <c r="A207"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84"/>
      <c r="C207" s="384"/>
      <c r="D207" s="384"/>
      <c r="E207" s="384"/>
      <c r="F207" s="384"/>
      <c r="G207" s="384"/>
      <c r="H207" s="384"/>
    </row>
    <row r="208" spans="1:8" ht="174.95" customHeight="1" x14ac:dyDescent="0.2">
      <c r="A208" s="239" t="s">
        <v>167</v>
      </c>
      <c r="B208" s="239"/>
      <c r="C208" s="239"/>
      <c r="D208" s="239"/>
      <c r="E208" s="239"/>
      <c r="F208" s="239"/>
      <c r="G208" s="239"/>
      <c r="H208" s="239"/>
    </row>
    <row r="209" spans="1:8" s="217" customFormat="1" ht="100.5" customHeight="1" x14ac:dyDescent="0.2">
      <c r="A209" s="264" t="s">
        <v>168</v>
      </c>
      <c r="B209" s="264"/>
      <c r="C209" s="264"/>
      <c r="D209" s="264"/>
      <c r="E209" s="264"/>
      <c r="F209" s="264"/>
      <c r="G209" s="264"/>
      <c r="H209" s="264"/>
    </row>
    <row r="210" spans="1:8" s="238" customFormat="1" ht="222.75" customHeight="1" x14ac:dyDescent="0.2">
      <c r="A210" s="239" t="s">
        <v>169</v>
      </c>
      <c r="B210" s="239"/>
      <c r="C210" s="239"/>
      <c r="D210" s="239"/>
      <c r="E210" s="239"/>
      <c r="F210" s="239"/>
      <c r="G210" s="239"/>
      <c r="H210" s="239"/>
    </row>
    <row r="211" spans="1:8" ht="23.25" x14ac:dyDescent="0.2">
      <c r="A211" s="531" t="s">
        <v>468</v>
      </c>
      <c r="B211" s="531"/>
      <c r="C211" s="531"/>
      <c r="D211" s="531"/>
      <c r="E211" s="531"/>
      <c r="F211" s="531"/>
      <c r="G211" s="531"/>
      <c r="H211" s="531"/>
    </row>
    <row r="212" spans="1:8" ht="25.5" x14ac:dyDescent="0.35">
      <c r="A212" s="532" t="s">
        <v>469</v>
      </c>
      <c r="B212" s="533"/>
      <c r="C212" s="534" t="s">
        <v>470</v>
      </c>
    </row>
    <row r="213" spans="1:8" ht="25.5" x14ac:dyDescent="0.35">
      <c r="A213" s="535" t="s">
        <v>471</v>
      </c>
      <c r="B213" s="536"/>
      <c r="C213" s="537">
        <v>1</v>
      </c>
    </row>
    <row r="214" spans="1:8" ht="25.5" x14ac:dyDescent="0.35">
      <c r="A214" s="535">
        <v>2</v>
      </c>
      <c r="B214" s="536"/>
      <c r="C214" s="537">
        <v>1.1000000000000001</v>
      </c>
    </row>
    <row r="215" spans="1:8" ht="25.5" x14ac:dyDescent="0.35">
      <c r="A215" s="535">
        <v>3</v>
      </c>
      <c r="B215" s="536"/>
      <c r="C215" s="537">
        <v>1.2</v>
      </c>
    </row>
    <row r="216" spans="1:8" ht="25.5" x14ac:dyDescent="0.35">
      <c r="A216" s="535" t="s">
        <v>472</v>
      </c>
      <c r="B216" s="536"/>
      <c r="C216" s="537">
        <v>1.25</v>
      </c>
    </row>
    <row r="217" spans="1:8" ht="25.5" x14ac:dyDescent="0.35">
      <c r="A217" s="535" t="s">
        <v>473</v>
      </c>
      <c r="B217" s="536"/>
      <c r="C217" s="537">
        <v>1.3</v>
      </c>
    </row>
    <row r="218" spans="1:8" ht="25.5" x14ac:dyDescent="0.35">
      <c r="A218" s="535" t="s">
        <v>474</v>
      </c>
      <c r="B218" s="536"/>
      <c r="C218" s="537">
        <v>1.35</v>
      </c>
    </row>
    <row r="219" spans="1:8" ht="25.5" x14ac:dyDescent="0.35">
      <c r="A219" s="535" t="s">
        <v>475</v>
      </c>
      <c r="B219" s="536"/>
      <c r="C219" s="537">
        <v>1.4</v>
      </c>
    </row>
    <row r="220" spans="1:8" ht="25.5" x14ac:dyDescent="0.35">
      <c r="A220" s="535" t="s">
        <v>476</v>
      </c>
      <c r="B220" s="536"/>
      <c r="C220" s="537">
        <v>1.45</v>
      </c>
    </row>
    <row r="221" spans="1:8" ht="25.5" x14ac:dyDescent="0.35">
      <c r="A221" s="535" t="s">
        <v>477</v>
      </c>
      <c r="B221" s="536"/>
      <c r="C221" s="537">
        <v>1.5</v>
      </c>
    </row>
    <row r="222" spans="1:8" ht="25.5" x14ac:dyDescent="0.35">
      <c r="A222" s="535" t="s">
        <v>478</v>
      </c>
      <c r="B222" s="536"/>
      <c r="C222" s="537">
        <v>2</v>
      </c>
    </row>
    <row r="223" spans="1:8" ht="23.25" x14ac:dyDescent="0.2">
      <c r="A223" s="264" t="s">
        <v>479</v>
      </c>
      <c r="B223" s="264"/>
      <c r="C223" s="264"/>
      <c r="D223" s="264"/>
      <c r="E223" s="264"/>
      <c r="F223" s="264"/>
      <c r="G223" s="264"/>
      <c r="H223" s="264"/>
    </row>
  </sheetData>
  <sheetProtection selectLockedCells="1" selectUnlockedCells="1"/>
  <mergeCells count="353">
    <mergeCell ref="A218:B218"/>
    <mergeCell ref="A219:B219"/>
    <mergeCell ref="A220:B220"/>
    <mergeCell ref="A221:B221"/>
    <mergeCell ref="A222:B222"/>
    <mergeCell ref="A223:H223"/>
    <mergeCell ref="A212:B212"/>
    <mergeCell ref="A213:B213"/>
    <mergeCell ref="A214:B214"/>
    <mergeCell ref="A215:B215"/>
    <mergeCell ref="A216:B216"/>
    <mergeCell ref="A217:B217"/>
    <mergeCell ref="A207:H207"/>
    <mergeCell ref="A208:H208"/>
    <mergeCell ref="A209:H209"/>
    <mergeCell ref="A210:E210"/>
    <mergeCell ref="F210:H210"/>
    <mergeCell ref="A211:H211"/>
    <mergeCell ref="A202:B202"/>
    <mergeCell ref="D202:E202"/>
    <mergeCell ref="A203:B203"/>
    <mergeCell ref="D203:E203"/>
    <mergeCell ref="A205:H205"/>
    <mergeCell ref="A206:H206"/>
    <mergeCell ref="A199:B199"/>
    <mergeCell ref="D199:E199"/>
    <mergeCell ref="A200:B200"/>
    <mergeCell ref="D200:E200"/>
    <mergeCell ref="A201:B201"/>
    <mergeCell ref="D201:E201"/>
    <mergeCell ref="A193:H193"/>
    <mergeCell ref="A194:H194"/>
    <mergeCell ref="A196:E196"/>
    <mergeCell ref="A197:E197"/>
    <mergeCell ref="A198:B198"/>
    <mergeCell ref="D198:E198"/>
    <mergeCell ref="A186:C186"/>
    <mergeCell ref="A187:C187"/>
    <mergeCell ref="A188:C188"/>
    <mergeCell ref="A189:C189"/>
    <mergeCell ref="A190:C190"/>
    <mergeCell ref="A191:C191"/>
    <mergeCell ref="C181:D181"/>
    <mergeCell ref="C182:D182"/>
    <mergeCell ref="C183:D183"/>
    <mergeCell ref="C184:D184"/>
    <mergeCell ref="A185:C185"/>
    <mergeCell ref="G185:H185"/>
    <mergeCell ref="A177:B177"/>
    <mergeCell ref="C177:C178"/>
    <mergeCell ref="D177:H177"/>
    <mergeCell ref="A178:B178"/>
    <mergeCell ref="D178:H178"/>
    <mergeCell ref="A179:B179"/>
    <mergeCell ref="D179:H179"/>
    <mergeCell ref="A173:B173"/>
    <mergeCell ref="A174:B174"/>
    <mergeCell ref="D174:H174"/>
    <mergeCell ref="A175:B175"/>
    <mergeCell ref="D175:H175"/>
    <mergeCell ref="A176:C176"/>
    <mergeCell ref="D176:H176"/>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8"/>
  <sheetViews>
    <sheetView view="pageBreakPreview" zoomScale="40" zoomScaleNormal="60" zoomScaleSheetLayoutView="40" workbookViewId="0">
      <pane ySplit="3" topLeftCell="A94"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570</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337" t="s">
        <v>299</v>
      </c>
      <c r="E6" s="337"/>
      <c r="F6" s="337"/>
      <c r="G6" s="337"/>
      <c r="H6" s="478"/>
    </row>
    <row r="7" spans="1:8" s="16" customFormat="1" ht="24.95" customHeight="1" thickBot="1" x14ac:dyDescent="0.25">
      <c r="A7" s="112"/>
      <c r="B7" s="82"/>
      <c r="C7" s="83"/>
      <c r="D7" s="638" t="s">
        <v>171</v>
      </c>
      <c r="E7" s="639" t="s">
        <v>172</v>
      </c>
      <c r="F7" s="640" t="s">
        <v>173</v>
      </c>
      <c r="G7" s="639" t="s">
        <v>174</v>
      </c>
      <c r="H7" s="641"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389">
        <v>210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1">
        <f>F49*1.2</f>
        <v>9964.7999999999993</v>
      </c>
      <c r="E49" s="32">
        <f>F49*1.1</f>
        <v>9134.4000000000015</v>
      </c>
      <c r="F49" s="32">
        <v>8304</v>
      </c>
      <c r="G49" s="32">
        <f>F49*0.75</f>
        <v>6228</v>
      </c>
      <c r="H49" s="33">
        <f>F49*0.5</f>
        <v>4152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54">
        <f>F55*1.2</f>
        <v>11520</v>
      </c>
      <c r="E55" s="32">
        <f>F55*1.1</f>
        <v>10560</v>
      </c>
      <c r="F55" s="32">
        <v>9600</v>
      </c>
      <c r="G55" s="32">
        <f>F55*0.75</f>
        <v>7200</v>
      </c>
      <c r="H55" s="33">
        <f>F55*0.5</f>
        <v>4800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389">
        <v>210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38</v>
      </c>
      <c r="B65" s="137"/>
      <c r="C65" s="137"/>
      <c r="D65" s="138" t="str">
        <f>"от "&amp;MIN(D66:D90)&amp;" до "&amp;MAX(D66:D90)</f>
        <v>от 2424 до 60600</v>
      </c>
      <c r="E65" s="139"/>
      <c r="F65" s="139"/>
      <c r="G65" s="139"/>
      <c r="H65" s="140"/>
    </row>
    <row r="66" spans="1:8" s="16" customFormat="1" ht="37.5" customHeight="1" outlineLevel="1" x14ac:dyDescent="0.2">
      <c r="A66" s="141" t="s">
        <v>39</v>
      </c>
      <c r="B66" s="313"/>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144">
        <v>2424</v>
      </c>
      <c r="E66" s="145"/>
      <c r="F66" s="145"/>
      <c r="G66" s="145"/>
      <c r="H66" s="146"/>
    </row>
    <row r="67" spans="1:8" s="16" customFormat="1" ht="37.5" customHeight="1" outlineLevel="1" x14ac:dyDescent="0.2">
      <c r="A67" s="147" t="s">
        <v>40</v>
      </c>
      <c r="B67" s="315"/>
      <c r="C67" s="297"/>
      <c r="D67" s="36">
        <v>4848</v>
      </c>
      <c r="E67" s="37"/>
      <c r="F67" s="37"/>
      <c r="G67" s="37"/>
      <c r="H67" s="38"/>
    </row>
    <row r="68" spans="1:8" s="16" customFormat="1" ht="37.5" customHeight="1" outlineLevel="1" x14ac:dyDescent="0.2">
      <c r="A68" s="147" t="s">
        <v>41</v>
      </c>
      <c r="B68" s="315"/>
      <c r="C68" s="297"/>
      <c r="D68" s="36">
        <v>7272</v>
      </c>
      <c r="E68" s="37"/>
      <c r="F68" s="37"/>
      <c r="G68" s="37"/>
      <c r="H68" s="38"/>
    </row>
    <row r="69" spans="1:8" s="16" customFormat="1" ht="37.5" customHeight="1" outlineLevel="1" x14ac:dyDescent="0.2">
      <c r="A69" s="147" t="s">
        <v>42</v>
      </c>
      <c r="B69" s="315"/>
      <c r="C69" s="297"/>
      <c r="D69" s="36">
        <v>9696</v>
      </c>
      <c r="E69" s="37"/>
      <c r="F69" s="37"/>
      <c r="G69" s="37"/>
      <c r="H69" s="38"/>
    </row>
    <row r="70" spans="1:8" s="16" customFormat="1" ht="37.5" customHeight="1" outlineLevel="1" x14ac:dyDescent="0.2">
      <c r="A70" s="147" t="s">
        <v>43</v>
      </c>
      <c r="B70" s="315"/>
      <c r="C70" s="297"/>
      <c r="D70" s="36">
        <v>12120</v>
      </c>
      <c r="E70" s="37"/>
      <c r="F70" s="37"/>
      <c r="G70" s="37"/>
      <c r="H70" s="38"/>
    </row>
    <row r="71" spans="1:8" s="16" customFormat="1" ht="37.5" customHeight="1" outlineLevel="1" x14ac:dyDescent="0.2">
      <c r="A71" s="147" t="s">
        <v>44</v>
      </c>
      <c r="B71" s="315"/>
      <c r="C71" s="297"/>
      <c r="D71" s="36">
        <v>14544</v>
      </c>
      <c r="E71" s="37"/>
      <c r="F71" s="37"/>
      <c r="G71" s="37"/>
      <c r="H71" s="38"/>
    </row>
    <row r="72" spans="1:8" s="16" customFormat="1" ht="37.5" customHeight="1" outlineLevel="1" x14ac:dyDescent="0.2">
      <c r="A72" s="147" t="s">
        <v>45</v>
      </c>
      <c r="B72" s="315"/>
      <c r="C72" s="297"/>
      <c r="D72" s="36">
        <v>16968</v>
      </c>
      <c r="E72" s="37"/>
      <c r="F72" s="37"/>
      <c r="G72" s="37"/>
      <c r="H72" s="38"/>
    </row>
    <row r="73" spans="1:8" s="16" customFormat="1" ht="37.5" customHeight="1" outlineLevel="1" x14ac:dyDescent="0.2">
      <c r="A73" s="147" t="s">
        <v>46</v>
      </c>
      <c r="B73" s="315"/>
      <c r="C73" s="297"/>
      <c r="D73" s="36">
        <v>19392</v>
      </c>
      <c r="E73" s="37"/>
      <c r="F73" s="37"/>
      <c r="G73" s="37"/>
      <c r="H73" s="38"/>
    </row>
    <row r="74" spans="1:8" s="16" customFormat="1" ht="37.5" customHeight="1" outlineLevel="1" x14ac:dyDescent="0.2">
      <c r="A74" s="147" t="s">
        <v>47</v>
      </c>
      <c r="B74" s="315"/>
      <c r="C74" s="297"/>
      <c r="D74" s="36">
        <v>21816</v>
      </c>
      <c r="E74" s="37"/>
      <c r="F74" s="37"/>
      <c r="G74" s="37"/>
      <c r="H74" s="38"/>
    </row>
    <row r="75" spans="1:8" s="16" customFormat="1" ht="37.5" customHeight="1" outlineLevel="1" x14ac:dyDescent="0.2">
      <c r="A75" s="147" t="s">
        <v>48</v>
      </c>
      <c r="B75" s="315"/>
      <c r="C75" s="297"/>
      <c r="D75" s="36">
        <v>24240</v>
      </c>
      <c r="E75" s="37"/>
      <c r="F75" s="37"/>
      <c r="G75" s="37"/>
      <c r="H75" s="38"/>
    </row>
    <row r="76" spans="1:8" s="16" customFormat="1" ht="37.5" customHeight="1" outlineLevel="1" x14ac:dyDescent="0.2">
      <c r="A76" s="147" t="s">
        <v>49</v>
      </c>
      <c r="B76" s="315"/>
      <c r="C76" s="297"/>
      <c r="D76" s="36">
        <v>26664</v>
      </c>
      <c r="E76" s="37"/>
      <c r="F76" s="37"/>
      <c r="G76" s="37"/>
      <c r="H76" s="38"/>
    </row>
    <row r="77" spans="1:8" s="16" customFormat="1" ht="37.5" customHeight="1" outlineLevel="1" x14ac:dyDescent="0.2">
      <c r="A77" s="147" t="s">
        <v>50</v>
      </c>
      <c r="B77" s="315"/>
      <c r="C77" s="297"/>
      <c r="D77" s="36">
        <v>29088</v>
      </c>
      <c r="E77" s="37"/>
      <c r="F77" s="37"/>
      <c r="G77" s="37"/>
      <c r="H77" s="38"/>
    </row>
    <row r="78" spans="1:8" s="16" customFormat="1" ht="37.5" customHeight="1" outlineLevel="1" x14ac:dyDescent="0.2">
      <c r="A78" s="147" t="s">
        <v>51</v>
      </c>
      <c r="B78" s="315"/>
      <c r="C78" s="297"/>
      <c r="D78" s="36">
        <v>31512</v>
      </c>
      <c r="E78" s="37"/>
      <c r="F78" s="37"/>
      <c r="G78" s="37"/>
      <c r="H78" s="38"/>
    </row>
    <row r="79" spans="1:8" s="16" customFormat="1" ht="37.5" customHeight="1" outlineLevel="1" x14ac:dyDescent="0.2">
      <c r="A79" s="147" t="s">
        <v>52</v>
      </c>
      <c r="B79" s="315"/>
      <c r="C79" s="297"/>
      <c r="D79" s="36">
        <v>33936</v>
      </c>
      <c r="E79" s="37"/>
      <c r="F79" s="37"/>
      <c r="G79" s="37"/>
      <c r="H79" s="38"/>
    </row>
    <row r="80" spans="1:8" s="16" customFormat="1" ht="37.5" customHeight="1" outlineLevel="1" x14ac:dyDescent="0.2">
      <c r="A80" s="147" t="s">
        <v>53</v>
      </c>
      <c r="B80" s="315"/>
      <c r="C80" s="297"/>
      <c r="D80" s="36">
        <v>36360</v>
      </c>
      <c r="E80" s="37"/>
      <c r="F80" s="37"/>
      <c r="G80" s="37"/>
      <c r="H80" s="38"/>
    </row>
    <row r="81" spans="1:8" s="16" customFormat="1" ht="37.5" customHeight="1" outlineLevel="1" x14ac:dyDescent="0.2">
      <c r="A81" s="147" t="s">
        <v>54</v>
      </c>
      <c r="B81" s="315"/>
      <c r="C81" s="297"/>
      <c r="D81" s="36">
        <v>38784</v>
      </c>
      <c r="E81" s="37"/>
      <c r="F81" s="37"/>
      <c r="G81" s="37"/>
      <c r="H81" s="38"/>
    </row>
    <row r="82" spans="1:8" s="16" customFormat="1" ht="37.5" customHeight="1" outlineLevel="1" x14ac:dyDescent="0.2">
      <c r="A82" s="147" t="s">
        <v>55</v>
      </c>
      <c r="B82" s="315"/>
      <c r="C82" s="297"/>
      <c r="D82" s="36">
        <v>41208</v>
      </c>
      <c r="E82" s="37"/>
      <c r="F82" s="37"/>
      <c r="G82" s="37"/>
      <c r="H82" s="38"/>
    </row>
    <row r="83" spans="1:8" s="16" customFormat="1" ht="37.5" customHeight="1" outlineLevel="1" x14ac:dyDescent="0.2">
      <c r="A83" s="147" t="s">
        <v>56</v>
      </c>
      <c r="B83" s="315"/>
      <c r="C83" s="297"/>
      <c r="D83" s="36">
        <v>43632</v>
      </c>
      <c r="E83" s="37"/>
      <c r="F83" s="37"/>
      <c r="G83" s="37"/>
      <c r="H83" s="38"/>
    </row>
    <row r="84" spans="1:8" s="16" customFormat="1" ht="37.5" customHeight="1" outlineLevel="1" x14ac:dyDescent="0.2">
      <c r="A84" s="147" t="s">
        <v>57</v>
      </c>
      <c r="B84" s="315"/>
      <c r="C84" s="297"/>
      <c r="D84" s="36">
        <v>46056</v>
      </c>
      <c r="E84" s="37"/>
      <c r="F84" s="37"/>
      <c r="G84" s="37"/>
      <c r="H84" s="38"/>
    </row>
    <row r="85" spans="1:8" s="16" customFormat="1" ht="37.5" customHeight="1" outlineLevel="1" x14ac:dyDescent="0.2">
      <c r="A85" s="147" t="s">
        <v>58</v>
      </c>
      <c r="B85" s="315"/>
      <c r="C85" s="297"/>
      <c r="D85" s="36">
        <v>48480</v>
      </c>
      <c r="E85" s="37"/>
      <c r="F85" s="37"/>
      <c r="G85" s="37"/>
      <c r="H85" s="38"/>
    </row>
    <row r="86" spans="1:8" s="16" customFormat="1" ht="37.5" customHeight="1" outlineLevel="1" x14ac:dyDescent="0.2">
      <c r="A86" s="147" t="s">
        <v>205</v>
      </c>
      <c r="B86" s="315"/>
      <c r="C86" s="297"/>
      <c r="D86" s="36">
        <v>50904</v>
      </c>
      <c r="E86" s="37"/>
      <c r="F86" s="37"/>
      <c r="G86" s="37"/>
      <c r="H86" s="38"/>
    </row>
    <row r="87" spans="1:8" s="16" customFormat="1" ht="37.5" customHeight="1" outlineLevel="1" x14ac:dyDescent="0.2">
      <c r="A87" s="147" t="s">
        <v>206</v>
      </c>
      <c r="B87" s="315"/>
      <c r="C87" s="297"/>
      <c r="D87" s="36">
        <v>53328</v>
      </c>
      <c r="E87" s="37"/>
      <c r="F87" s="37"/>
      <c r="G87" s="37"/>
      <c r="H87" s="38"/>
    </row>
    <row r="88" spans="1:8" s="16" customFormat="1" ht="37.5" customHeight="1" outlineLevel="1" x14ac:dyDescent="0.2">
      <c r="A88" s="147" t="s">
        <v>207</v>
      </c>
      <c r="B88" s="315"/>
      <c r="C88" s="297"/>
      <c r="D88" s="36">
        <v>55752</v>
      </c>
      <c r="E88" s="37"/>
      <c r="F88" s="37"/>
      <c r="G88" s="37"/>
      <c r="H88" s="38"/>
    </row>
    <row r="89" spans="1:8" s="16" customFormat="1" ht="37.5" customHeight="1" outlineLevel="1" x14ac:dyDescent="0.2">
      <c r="A89" s="147" t="s">
        <v>208</v>
      </c>
      <c r="B89" s="315"/>
      <c r="C89" s="297"/>
      <c r="D89" s="36">
        <v>58176</v>
      </c>
      <c r="E89" s="37"/>
      <c r="F89" s="37"/>
      <c r="G89" s="37"/>
      <c r="H89" s="38"/>
    </row>
    <row r="90" spans="1:8" s="16" customFormat="1" ht="37.5" customHeight="1" outlineLevel="1" x14ac:dyDescent="0.2">
      <c r="A90" s="147" t="s">
        <v>209</v>
      </c>
      <c r="B90" s="315"/>
      <c r="C90" s="297"/>
      <c r="D90" s="36">
        <v>60600</v>
      </c>
      <c r="E90" s="37"/>
      <c r="F90" s="37"/>
      <c r="G90" s="37"/>
      <c r="H90" s="38"/>
    </row>
    <row r="91" spans="1:8" s="16" customFormat="1" ht="37.5" customHeight="1" outlineLevel="1" x14ac:dyDescent="0.2">
      <c r="A91" s="147" t="s">
        <v>210</v>
      </c>
      <c r="B91" s="315"/>
      <c r="C91" s="297"/>
      <c r="D91" s="36">
        <v>63024</v>
      </c>
      <c r="E91" s="37"/>
      <c r="F91" s="37"/>
      <c r="G91" s="37"/>
      <c r="H91" s="38"/>
    </row>
    <row r="92" spans="1:8" s="16" customFormat="1" ht="37.5" customHeight="1" outlineLevel="1" x14ac:dyDescent="0.2">
      <c r="A92" s="147" t="s">
        <v>211</v>
      </c>
      <c r="B92" s="315"/>
      <c r="C92" s="297"/>
      <c r="D92" s="36">
        <v>65448</v>
      </c>
      <c r="E92" s="37"/>
      <c r="F92" s="37"/>
      <c r="G92" s="37"/>
      <c r="H92" s="38"/>
    </row>
    <row r="93" spans="1:8" s="16" customFormat="1" ht="37.5" customHeight="1" outlineLevel="1" x14ac:dyDescent="0.2">
      <c r="A93" s="147" t="s">
        <v>212</v>
      </c>
      <c r="B93" s="315"/>
      <c r="C93" s="297"/>
      <c r="D93" s="36">
        <v>67872</v>
      </c>
      <c r="E93" s="37"/>
      <c r="F93" s="37"/>
      <c r="G93" s="37"/>
      <c r="H93" s="38"/>
    </row>
    <row r="94" spans="1:8" s="16" customFormat="1" ht="37.5" customHeight="1" outlineLevel="1" thickBot="1" x14ac:dyDescent="0.25">
      <c r="A94" s="147" t="s">
        <v>213</v>
      </c>
      <c r="B94" s="315"/>
      <c r="C94" s="297"/>
      <c r="D94" s="121">
        <v>70296</v>
      </c>
      <c r="E94" s="122"/>
      <c r="F94" s="122"/>
      <c r="G94" s="122"/>
      <c r="H94" s="123"/>
    </row>
    <row r="95" spans="1:8" s="16" customFormat="1" ht="37.5" customHeight="1" outlineLevel="1" x14ac:dyDescent="0.2">
      <c r="A95" s="147" t="s">
        <v>214</v>
      </c>
      <c r="B95" s="148"/>
      <c r="C95" s="297"/>
      <c r="D95" s="31">
        <v>72720</v>
      </c>
      <c r="E95" s="32"/>
      <c r="F95" s="32"/>
      <c r="G95" s="32"/>
      <c r="H95" s="33"/>
    </row>
    <row r="96" spans="1:8" s="16" customFormat="1" ht="37.5" customHeight="1" outlineLevel="1" x14ac:dyDescent="0.2">
      <c r="A96" s="147" t="s">
        <v>224</v>
      </c>
      <c r="B96" s="148"/>
      <c r="C96" s="297"/>
      <c r="D96" s="36">
        <v>75144</v>
      </c>
      <c r="E96" s="37"/>
      <c r="F96" s="37"/>
      <c r="G96" s="37"/>
      <c r="H96" s="38"/>
    </row>
    <row r="97" spans="1:8" s="16" customFormat="1" ht="37.5" customHeight="1" outlineLevel="1" x14ac:dyDescent="0.2">
      <c r="A97" s="147" t="s">
        <v>225</v>
      </c>
      <c r="B97" s="148"/>
      <c r="C97" s="297"/>
      <c r="D97" s="36">
        <v>77568</v>
      </c>
      <c r="E97" s="37"/>
      <c r="F97" s="37"/>
      <c r="G97" s="37"/>
      <c r="H97" s="38"/>
    </row>
    <row r="98" spans="1:8" s="16" customFormat="1" ht="37.5" customHeight="1" outlineLevel="1" x14ac:dyDescent="0.2">
      <c r="A98" s="147" t="s">
        <v>226</v>
      </c>
      <c r="B98" s="148"/>
      <c r="C98" s="297"/>
      <c r="D98" s="36">
        <v>79992</v>
      </c>
      <c r="E98" s="37"/>
      <c r="F98" s="37"/>
      <c r="G98" s="37"/>
      <c r="H98" s="38"/>
    </row>
    <row r="99" spans="1:8" s="16" customFormat="1" ht="37.5" customHeight="1" outlineLevel="1" x14ac:dyDescent="0.2">
      <c r="A99" s="147" t="s">
        <v>227</v>
      </c>
      <c r="B99" s="148"/>
      <c r="C99" s="297"/>
      <c r="D99" s="36">
        <v>82416</v>
      </c>
      <c r="E99" s="37"/>
      <c r="F99" s="37"/>
      <c r="G99" s="37"/>
      <c r="H99" s="38"/>
    </row>
    <row r="100" spans="1:8" s="16" customFormat="1" ht="37.5" customHeight="1" outlineLevel="1" x14ac:dyDescent="0.2">
      <c r="A100" s="147" t="s">
        <v>228</v>
      </c>
      <c r="B100" s="148"/>
      <c r="C100" s="297"/>
      <c r="D100" s="36">
        <v>84840</v>
      </c>
      <c r="E100" s="37"/>
      <c r="F100" s="37"/>
      <c r="G100" s="37"/>
      <c r="H100" s="38"/>
    </row>
    <row r="101" spans="1:8" s="16" customFormat="1" ht="37.5" customHeight="1" outlineLevel="1" x14ac:dyDescent="0.2">
      <c r="A101" s="147" t="s">
        <v>229</v>
      </c>
      <c r="B101" s="148"/>
      <c r="C101" s="297"/>
      <c r="D101" s="36">
        <v>87264</v>
      </c>
      <c r="E101" s="37"/>
      <c r="F101" s="37"/>
      <c r="G101" s="37"/>
      <c r="H101" s="38"/>
    </row>
    <row r="102" spans="1:8" s="16" customFormat="1" ht="37.5" customHeight="1" outlineLevel="1" x14ac:dyDescent="0.2">
      <c r="A102" s="147" t="s">
        <v>230</v>
      </c>
      <c r="B102" s="148"/>
      <c r="C102" s="297"/>
      <c r="D102" s="36">
        <v>89688</v>
      </c>
      <c r="E102" s="37"/>
      <c r="F102" s="37"/>
      <c r="G102" s="37"/>
      <c r="H102" s="38"/>
    </row>
    <row r="103" spans="1:8" s="16" customFormat="1" ht="37.5" customHeight="1" outlineLevel="1" x14ac:dyDescent="0.2">
      <c r="A103" s="147" t="s">
        <v>231</v>
      </c>
      <c r="B103" s="148"/>
      <c r="C103" s="297"/>
      <c r="D103" s="36">
        <v>92112</v>
      </c>
      <c r="E103" s="37"/>
      <c r="F103" s="37"/>
      <c r="G103" s="37"/>
      <c r="H103" s="38"/>
    </row>
    <row r="104" spans="1:8" s="16" customFormat="1" ht="37.5" customHeight="1" outlineLevel="1" x14ac:dyDescent="0.2">
      <c r="A104" s="147" t="s">
        <v>232</v>
      </c>
      <c r="B104" s="148"/>
      <c r="C104" s="297"/>
      <c r="D104" s="36">
        <v>94536</v>
      </c>
      <c r="E104" s="37"/>
      <c r="F104" s="37"/>
      <c r="G104" s="37"/>
      <c r="H104" s="38"/>
    </row>
    <row r="105" spans="1:8" s="16" customFormat="1" ht="37.5" customHeight="1" outlineLevel="1" x14ac:dyDescent="0.2">
      <c r="A105" s="147" t="s">
        <v>233</v>
      </c>
      <c r="B105" s="148"/>
      <c r="C105" s="297"/>
      <c r="D105" s="36">
        <v>96960</v>
      </c>
      <c r="E105" s="37"/>
      <c r="F105" s="37"/>
      <c r="G105" s="37"/>
      <c r="H105" s="38"/>
    </row>
    <row r="106" spans="1:8" s="16" customFormat="1" ht="37.5" customHeight="1" outlineLevel="1" x14ac:dyDescent="0.2">
      <c r="A106" s="147" t="s">
        <v>300</v>
      </c>
      <c r="B106" s="148"/>
      <c r="C106" s="297"/>
      <c r="D106" s="36">
        <v>99384</v>
      </c>
      <c r="E106" s="37"/>
      <c r="F106" s="37"/>
      <c r="G106" s="37"/>
      <c r="H106" s="38"/>
    </row>
    <row r="107" spans="1:8" s="16" customFormat="1" ht="37.5" customHeight="1" outlineLevel="1" x14ac:dyDescent="0.2">
      <c r="A107" s="147" t="s">
        <v>301</v>
      </c>
      <c r="B107" s="148"/>
      <c r="C107" s="297"/>
      <c r="D107" s="36">
        <v>101808</v>
      </c>
      <c r="E107" s="37"/>
      <c r="F107" s="37"/>
      <c r="G107" s="37"/>
      <c r="H107" s="38"/>
    </row>
    <row r="108" spans="1:8" s="16" customFormat="1" ht="37.5" customHeight="1" outlineLevel="1" x14ac:dyDescent="0.2">
      <c r="A108" s="147" t="s">
        <v>302</v>
      </c>
      <c r="B108" s="148"/>
      <c r="C108" s="297"/>
      <c r="D108" s="36">
        <v>104232</v>
      </c>
      <c r="E108" s="37"/>
      <c r="F108" s="37"/>
      <c r="G108" s="37"/>
      <c r="H108" s="38"/>
    </row>
    <row r="109" spans="1:8" s="16" customFormat="1" ht="37.5" customHeight="1" outlineLevel="1" x14ac:dyDescent="0.2">
      <c r="A109" s="147" t="s">
        <v>303</v>
      </c>
      <c r="B109" s="148"/>
      <c r="C109" s="297"/>
      <c r="D109" s="36">
        <v>106656</v>
      </c>
      <c r="E109" s="37"/>
      <c r="F109" s="37"/>
      <c r="G109" s="37"/>
      <c r="H109" s="38"/>
    </row>
    <row r="110" spans="1:8" s="16" customFormat="1" ht="37.5" customHeight="1" outlineLevel="1" x14ac:dyDescent="0.2">
      <c r="A110" s="147" t="s">
        <v>304</v>
      </c>
      <c r="B110" s="148"/>
      <c r="C110" s="297"/>
      <c r="D110" s="36">
        <v>109080</v>
      </c>
      <c r="E110" s="37"/>
      <c r="F110" s="37"/>
      <c r="G110" s="37"/>
      <c r="H110" s="38"/>
    </row>
    <row r="111" spans="1:8" s="16" customFormat="1" ht="37.5" customHeight="1" outlineLevel="1" x14ac:dyDescent="0.2">
      <c r="A111" s="147" t="s">
        <v>305</v>
      </c>
      <c r="B111" s="148"/>
      <c r="C111" s="297"/>
      <c r="D111" s="36">
        <v>111504</v>
      </c>
      <c r="E111" s="37"/>
      <c r="F111" s="37"/>
      <c r="G111" s="37"/>
      <c r="H111" s="38"/>
    </row>
    <row r="112" spans="1:8" s="16" customFormat="1" ht="37.5" customHeight="1" outlineLevel="1" x14ac:dyDescent="0.2">
      <c r="A112" s="147" t="s">
        <v>306</v>
      </c>
      <c r="B112" s="148"/>
      <c r="C112" s="297"/>
      <c r="D112" s="36">
        <v>113928</v>
      </c>
      <c r="E112" s="37"/>
      <c r="F112" s="37"/>
      <c r="G112" s="37"/>
      <c r="H112" s="38"/>
    </row>
    <row r="113" spans="1:8" s="16" customFormat="1" ht="37.5" customHeight="1" outlineLevel="1" x14ac:dyDescent="0.2">
      <c r="A113" s="147" t="s">
        <v>307</v>
      </c>
      <c r="B113" s="148"/>
      <c r="C113" s="297"/>
      <c r="D113" s="36">
        <v>116352</v>
      </c>
      <c r="E113" s="37"/>
      <c r="F113" s="37"/>
      <c r="G113" s="37"/>
      <c r="H113" s="38"/>
    </row>
    <row r="114" spans="1:8" s="16" customFormat="1" ht="37.5" customHeight="1" outlineLevel="1" x14ac:dyDescent="0.2">
      <c r="A114" s="147" t="s">
        <v>308</v>
      </c>
      <c r="B114" s="148"/>
      <c r="C114" s="297"/>
      <c r="D114" s="36">
        <v>118776</v>
      </c>
      <c r="E114" s="37"/>
      <c r="F114" s="37"/>
      <c r="G114" s="37"/>
      <c r="H114" s="38"/>
    </row>
    <row r="115" spans="1:8" s="16" customFormat="1" ht="37.5" customHeight="1" outlineLevel="1" thickBot="1" x14ac:dyDescent="0.25">
      <c r="A115" s="147" t="s">
        <v>309</v>
      </c>
      <c r="B115" s="148"/>
      <c r="C115" s="316"/>
      <c r="D115" s="44">
        <v>121200</v>
      </c>
      <c r="E115" s="45"/>
      <c r="F115" s="45"/>
      <c r="G115" s="45"/>
      <c r="H115" s="46"/>
    </row>
    <row r="116" spans="1:8" s="16" customFormat="1" ht="24.95" customHeight="1" thickBot="1" x14ac:dyDescent="0.25">
      <c r="A116" s="81"/>
      <c r="B116" s="513"/>
      <c r="C116" s="130"/>
      <c r="D116" s="291" t="s">
        <v>360</v>
      </c>
      <c r="E116" s="291"/>
      <c r="F116" s="291"/>
      <c r="G116" s="291"/>
      <c r="H116" s="292"/>
    </row>
    <row r="117" spans="1:8" s="16" customFormat="1" ht="24.95" customHeight="1" thickBot="1" x14ac:dyDescent="0.25">
      <c r="A117" s="514"/>
      <c r="B117" s="124"/>
      <c r="C117" s="125"/>
      <c r="D117" s="515" t="s">
        <v>171</v>
      </c>
      <c r="E117" s="516" t="s">
        <v>172</v>
      </c>
      <c r="F117" s="517" t="s">
        <v>173</v>
      </c>
      <c r="G117" s="516" t="s">
        <v>174</v>
      </c>
      <c r="H117" s="518" t="s">
        <v>175</v>
      </c>
    </row>
    <row r="118" spans="1:8" s="16" customFormat="1" ht="48" customHeight="1" x14ac:dyDescent="0.2">
      <c r="A118" s="29" t="s">
        <v>361</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8" s="31">
        <f>F118*1.2</f>
        <v>8301.6</v>
      </c>
      <c r="E118" s="32">
        <f>F118*1.1</f>
        <v>7609.8</v>
      </c>
      <c r="F118" s="32">
        <v>6918</v>
      </c>
      <c r="G118" s="32">
        <f>F118*0.75</f>
        <v>5188.5</v>
      </c>
      <c r="H118" s="33">
        <f>F118*0.5</f>
        <v>3459</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1" s="44"/>
      <c r="E121" s="45"/>
      <c r="F121" s="45"/>
      <c r="G121" s="45"/>
      <c r="H121" s="46"/>
    </row>
    <row r="122" spans="1:8" s="16" customFormat="1" ht="24.95" customHeight="1" thickBot="1" x14ac:dyDescent="0.25">
      <c r="A122" s="47"/>
      <c r="B122" s="48"/>
      <c r="C122" s="49"/>
      <c r="D122" s="337"/>
      <c r="E122" s="337"/>
      <c r="F122" s="337"/>
      <c r="G122" s="337"/>
      <c r="H122" s="478"/>
    </row>
    <row r="123" spans="1:8" s="16" customFormat="1" ht="48" customHeight="1" x14ac:dyDescent="0.2">
      <c r="A123" s="53" t="s">
        <v>362</v>
      </c>
      <c r="B123" s="30" t="s">
        <v>27</v>
      </c>
      <c r="C1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3" s="54">
        <f>F123*1.2</f>
        <v>9597.6</v>
      </c>
      <c r="E123" s="32">
        <f>F123*1.1</f>
        <v>8797.8000000000011</v>
      </c>
      <c r="F123" s="32">
        <v>7998</v>
      </c>
      <c r="G123" s="32">
        <f>F123*0.75</f>
        <v>5998.5</v>
      </c>
      <c r="H123" s="33">
        <f>F123*0.5</f>
        <v>3999</v>
      </c>
    </row>
    <row r="124" spans="1:8" s="16" customFormat="1" ht="132" customHeight="1" x14ac:dyDescent="0.2">
      <c r="A124" s="55"/>
      <c r="B124" s="35"/>
      <c r="C124" s="35"/>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7" s="61"/>
      <c r="E127" s="45"/>
      <c r="F127" s="45"/>
      <c r="G127" s="45"/>
      <c r="H127" s="46"/>
    </row>
    <row r="128" spans="1:8" s="16" customFormat="1" ht="24.95" customHeight="1" thickBot="1" x14ac:dyDescent="0.25">
      <c r="A128" s="81"/>
      <c r="B128" s="82"/>
      <c r="C128" s="83"/>
      <c r="D128" s="337"/>
      <c r="E128" s="337"/>
      <c r="F128" s="337"/>
      <c r="G128" s="337"/>
      <c r="H128" s="478"/>
    </row>
    <row r="129" spans="1:8" s="16" customFormat="1" ht="50.1" customHeight="1" x14ac:dyDescent="0.2">
      <c r="A129" s="65" t="s">
        <v>363</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9" s="389">
        <v>210</v>
      </c>
      <c r="E129" s="390"/>
      <c r="F129" s="390"/>
      <c r="G129" s="390"/>
      <c r="H129" s="391"/>
    </row>
    <row r="130" spans="1:8" s="16" customFormat="1" ht="94.5" customHeight="1" x14ac:dyDescent="0.2">
      <c r="A130" s="71"/>
      <c r="B130" s="92"/>
      <c r="C130" s="93"/>
      <c r="D130" s="94"/>
      <c r="E130" s="95"/>
      <c r="F130" s="95"/>
      <c r="G130" s="95"/>
      <c r="H130" s="392"/>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31" s="393"/>
      <c r="E131" s="394"/>
      <c r="F131" s="394"/>
      <c r="G131" s="394"/>
      <c r="H131" s="395"/>
    </row>
    <row r="132" spans="1:8" s="16" customFormat="1" ht="24.95" customHeight="1" thickBot="1" x14ac:dyDescent="0.25">
      <c r="A132" s="81"/>
      <c r="B132" s="129"/>
      <c r="C132" s="130"/>
      <c r="D132" s="291" t="s">
        <v>360</v>
      </c>
      <c r="E132" s="291"/>
      <c r="F132" s="291"/>
      <c r="G132" s="291"/>
      <c r="H132" s="292"/>
    </row>
    <row r="133" spans="1:8" s="16" customFormat="1" ht="50.1" customHeight="1" thickBot="1" x14ac:dyDescent="0.25">
      <c r="A133" s="136" t="s">
        <v>38</v>
      </c>
      <c r="B133" s="137"/>
      <c r="C133" s="137"/>
      <c r="D133" s="498" t="str">
        <f>"от "&amp;MIN(D134:D152)&amp;" до "&amp;MAX(D134:D152)</f>
        <v>от 2424 до 46056</v>
      </c>
      <c r="E133" s="499"/>
      <c r="F133" s="499"/>
      <c r="G133" s="499"/>
      <c r="H133" s="500"/>
    </row>
    <row r="134" spans="1:8" s="16" customFormat="1" ht="37.5" customHeight="1" outlineLevel="1" x14ac:dyDescent="0.2">
      <c r="A134" s="141" t="s">
        <v>364</v>
      </c>
      <c r="B134" s="313"/>
      <c r="C134"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34" s="314">
        <v>2424</v>
      </c>
      <c r="E134" s="145"/>
      <c r="F134" s="145"/>
      <c r="G134" s="145"/>
      <c r="H134" s="146"/>
    </row>
    <row r="135" spans="1:8" s="16" customFormat="1" ht="37.5" customHeight="1" outlineLevel="1" x14ac:dyDescent="0.2">
      <c r="A135" s="543" t="s">
        <v>365</v>
      </c>
      <c r="B135" s="554"/>
      <c r="C135" s="297"/>
      <c r="D135" s="314">
        <v>4848</v>
      </c>
      <c r="E135" s="145"/>
      <c r="F135" s="145"/>
      <c r="G135" s="145"/>
      <c r="H135" s="146"/>
    </row>
    <row r="136" spans="1:8" s="16" customFormat="1" ht="37.5" customHeight="1" outlineLevel="1" x14ac:dyDescent="0.2">
      <c r="A136" s="543" t="s">
        <v>366</v>
      </c>
      <c r="B136" s="554"/>
      <c r="C136" s="297"/>
      <c r="D136" s="314">
        <v>7272</v>
      </c>
      <c r="E136" s="145"/>
      <c r="F136" s="145"/>
      <c r="G136" s="145"/>
      <c r="H136" s="146"/>
    </row>
    <row r="137" spans="1:8" s="16" customFormat="1" ht="37.5" customHeight="1" outlineLevel="1" x14ac:dyDescent="0.2">
      <c r="A137" s="543" t="s">
        <v>367</v>
      </c>
      <c r="B137" s="554"/>
      <c r="C137" s="297"/>
      <c r="D137" s="314">
        <v>9696</v>
      </c>
      <c r="E137" s="145"/>
      <c r="F137" s="145"/>
      <c r="G137" s="145"/>
      <c r="H137" s="146"/>
    </row>
    <row r="138" spans="1:8" s="16" customFormat="1" ht="37.5" customHeight="1" outlineLevel="1" x14ac:dyDescent="0.2">
      <c r="A138" s="543" t="s">
        <v>368</v>
      </c>
      <c r="B138" s="554"/>
      <c r="C138" s="297"/>
      <c r="D138" s="314">
        <v>12120</v>
      </c>
      <c r="E138" s="145"/>
      <c r="F138" s="145"/>
      <c r="G138" s="145"/>
      <c r="H138" s="146"/>
    </row>
    <row r="139" spans="1:8" s="16" customFormat="1" ht="37.5" customHeight="1" outlineLevel="1" x14ac:dyDescent="0.2">
      <c r="A139" s="543" t="s">
        <v>369</v>
      </c>
      <c r="B139" s="554"/>
      <c r="C139" s="297"/>
      <c r="D139" s="314">
        <v>14544</v>
      </c>
      <c r="E139" s="145"/>
      <c r="F139" s="145"/>
      <c r="G139" s="145"/>
      <c r="H139" s="146"/>
    </row>
    <row r="140" spans="1:8" s="16" customFormat="1" ht="37.5" customHeight="1" outlineLevel="1" x14ac:dyDescent="0.2">
      <c r="A140" s="543" t="s">
        <v>370</v>
      </c>
      <c r="B140" s="554"/>
      <c r="C140" s="297"/>
      <c r="D140" s="314">
        <v>16968</v>
      </c>
      <c r="E140" s="145"/>
      <c r="F140" s="145"/>
      <c r="G140" s="145"/>
      <c r="H140" s="146"/>
    </row>
    <row r="141" spans="1:8" s="16" customFormat="1" ht="37.5" customHeight="1" outlineLevel="1" x14ac:dyDescent="0.2">
      <c r="A141" s="543" t="s">
        <v>371</v>
      </c>
      <c r="B141" s="554"/>
      <c r="C141" s="297"/>
      <c r="D141" s="314">
        <v>19392</v>
      </c>
      <c r="E141" s="145"/>
      <c r="F141" s="145"/>
      <c r="G141" s="145"/>
      <c r="H141" s="146"/>
    </row>
    <row r="142" spans="1:8" s="16" customFormat="1" ht="37.5" customHeight="1" outlineLevel="1" x14ac:dyDescent="0.2">
      <c r="A142" s="543" t="s">
        <v>372</v>
      </c>
      <c r="B142" s="554"/>
      <c r="C142" s="297"/>
      <c r="D142" s="314">
        <v>21816</v>
      </c>
      <c r="E142" s="145"/>
      <c r="F142" s="145"/>
      <c r="G142" s="145"/>
      <c r="H142" s="146"/>
    </row>
    <row r="143" spans="1:8" s="16" customFormat="1" ht="37.5" customHeight="1" outlineLevel="1" x14ac:dyDescent="0.2">
      <c r="A143" s="543" t="s">
        <v>373</v>
      </c>
      <c r="B143" s="554"/>
      <c r="C143" s="297"/>
      <c r="D143" s="314">
        <v>24240</v>
      </c>
      <c r="E143" s="145"/>
      <c r="F143" s="145"/>
      <c r="G143" s="145"/>
      <c r="H143" s="146"/>
    </row>
    <row r="144" spans="1:8" s="16" customFormat="1" ht="37.5" customHeight="1" outlineLevel="1" x14ac:dyDescent="0.2">
      <c r="A144" s="543" t="s">
        <v>374</v>
      </c>
      <c r="B144" s="554"/>
      <c r="C144" s="297"/>
      <c r="D144" s="314">
        <v>26664</v>
      </c>
      <c r="E144" s="145"/>
      <c r="F144" s="145"/>
      <c r="G144" s="145"/>
      <c r="H144" s="146"/>
    </row>
    <row r="145" spans="1:8" s="16" customFormat="1" ht="37.5" customHeight="1" outlineLevel="1" x14ac:dyDescent="0.2">
      <c r="A145" s="543" t="s">
        <v>375</v>
      </c>
      <c r="B145" s="554"/>
      <c r="C145" s="297"/>
      <c r="D145" s="314">
        <v>29088</v>
      </c>
      <c r="E145" s="145"/>
      <c r="F145" s="145"/>
      <c r="G145" s="145"/>
      <c r="H145" s="146"/>
    </row>
    <row r="146" spans="1:8" s="16" customFormat="1" ht="37.5" customHeight="1" outlineLevel="1" x14ac:dyDescent="0.2">
      <c r="A146" s="543" t="s">
        <v>376</v>
      </c>
      <c r="B146" s="554"/>
      <c r="C146" s="297"/>
      <c r="D146" s="314">
        <v>31512</v>
      </c>
      <c r="E146" s="145"/>
      <c r="F146" s="145"/>
      <c r="G146" s="145"/>
      <c r="H146" s="146"/>
    </row>
    <row r="147" spans="1:8" s="16" customFormat="1" ht="37.5" customHeight="1" outlineLevel="1" x14ac:dyDescent="0.2">
      <c r="A147" s="543" t="s">
        <v>377</v>
      </c>
      <c r="B147" s="554"/>
      <c r="C147" s="297"/>
      <c r="D147" s="314">
        <v>33936</v>
      </c>
      <c r="E147" s="145"/>
      <c r="F147" s="145"/>
      <c r="G147" s="145"/>
      <c r="H147" s="146"/>
    </row>
    <row r="148" spans="1:8" s="16" customFormat="1" ht="37.5" customHeight="1" outlineLevel="1" x14ac:dyDescent="0.2">
      <c r="A148" s="543" t="s">
        <v>378</v>
      </c>
      <c r="B148" s="554"/>
      <c r="C148" s="297"/>
      <c r="D148" s="314">
        <v>36360</v>
      </c>
      <c r="E148" s="145"/>
      <c r="F148" s="145"/>
      <c r="G148" s="145"/>
      <c r="H148" s="146"/>
    </row>
    <row r="149" spans="1:8" s="16" customFormat="1" ht="37.5" customHeight="1" outlineLevel="1" x14ac:dyDescent="0.2">
      <c r="A149" s="543" t="s">
        <v>379</v>
      </c>
      <c r="B149" s="554"/>
      <c r="C149" s="297"/>
      <c r="D149" s="314">
        <v>38784</v>
      </c>
      <c r="E149" s="145"/>
      <c r="F149" s="145"/>
      <c r="G149" s="145"/>
      <c r="H149" s="146"/>
    </row>
    <row r="150" spans="1:8" s="16" customFormat="1" ht="37.5" customHeight="1" outlineLevel="1" x14ac:dyDescent="0.2">
      <c r="A150" s="543" t="s">
        <v>380</v>
      </c>
      <c r="B150" s="554"/>
      <c r="C150" s="297"/>
      <c r="D150" s="314">
        <v>41208</v>
      </c>
      <c r="E150" s="145"/>
      <c r="F150" s="145"/>
      <c r="G150" s="145"/>
      <c r="H150" s="146"/>
    </row>
    <row r="151" spans="1:8" s="16" customFormat="1" ht="37.5" customHeight="1" outlineLevel="1" x14ac:dyDescent="0.2">
      <c r="A151" s="543" t="s">
        <v>381</v>
      </c>
      <c r="B151" s="554"/>
      <c r="C151" s="297"/>
      <c r="D151" s="314">
        <v>43632</v>
      </c>
      <c r="E151" s="145"/>
      <c r="F151" s="145"/>
      <c r="G151" s="145"/>
      <c r="H151" s="146"/>
    </row>
    <row r="152" spans="1:8" s="16" customFormat="1" ht="37.5" customHeight="1" outlineLevel="1" x14ac:dyDescent="0.2">
      <c r="A152" s="543" t="s">
        <v>382</v>
      </c>
      <c r="B152" s="554"/>
      <c r="C152" s="297"/>
      <c r="D152" s="314">
        <v>46056</v>
      </c>
      <c r="E152" s="145"/>
      <c r="F152" s="145"/>
      <c r="G152" s="145"/>
      <c r="H152" s="146"/>
    </row>
    <row r="153" spans="1:8" s="16" customFormat="1" ht="37.5" customHeight="1" outlineLevel="1" x14ac:dyDescent="0.2">
      <c r="A153" s="147" t="s">
        <v>383</v>
      </c>
      <c r="B153" s="315"/>
      <c r="C153" s="297"/>
      <c r="D153" s="314">
        <v>48480</v>
      </c>
      <c r="E153" s="145"/>
      <c r="F153" s="145"/>
      <c r="G153" s="145"/>
      <c r="H153" s="146"/>
    </row>
    <row r="154" spans="1:8" s="16" customFormat="1" ht="37.5" customHeight="1" outlineLevel="1" x14ac:dyDescent="0.2">
      <c r="A154" s="147" t="s">
        <v>384</v>
      </c>
      <c r="B154" s="315"/>
      <c r="C154" s="297"/>
      <c r="D154" s="314">
        <v>50904</v>
      </c>
      <c r="E154" s="145"/>
      <c r="F154" s="145"/>
      <c r="G154" s="145"/>
      <c r="H154" s="146"/>
    </row>
    <row r="155" spans="1:8" s="16" customFormat="1" ht="37.5" customHeight="1" outlineLevel="1" x14ac:dyDescent="0.2">
      <c r="A155" s="147" t="s">
        <v>385</v>
      </c>
      <c r="B155" s="315"/>
      <c r="C155" s="297"/>
      <c r="D155" s="314">
        <v>53328</v>
      </c>
      <c r="E155" s="145"/>
      <c r="F155" s="145"/>
      <c r="G155" s="145"/>
      <c r="H155" s="146"/>
    </row>
    <row r="156" spans="1:8" s="16" customFormat="1" ht="37.5" customHeight="1" outlineLevel="1" x14ac:dyDescent="0.2">
      <c r="A156" s="147" t="s">
        <v>386</v>
      </c>
      <c r="B156" s="315"/>
      <c r="C156" s="297"/>
      <c r="D156" s="157">
        <v>55752</v>
      </c>
      <c r="E156" s="157"/>
      <c r="F156" s="157"/>
      <c r="G156" s="157"/>
      <c r="H156" s="158"/>
    </row>
    <row r="157" spans="1:8" s="16" customFormat="1" ht="37.5" customHeight="1" outlineLevel="1" x14ac:dyDescent="0.2">
      <c r="A157" s="147" t="s">
        <v>387</v>
      </c>
      <c r="B157" s="315"/>
      <c r="C157" s="297"/>
      <c r="D157" s="157">
        <v>58176</v>
      </c>
      <c r="E157" s="157"/>
      <c r="F157" s="157"/>
      <c r="G157" s="157"/>
      <c r="H157" s="158"/>
    </row>
    <row r="158" spans="1:8" s="16" customFormat="1" ht="37.5" customHeight="1" outlineLevel="1" x14ac:dyDescent="0.2">
      <c r="A158" s="147" t="s">
        <v>388</v>
      </c>
      <c r="B158" s="315"/>
      <c r="C158" s="297"/>
      <c r="D158" s="157">
        <v>55125</v>
      </c>
      <c r="E158" s="157"/>
      <c r="F158" s="157"/>
      <c r="G158" s="157"/>
      <c r="H158" s="158"/>
    </row>
    <row r="159" spans="1:8" s="16" customFormat="1" ht="37.5" customHeight="1" outlineLevel="1" x14ac:dyDescent="0.2">
      <c r="A159" s="147" t="s">
        <v>389</v>
      </c>
      <c r="B159" s="315"/>
      <c r="C159" s="297"/>
      <c r="D159" s="157">
        <v>57330</v>
      </c>
      <c r="E159" s="157"/>
      <c r="F159" s="157"/>
      <c r="G159" s="157"/>
      <c r="H159" s="158"/>
    </row>
    <row r="160" spans="1:8" s="16" customFormat="1" ht="37.5" customHeight="1" outlineLevel="1" x14ac:dyDescent="0.2">
      <c r="A160" s="147" t="s">
        <v>390</v>
      </c>
      <c r="B160" s="315"/>
      <c r="C160" s="297"/>
      <c r="D160" s="157">
        <v>59535</v>
      </c>
      <c r="E160" s="157"/>
      <c r="F160" s="157"/>
      <c r="G160" s="157"/>
      <c r="H160" s="158"/>
    </row>
    <row r="161" spans="1:8" s="16" customFormat="1" ht="37.5" customHeight="1" outlineLevel="1" x14ac:dyDescent="0.2">
      <c r="A161" s="147" t="s">
        <v>391</v>
      </c>
      <c r="B161" s="315"/>
      <c r="C161" s="297"/>
      <c r="D161" s="314">
        <v>61740</v>
      </c>
      <c r="E161" s="145"/>
      <c r="F161" s="145"/>
      <c r="G161" s="145"/>
      <c r="H161" s="146"/>
    </row>
    <row r="162" spans="1:8" s="16" customFormat="1" ht="37.5" customHeight="1" outlineLevel="1" x14ac:dyDescent="0.2">
      <c r="A162" s="147" t="s">
        <v>392</v>
      </c>
      <c r="B162" s="315"/>
      <c r="C162" s="297"/>
      <c r="D162" s="314">
        <v>63945</v>
      </c>
      <c r="E162" s="145"/>
      <c r="F162" s="145"/>
      <c r="G162" s="145"/>
      <c r="H162" s="146"/>
    </row>
    <row r="163" spans="1:8" s="16" customFormat="1" ht="37.5" customHeight="1" outlineLevel="1" x14ac:dyDescent="0.2">
      <c r="A163" s="147" t="s">
        <v>393</v>
      </c>
      <c r="B163" s="315"/>
      <c r="C163" s="297"/>
      <c r="D163" s="314">
        <v>66150</v>
      </c>
      <c r="E163" s="145"/>
      <c r="F163" s="145"/>
      <c r="G163" s="145"/>
      <c r="H163" s="146"/>
    </row>
    <row r="164" spans="1:8" s="16" customFormat="1" ht="37.5" customHeight="1" outlineLevel="1" x14ac:dyDescent="0.2">
      <c r="A164" s="147" t="s">
        <v>394</v>
      </c>
      <c r="B164" s="315"/>
      <c r="C164" s="297"/>
      <c r="D164" s="314">
        <v>66151</v>
      </c>
      <c r="E164" s="145"/>
      <c r="F164" s="145"/>
      <c r="G164" s="145"/>
      <c r="H164" s="146"/>
    </row>
    <row r="165" spans="1:8" s="16" customFormat="1" ht="37.5" customHeight="1" outlineLevel="1" x14ac:dyDescent="0.2">
      <c r="A165" s="147" t="s">
        <v>395</v>
      </c>
      <c r="B165" s="315"/>
      <c r="C165" s="297"/>
      <c r="D165" s="314">
        <v>66152</v>
      </c>
      <c r="E165" s="145"/>
      <c r="F165" s="145"/>
      <c r="G165" s="145"/>
      <c r="H165" s="146"/>
    </row>
    <row r="166" spans="1:8" s="16" customFormat="1" ht="37.5" customHeight="1" outlineLevel="1" x14ac:dyDescent="0.2">
      <c r="A166" s="147" t="s">
        <v>396</v>
      </c>
      <c r="B166" s="315"/>
      <c r="C166" s="297"/>
      <c r="D166" s="314">
        <v>66153</v>
      </c>
      <c r="E166" s="145"/>
      <c r="F166" s="145"/>
      <c r="G166" s="145"/>
      <c r="H166" s="146"/>
    </row>
    <row r="167" spans="1:8" s="16" customFormat="1" ht="37.5" customHeight="1" outlineLevel="1" x14ac:dyDescent="0.2">
      <c r="A167" s="147" t="s">
        <v>397</v>
      </c>
      <c r="B167" s="315"/>
      <c r="C167" s="297"/>
      <c r="D167" s="314">
        <v>66154</v>
      </c>
      <c r="E167" s="145"/>
      <c r="F167" s="145"/>
      <c r="G167" s="145"/>
      <c r="H167" s="146"/>
    </row>
    <row r="168" spans="1:8" s="16" customFormat="1" ht="37.5" customHeight="1" outlineLevel="1" x14ac:dyDescent="0.2">
      <c r="A168" s="147" t="s">
        <v>398</v>
      </c>
      <c r="B168" s="315"/>
      <c r="C168" s="297"/>
      <c r="D168" s="314">
        <v>66155</v>
      </c>
      <c r="E168" s="145"/>
      <c r="F168" s="145"/>
      <c r="G168" s="145"/>
      <c r="H168" s="146"/>
    </row>
    <row r="169" spans="1:8" s="16" customFormat="1" ht="37.5" customHeight="1" outlineLevel="1" x14ac:dyDescent="0.2">
      <c r="A169" s="147" t="s">
        <v>399</v>
      </c>
      <c r="B169" s="315"/>
      <c r="C169" s="297"/>
      <c r="D169" s="314">
        <v>66156</v>
      </c>
      <c r="E169" s="145"/>
      <c r="F169" s="145"/>
      <c r="G169" s="145"/>
      <c r="H169" s="146"/>
    </row>
    <row r="170" spans="1:8" s="16" customFormat="1" ht="37.5" customHeight="1" outlineLevel="1" x14ac:dyDescent="0.2">
      <c r="A170" s="147" t="s">
        <v>400</v>
      </c>
      <c r="B170" s="315"/>
      <c r="C170" s="297"/>
      <c r="D170" s="314">
        <v>66157</v>
      </c>
      <c r="E170" s="145"/>
      <c r="F170" s="145"/>
      <c r="G170" s="145"/>
      <c r="H170" s="146"/>
    </row>
    <row r="171" spans="1:8" s="16" customFormat="1" ht="37.5" customHeight="1" outlineLevel="1" x14ac:dyDescent="0.2">
      <c r="A171" s="147" t="s">
        <v>401</v>
      </c>
      <c r="B171" s="315"/>
      <c r="C171" s="297"/>
      <c r="D171" s="314">
        <v>66158</v>
      </c>
      <c r="E171" s="145"/>
      <c r="F171" s="145"/>
      <c r="G171" s="145"/>
      <c r="H171" s="146"/>
    </row>
    <row r="172" spans="1:8" s="16" customFormat="1" ht="37.5" customHeight="1" outlineLevel="1" x14ac:dyDescent="0.2">
      <c r="A172" s="147" t="s">
        <v>402</v>
      </c>
      <c r="B172" s="315"/>
      <c r="C172" s="297"/>
      <c r="D172" s="314">
        <v>66159</v>
      </c>
      <c r="E172" s="145"/>
      <c r="F172" s="145"/>
      <c r="G172" s="145"/>
      <c r="H172" s="146"/>
    </row>
    <row r="173" spans="1:8" s="16" customFormat="1" ht="37.5" customHeight="1" outlineLevel="1" x14ac:dyDescent="0.2">
      <c r="A173" s="147" t="s">
        <v>403</v>
      </c>
      <c r="B173" s="315"/>
      <c r="C173" s="297"/>
      <c r="D173" s="314">
        <v>66160</v>
      </c>
      <c r="E173" s="145"/>
      <c r="F173" s="145"/>
      <c r="G173" s="145"/>
      <c r="H173" s="146"/>
    </row>
    <row r="174" spans="1:8" s="16" customFormat="1" ht="37.5" customHeight="1" outlineLevel="1" x14ac:dyDescent="0.2">
      <c r="A174" s="147" t="s">
        <v>404</v>
      </c>
      <c r="B174" s="315"/>
      <c r="C174" s="297"/>
      <c r="D174" s="314">
        <v>66161</v>
      </c>
      <c r="E174" s="145"/>
      <c r="F174" s="145"/>
      <c r="G174" s="145"/>
      <c r="H174" s="146"/>
    </row>
    <row r="175" spans="1:8" s="16" customFormat="1" ht="37.5" customHeight="1" outlineLevel="1" x14ac:dyDescent="0.2">
      <c r="A175" s="147" t="s">
        <v>405</v>
      </c>
      <c r="B175" s="315"/>
      <c r="C175" s="297"/>
      <c r="D175" s="314">
        <v>66162</v>
      </c>
      <c r="E175" s="145"/>
      <c r="F175" s="145"/>
      <c r="G175" s="145"/>
      <c r="H175" s="146"/>
    </row>
    <row r="176" spans="1:8" s="16" customFormat="1" ht="37.5" customHeight="1" outlineLevel="1" x14ac:dyDescent="0.2">
      <c r="A176" s="147" t="s">
        <v>406</v>
      </c>
      <c r="B176" s="315"/>
      <c r="C176" s="297"/>
      <c r="D176" s="314">
        <v>66163</v>
      </c>
      <c r="E176" s="145"/>
      <c r="F176" s="145"/>
      <c r="G176" s="145"/>
      <c r="H176" s="146"/>
    </row>
    <row r="177" spans="1:8" s="16" customFormat="1" ht="37.5" customHeight="1" outlineLevel="1" x14ac:dyDescent="0.2">
      <c r="A177" s="147" t="s">
        <v>407</v>
      </c>
      <c r="B177" s="315"/>
      <c r="C177" s="297"/>
      <c r="D177" s="314">
        <v>66164</v>
      </c>
      <c r="E177" s="145"/>
      <c r="F177" s="145"/>
      <c r="G177" s="145"/>
      <c r="H177" s="146"/>
    </row>
    <row r="178" spans="1:8" s="16" customFormat="1" ht="37.5" customHeight="1" outlineLevel="1" x14ac:dyDescent="0.2">
      <c r="A178" s="147" t="s">
        <v>408</v>
      </c>
      <c r="B178" s="315"/>
      <c r="C178" s="297"/>
      <c r="D178" s="314">
        <v>66165</v>
      </c>
      <c r="E178" s="145"/>
      <c r="F178" s="145"/>
      <c r="G178" s="145"/>
      <c r="H178" s="146"/>
    </row>
    <row r="179" spans="1:8" s="16" customFormat="1" ht="37.5" customHeight="1" outlineLevel="1" x14ac:dyDescent="0.2">
      <c r="A179" s="147" t="s">
        <v>409</v>
      </c>
      <c r="B179" s="315"/>
      <c r="C179" s="297"/>
      <c r="D179" s="314">
        <v>66166</v>
      </c>
      <c r="E179" s="145"/>
      <c r="F179" s="145"/>
      <c r="G179" s="145"/>
      <c r="H179" s="146"/>
    </row>
    <row r="180" spans="1:8" s="16" customFormat="1" ht="37.5" customHeight="1" outlineLevel="1" x14ac:dyDescent="0.2">
      <c r="A180" s="147" t="s">
        <v>410</v>
      </c>
      <c r="B180" s="315"/>
      <c r="C180" s="297"/>
      <c r="D180" s="314">
        <v>66167</v>
      </c>
      <c r="E180" s="145"/>
      <c r="F180" s="145"/>
      <c r="G180" s="145"/>
      <c r="H180" s="146"/>
    </row>
    <row r="181" spans="1:8" s="16" customFormat="1" ht="37.5" customHeight="1" outlineLevel="1" x14ac:dyDescent="0.2">
      <c r="A181" s="147" t="s">
        <v>411</v>
      </c>
      <c r="B181" s="315"/>
      <c r="C181" s="297"/>
      <c r="D181" s="314">
        <v>66168</v>
      </c>
      <c r="E181" s="145"/>
      <c r="F181" s="145"/>
      <c r="G181" s="145"/>
      <c r="H181" s="146"/>
    </row>
    <row r="182" spans="1:8" s="16" customFormat="1" ht="37.5" customHeight="1" outlineLevel="1" x14ac:dyDescent="0.2">
      <c r="A182" s="147" t="s">
        <v>412</v>
      </c>
      <c r="B182" s="315"/>
      <c r="C182" s="297"/>
      <c r="D182" s="314">
        <v>66169</v>
      </c>
      <c r="E182" s="145"/>
      <c r="F182" s="145"/>
      <c r="G182" s="145"/>
      <c r="H182" s="146"/>
    </row>
    <row r="183" spans="1:8" s="16" customFormat="1" ht="37.5" customHeight="1" outlineLevel="1" thickBot="1" x14ac:dyDescent="0.25">
      <c r="A183" s="147" t="s">
        <v>413</v>
      </c>
      <c r="B183" s="315"/>
      <c r="C183" s="316"/>
      <c r="D183" s="314">
        <v>66170</v>
      </c>
      <c r="E183" s="145"/>
      <c r="F183" s="145"/>
      <c r="G183" s="145"/>
      <c r="H183" s="146"/>
    </row>
    <row r="184" spans="1:8" s="16" customFormat="1" ht="50.1" customHeight="1" thickBot="1" x14ac:dyDescent="0.25">
      <c r="A184" s="136" t="s">
        <v>59</v>
      </c>
      <c r="B184" s="137"/>
      <c r="C184" s="416"/>
      <c r="D184" s="138" t="str">
        <f>"от "&amp;MIN(D185:D194)&amp;" до "&amp;MAX(D185:D194)</f>
        <v>от 924 до 16902</v>
      </c>
      <c r="E184" s="139"/>
      <c r="F184" s="139"/>
      <c r="G184" s="139"/>
      <c r="H184" s="140"/>
    </row>
    <row r="185" spans="1:8" s="16" customFormat="1" ht="151.5" customHeight="1" x14ac:dyDescent="0.2">
      <c r="A185" s="642" t="s">
        <v>280</v>
      </c>
      <c r="B185" s="150" t="s">
        <v>281</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85" s="552">
        <v>1590</v>
      </c>
      <c r="E185" s="552"/>
      <c r="F185" s="552"/>
      <c r="G185" s="552"/>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86" s="56">
        <v>924.00000000000011</v>
      </c>
      <c r="E186" s="37"/>
      <c r="F186" s="37"/>
      <c r="G186" s="37"/>
      <c r="H186" s="38"/>
    </row>
    <row r="187" spans="1:8" s="16" customFormat="1" ht="37.5" customHeight="1" x14ac:dyDescent="0.2">
      <c r="A187" s="160" t="s">
        <v>62</v>
      </c>
      <c r="B187" s="161"/>
      <c r="C187" s="159"/>
      <c r="D187" s="56">
        <v>16902</v>
      </c>
      <c r="E187" s="37"/>
      <c r="F187" s="37"/>
      <c r="G187" s="37"/>
      <c r="H187" s="38"/>
    </row>
    <row r="188" spans="1:8" s="16" customFormat="1" ht="37.5" customHeight="1" x14ac:dyDescent="0.2">
      <c r="A188" s="160" t="s">
        <v>63</v>
      </c>
      <c r="B188" s="161"/>
      <c r="C188" s="159"/>
      <c r="D188" s="56">
        <v>3942</v>
      </c>
      <c r="E188" s="37"/>
      <c r="F188" s="37"/>
      <c r="G188" s="37"/>
      <c r="H188" s="38"/>
    </row>
    <row r="189" spans="1:8" s="16" customFormat="1" ht="37.5" customHeight="1" x14ac:dyDescent="0.2">
      <c r="A189" s="160" t="s">
        <v>64</v>
      </c>
      <c r="B189" s="161"/>
      <c r="C189" s="159"/>
      <c r="D189" s="56">
        <v>10422</v>
      </c>
      <c r="E189" s="37"/>
      <c r="F189" s="37"/>
      <c r="G189" s="37"/>
      <c r="H189" s="38"/>
    </row>
    <row r="190" spans="1:8" s="16" customFormat="1" ht="37.5" customHeight="1" x14ac:dyDescent="0.2">
      <c r="A190" s="160" t="s">
        <v>65</v>
      </c>
      <c r="B190" s="161"/>
      <c r="C190" s="159"/>
      <c r="D190" s="56">
        <v>2574</v>
      </c>
      <c r="E190" s="37"/>
      <c r="F190" s="37"/>
      <c r="G190" s="37"/>
      <c r="H190" s="38"/>
    </row>
    <row r="191" spans="1:8" s="16" customFormat="1" ht="37.5" customHeight="1" x14ac:dyDescent="0.2">
      <c r="A191" s="160" t="s">
        <v>66</v>
      </c>
      <c r="B191" s="161"/>
      <c r="C191" s="159"/>
      <c r="D191" s="56">
        <v>2574</v>
      </c>
      <c r="E191" s="37"/>
      <c r="F191" s="37"/>
      <c r="G191" s="37"/>
      <c r="H191" s="38"/>
    </row>
    <row r="192" spans="1:8" s="16" customFormat="1" ht="37.5" customHeight="1" x14ac:dyDescent="0.2">
      <c r="A192" s="160" t="s">
        <v>67</v>
      </c>
      <c r="B192" s="161"/>
      <c r="C192" s="159"/>
      <c r="D192" s="56">
        <v>5148</v>
      </c>
      <c r="E192" s="37"/>
      <c r="F192" s="37"/>
      <c r="G192" s="37"/>
      <c r="H192" s="38"/>
    </row>
    <row r="193" spans="1:8" s="16" customFormat="1" ht="37.5" customHeight="1" x14ac:dyDescent="0.2">
      <c r="A193" s="160" t="s">
        <v>68</v>
      </c>
      <c r="B193" s="161"/>
      <c r="C193" s="159"/>
      <c r="D193" s="56">
        <v>7722</v>
      </c>
      <c r="E193" s="37"/>
      <c r="F193" s="37"/>
      <c r="G193" s="37"/>
      <c r="H193" s="38"/>
    </row>
    <row r="194" spans="1:8" s="16" customFormat="1" ht="37.5" customHeight="1" x14ac:dyDescent="0.2">
      <c r="A194" s="207" t="s">
        <v>69</v>
      </c>
      <c r="B194" s="208"/>
      <c r="C194" s="159"/>
      <c r="D194" s="128">
        <v>12582</v>
      </c>
      <c r="E194" s="122"/>
      <c r="F194" s="122"/>
      <c r="G194" s="122"/>
      <c r="H194" s="123"/>
    </row>
    <row r="195" spans="1:8" s="16" customFormat="1" ht="117.75" customHeight="1" thickBot="1" x14ac:dyDescent="0.25">
      <c r="A195" s="356" t="s">
        <v>71</v>
      </c>
      <c r="B195" s="397"/>
      <c r="C19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95" s="45">
        <v>30</v>
      </c>
      <c r="E195" s="45"/>
      <c r="F195" s="45"/>
      <c r="G195" s="45"/>
      <c r="H195" s="46"/>
    </row>
    <row r="196" spans="1:8" s="28" customFormat="1" ht="50.1" customHeight="1" thickBot="1" x14ac:dyDescent="0.25">
      <c r="A196" s="24" t="s">
        <v>72</v>
      </c>
      <c r="B196" s="25"/>
      <c r="C196" s="26"/>
      <c r="D196" s="173" t="str">
        <f>"от "&amp;MIN(D198,D218:H232)&amp;" до "&amp;MAX(D198,D218:H232)</f>
        <v>от 594 до 14949</v>
      </c>
      <c r="E196" s="173"/>
      <c r="F196" s="173"/>
      <c r="G196" s="173"/>
      <c r="H196" s="174"/>
    </row>
    <row r="197" spans="1:8" s="16" customFormat="1" ht="24.95" customHeight="1" thickBot="1" x14ac:dyDescent="0.25">
      <c r="A197" s="336"/>
      <c r="B197" s="337"/>
      <c r="C197" s="83"/>
      <c r="D197" s="177"/>
      <c r="E197" s="177"/>
      <c r="F197" s="177"/>
      <c r="G197" s="177"/>
      <c r="H197" s="178"/>
    </row>
    <row r="198" spans="1:8" s="16" customFormat="1" ht="67.5"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98" s="643">
        <v>14580</v>
      </c>
      <c r="E198" s="644"/>
      <c r="F198" s="644"/>
      <c r="G198" s="644"/>
      <c r="H198" s="645"/>
    </row>
    <row r="199" spans="1:8" s="16" customFormat="1" ht="67.5" customHeight="1" thickBot="1" x14ac:dyDescent="0.25">
      <c r="A199" s="184" t="s">
        <v>74</v>
      </c>
      <c r="B199" s="185"/>
      <c r="C199" s="186"/>
      <c r="D199" s="646" t="s">
        <v>75</v>
      </c>
      <c r="E199" s="647"/>
      <c r="F199" s="647"/>
      <c r="G199" s="647"/>
      <c r="H199" s="648"/>
    </row>
    <row r="200" spans="1:8" s="16" customFormat="1" ht="67.5" customHeight="1" x14ac:dyDescent="0.2">
      <c r="A200" s="190" t="s">
        <v>76</v>
      </c>
      <c r="B200" s="191"/>
      <c r="C200" s="186"/>
      <c r="D200" s="157">
        <f>D198/4</f>
        <v>3645</v>
      </c>
      <c r="E200" s="157"/>
      <c r="F200" s="157"/>
      <c r="G200" s="157"/>
      <c r="H200" s="158"/>
    </row>
    <row r="201" spans="1:8" s="16" customFormat="1" ht="67.5" customHeight="1" x14ac:dyDescent="0.2">
      <c r="A201" s="190" t="s">
        <v>77</v>
      </c>
      <c r="B201" s="191"/>
      <c r="C201" s="186"/>
      <c r="D201" s="157">
        <f>D198/5</f>
        <v>2916</v>
      </c>
      <c r="E201" s="157"/>
      <c r="F201" s="157"/>
      <c r="G201" s="157"/>
      <c r="H201" s="158"/>
    </row>
    <row r="202" spans="1:8" s="16" customFormat="1" ht="67.5" customHeight="1" x14ac:dyDescent="0.2">
      <c r="A202" s="190" t="s">
        <v>78</v>
      </c>
      <c r="B202" s="191"/>
      <c r="C202" s="186"/>
      <c r="D202" s="157">
        <f>D198/6</f>
        <v>2430</v>
      </c>
      <c r="E202" s="157"/>
      <c r="F202" s="157"/>
      <c r="G202" s="157"/>
      <c r="H202" s="158"/>
    </row>
    <row r="203" spans="1:8" s="16" customFormat="1" ht="67.5" customHeight="1" x14ac:dyDescent="0.2">
      <c r="A203" s="190" t="s">
        <v>79</v>
      </c>
      <c r="B203" s="191"/>
      <c r="C203" s="186"/>
      <c r="D203" s="157">
        <f>D198/7</f>
        <v>2082.8571428571427</v>
      </c>
      <c r="E203" s="157"/>
      <c r="F203" s="157"/>
      <c r="G203" s="157"/>
      <c r="H203" s="158"/>
    </row>
    <row r="204" spans="1:8" s="16" customFormat="1" ht="67.5" customHeight="1" x14ac:dyDescent="0.2">
      <c r="A204" s="190" t="s">
        <v>80</v>
      </c>
      <c r="B204" s="191"/>
      <c r="C204" s="186"/>
      <c r="D204" s="157">
        <f>D198/8</f>
        <v>1822.5</v>
      </c>
      <c r="E204" s="157"/>
      <c r="F204" s="157"/>
      <c r="G204" s="157"/>
      <c r="H204" s="158"/>
    </row>
    <row r="205" spans="1:8" s="16" customFormat="1" ht="67.5" customHeight="1" x14ac:dyDescent="0.2">
      <c r="A205" s="190" t="s">
        <v>81</v>
      </c>
      <c r="B205" s="191"/>
      <c r="C205" s="186"/>
      <c r="D205" s="157">
        <f>D198/9</f>
        <v>1620</v>
      </c>
      <c r="E205" s="157"/>
      <c r="F205" s="157"/>
      <c r="G205" s="157"/>
      <c r="H205" s="158"/>
    </row>
    <row r="206" spans="1:8" s="16" customFormat="1" ht="67.5" customHeight="1" x14ac:dyDescent="0.2">
      <c r="A206" s="190" t="s">
        <v>82</v>
      </c>
      <c r="B206" s="191"/>
      <c r="C206" s="186"/>
      <c r="D206" s="157">
        <f>D198/10</f>
        <v>1458</v>
      </c>
      <c r="E206" s="157"/>
      <c r="F206" s="157"/>
      <c r="G206" s="157"/>
      <c r="H206" s="158"/>
    </row>
    <row r="207" spans="1:8" s="16" customFormat="1" ht="67.5" customHeight="1" thickBot="1" x14ac:dyDescent="0.25">
      <c r="A207" s="179" t="s">
        <v>83</v>
      </c>
      <c r="B207" s="180"/>
      <c r="C207" s="186"/>
      <c r="D207" s="643">
        <v>21888</v>
      </c>
      <c r="E207" s="644"/>
      <c r="F207" s="644"/>
      <c r="G207" s="644"/>
      <c r="H207" s="645"/>
    </row>
    <row r="208" spans="1:8" s="16" customFormat="1" ht="67.5" customHeight="1" thickBot="1" x14ac:dyDescent="0.25">
      <c r="A208" s="184" t="s">
        <v>74</v>
      </c>
      <c r="B208" s="185"/>
      <c r="C208" s="186"/>
      <c r="D208" s="646" t="s">
        <v>75</v>
      </c>
      <c r="E208" s="647"/>
      <c r="F208" s="647"/>
      <c r="G208" s="647"/>
      <c r="H208" s="648"/>
    </row>
    <row r="209" spans="1:8" s="16" customFormat="1" ht="67.5" customHeight="1" x14ac:dyDescent="0.2">
      <c r="A209" s="190" t="s">
        <v>76</v>
      </c>
      <c r="B209" s="191"/>
      <c r="C209" s="186"/>
      <c r="D209" s="157">
        <v>5472</v>
      </c>
      <c r="E209" s="157"/>
      <c r="F209" s="157"/>
      <c r="G209" s="157"/>
      <c r="H209" s="158"/>
    </row>
    <row r="210" spans="1:8" s="16" customFormat="1" ht="67.5" customHeight="1" x14ac:dyDescent="0.2">
      <c r="A210" s="190" t="s">
        <v>77</v>
      </c>
      <c r="B210" s="191"/>
      <c r="C210" s="186"/>
      <c r="D210" s="157">
        <v>4377.5999999999995</v>
      </c>
      <c r="E210" s="157"/>
      <c r="F210" s="157"/>
      <c r="G210" s="157"/>
      <c r="H210" s="158"/>
    </row>
    <row r="211" spans="1:8" s="16" customFormat="1" ht="67.5" customHeight="1" x14ac:dyDescent="0.2">
      <c r="A211" s="190" t="s">
        <v>78</v>
      </c>
      <c r="B211" s="191"/>
      <c r="C211" s="186"/>
      <c r="D211" s="157">
        <v>3648</v>
      </c>
      <c r="E211" s="157"/>
      <c r="F211" s="157"/>
      <c r="G211" s="157"/>
      <c r="H211" s="158"/>
    </row>
    <row r="212" spans="1:8" s="16" customFormat="1" ht="67.5" customHeight="1" x14ac:dyDescent="0.2">
      <c r="A212" s="190" t="s">
        <v>79</v>
      </c>
      <c r="B212" s="191"/>
      <c r="C212" s="186"/>
      <c r="D212" s="157">
        <v>3126.8571428571427</v>
      </c>
      <c r="E212" s="157"/>
      <c r="F212" s="157"/>
      <c r="G212" s="157"/>
      <c r="H212" s="158"/>
    </row>
    <row r="213" spans="1:8" s="16" customFormat="1" ht="67.5" customHeight="1" x14ac:dyDescent="0.2">
      <c r="A213" s="190" t="s">
        <v>80</v>
      </c>
      <c r="B213" s="191"/>
      <c r="C213" s="186"/>
      <c r="D213" s="157">
        <v>2736</v>
      </c>
      <c r="E213" s="157"/>
      <c r="F213" s="157"/>
      <c r="G213" s="157"/>
      <c r="H213" s="158"/>
    </row>
    <row r="214" spans="1:8" s="16" customFormat="1" ht="67.5" customHeight="1" x14ac:dyDescent="0.2">
      <c r="A214" s="190" t="s">
        <v>81</v>
      </c>
      <c r="B214" s="191"/>
      <c r="C214" s="186"/>
      <c r="D214" s="157">
        <v>2432</v>
      </c>
      <c r="E214" s="157"/>
      <c r="F214" s="157"/>
      <c r="G214" s="157"/>
      <c r="H214" s="158"/>
    </row>
    <row r="215" spans="1:8" s="16" customFormat="1" ht="67.5" customHeight="1" thickBot="1" x14ac:dyDescent="0.25">
      <c r="A215" s="190" t="s">
        <v>82</v>
      </c>
      <c r="B215" s="191"/>
      <c r="C215" s="194"/>
      <c r="D215" s="157">
        <v>2188.7999999999997</v>
      </c>
      <c r="E215" s="157"/>
      <c r="F215" s="157"/>
      <c r="G215" s="157"/>
      <c r="H215" s="158"/>
    </row>
    <row r="216" spans="1:8" s="16" customFormat="1" ht="62.45" customHeight="1" thickBot="1" x14ac:dyDescent="0.25">
      <c r="A216" s="423" t="s">
        <v>84</v>
      </c>
      <c r="B216" s="196"/>
      <c r="C216" s="6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6" s="36">
        <v>20004</v>
      </c>
      <c r="E216" s="37"/>
      <c r="F216" s="37"/>
      <c r="G216" s="37"/>
      <c r="H216" s="38"/>
    </row>
    <row r="217" spans="1:8" s="16" customFormat="1" ht="24.95" customHeight="1" thickBot="1" x14ac:dyDescent="0.25">
      <c r="A217" s="336"/>
      <c r="B217" s="337"/>
      <c r="C217" s="125"/>
      <c r="D217" s="199"/>
      <c r="E217" s="199"/>
      <c r="F217" s="199"/>
      <c r="G217" s="199"/>
      <c r="H217" s="200"/>
    </row>
    <row r="218" spans="1:8" s="16" customFormat="1" ht="50.1" customHeight="1" x14ac:dyDescent="0.2">
      <c r="A218" s="160" t="s">
        <v>85</v>
      </c>
      <c r="B218" s="161"/>
      <c r="C218" s="439" t="str">
        <f>"Интернет-площадка 2gis.ru на основе Cправочника организаций "&amp;$C$2&amp;""</f>
        <v>Интернет-площадка 2gis.ru на основе Cправочника организаций "2ГИС.НИЖНИЙ НОВГОРОД"</v>
      </c>
      <c r="D218" s="617">
        <v>14949.000000000002</v>
      </c>
      <c r="E218" s="552"/>
      <c r="F218" s="552"/>
      <c r="G218" s="552"/>
      <c r="H218" s="472"/>
    </row>
    <row r="219" spans="1:8" s="16" customFormat="1" ht="50.1" customHeight="1" x14ac:dyDescent="0.2">
      <c r="A219" s="160" t="s">
        <v>86</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9" s="56">
        <v>1557</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0" s="56">
        <v>6237</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"2ГИС.НИЖНИЙ НОВГОРОД"</v>
      </c>
      <c r="D221" s="56">
        <v>9669</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"2ГИС.НИЖНИЙ НОВГОРОД"</v>
      </c>
      <c r="D222" s="56">
        <v>11602.8</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3" s="56">
        <v>2187</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56">
        <v>2367</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5" s="56">
        <v>7587</v>
      </c>
      <c r="E225" s="37"/>
      <c r="F225" s="37"/>
      <c r="G225" s="37"/>
      <c r="H225" s="38"/>
    </row>
    <row r="226" spans="1:8" s="16" customFormat="1" ht="50.1" customHeight="1" x14ac:dyDescent="0.2">
      <c r="A226" s="160" t="s">
        <v>93</v>
      </c>
      <c r="B226" s="161"/>
      <c r="C226" s="203" t="str">
        <f>C257</f>
        <v>электронный справочник на основе Справочника организаций "2ГИС.НИЖНИЙ НОВГОРОД" (мобильная версия 2ГИС 4.0 и выше)</v>
      </c>
      <c r="D226" s="56">
        <v>10758</v>
      </c>
      <c r="E226" s="37"/>
      <c r="F226" s="37"/>
      <c r="G226" s="37"/>
      <c r="H226" s="38"/>
    </row>
    <row r="227" spans="1:8" s="16" customFormat="1" ht="50.1" customHeight="1" x14ac:dyDescent="0.2">
      <c r="A227" s="154" t="s">
        <v>94</v>
      </c>
      <c r="B227" s="204"/>
      <c r="C227" s="203" t="s">
        <v>95</v>
      </c>
      <c r="D227" s="56">
        <v>594</v>
      </c>
      <c r="E227" s="37"/>
      <c r="F227" s="37"/>
      <c r="G227" s="37"/>
      <c r="H227" s="38"/>
    </row>
    <row r="228" spans="1:8" s="16" customFormat="1" ht="64.5"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8" s="56">
        <v>8679</v>
      </c>
      <c r="E228" s="37"/>
      <c r="F228" s="37"/>
      <c r="G228" s="37"/>
      <c r="H228" s="38"/>
    </row>
    <row r="229" spans="1:8" s="16" customFormat="1" ht="64.5"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9" s="56">
        <v>6942</v>
      </c>
      <c r="E229" s="37"/>
      <c r="F229" s="37"/>
      <c r="G229" s="37"/>
      <c r="H229" s="38"/>
    </row>
    <row r="230" spans="1:8" s="16" customFormat="1" ht="64.5" customHeight="1" x14ac:dyDescent="0.2">
      <c r="A230" s="160" t="s">
        <v>98</v>
      </c>
      <c r="B230" s="161"/>
      <c r="C230"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0" s="56">
        <v>7359.0000000000009</v>
      </c>
      <c r="E230" s="37"/>
      <c r="F230" s="37"/>
      <c r="G230" s="37"/>
      <c r="H230" s="38"/>
    </row>
    <row r="231" spans="1:8" s="16" customFormat="1" ht="64.5" customHeight="1" x14ac:dyDescent="0.2">
      <c r="A231" s="160" t="s">
        <v>99</v>
      </c>
      <c r="B231" s="161"/>
      <c r="C231"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1" s="56">
        <v>3474</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32" s="56">
        <v>2997</v>
      </c>
      <c r="E232" s="37"/>
      <c r="F232" s="37"/>
      <c r="G232" s="37"/>
      <c r="H232" s="38"/>
    </row>
    <row r="233" spans="1:8" s="16" customFormat="1" ht="102" customHeight="1" thickBot="1" x14ac:dyDescent="0.25">
      <c r="A233" s="160" t="s">
        <v>16</v>
      </c>
      <c r="B233" s="161"/>
      <c r="C23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3" s="56">
        <v>1590</v>
      </c>
      <c r="E233" s="37"/>
      <c r="F233" s="37"/>
      <c r="G233" s="37"/>
      <c r="H233" s="38"/>
    </row>
    <row r="234" spans="1:8" s="16" customFormat="1" ht="102" customHeight="1" thickBot="1" x14ac:dyDescent="0.25">
      <c r="A234" s="160" t="s">
        <v>103</v>
      </c>
      <c r="B234" s="161"/>
      <c r="C23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4" s="56">
        <v>100002</v>
      </c>
      <c r="E234" s="37"/>
      <c r="F234" s="37"/>
      <c r="G234" s="37"/>
      <c r="H234" s="38"/>
    </row>
    <row r="235" spans="1:8" s="16" customFormat="1" ht="126" customHeight="1" x14ac:dyDescent="0.2">
      <c r="A235" s="160" t="s">
        <v>104</v>
      </c>
      <c r="B235" s="161"/>
      <c r="C23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5" s="56">
        <v>13200.000000000002</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6" s="56">
        <v>11005.5</v>
      </c>
      <c r="E236" s="37"/>
      <c r="F236" s="37"/>
      <c r="G236" s="37"/>
      <c r="H236" s="38"/>
    </row>
    <row r="237" spans="1:8" s="16" customFormat="1" ht="96" customHeight="1" x14ac:dyDescent="0.2">
      <c r="A237" s="154" t="s">
        <v>106</v>
      </c>
      <c r="B237" s="204"/>
      <c r="C23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7" s="56">
        <v>10002</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8" s="56">
        <v>10008</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9" s="56">
        <v>10008</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"2ГИС.НИЖНИЙ НОВГОРОД"</v>
      </c>
      <c r="D240" s="56">
        <v>24720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41" s="56">
        <v>2640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"2ГИС.НИЖНИЙ НОВГОРОД" (версия для ПК)</v>
      </c>
      <c r="D242" s="56">
        <v>10320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"2ГИС.НИЖНИЙ НОВГОРОД"</v>
      </c>
      <c r="D243" s="56">
        <v>15960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"2ГИС.НИЖНИЙ НОВГОРОД"</v>
      </c>
      <c r="D244" s="56">
        <v>19152</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"2ГИС.НИЖНИЙ НОВГОРОД" (версия для ПК)</v>
      </c>
      <c r="D245" s="56">
        <v>3720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"2ГИС.НИЖНИЙ НОВГОРОД" (версия для ПК)</v>
      </c>
      <c r="D246" s="56">
        <v>3960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"2ГИС.НИЖНИЙ НОВГОРОД" (версия для ПК)</v>
      </c>
      <c r="D247" s="56">
        <v>12600</v>
      </c>
      <c r="E247" s="37"/>
      <c r="F247" s="37"/>
      <c r="G247" s="37"/>
      <c r="H247" s="38"/>
    </row>
    <row r="248" spans="1:8" s="16" customFormat="1" ht="50.1" customHeight="1" x14ac:dyDescent="0.2">
      <c r="A248" s="160" t="s">
        <v>282</v>
      </c>
      <c r="B248" s="161"/>
      <c r="C248" s="203" t="s">
        <v>95</v>
      </c>
      <c r="D248" s="56">
        <v>1080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"2ГИС.НИЖНИЙ НОВГОРОД" (версия для ПК)</v>
      </c>
      <c r="D249" s="56">
        <v>5040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51" s="56">
        <v>5004</v>
      </c>
      <c r="E251" s="37"/>
      <c r="F251" s="37"/>
      <c r="G251" s="37"/>
      <c r="H251" s="38"/>
    </row>
    <row r="252" spans="1:8" s="16" customFormat="1" ht="50.1" customHeight="1" x14ac:dyDescent="0.2">
      <c r="A252" s="160" t="s">
        <v>120</v>
      </c>
      <c r="B252" s="161"/>
      <c r="C252" s="209"/>
      <c r="D252" s="56">
        <v>10008</v>
      </c>
      <c r="E252" s="37"/>
      <c r="F252" s="37"/>
      <c r="G252" s="37"/>
      <c r="H252" s="38"/>
    </row>
    <row r="253" spans="1:8" s="16" customFormat="1" ht="50.1" customHeight="1" x14ac:dyDescent="0.2">
      <c r="A253" s="207" t="s">
        <v>121</v>
      </c>
      <c r="B253" s="208"/>
      <c r="C253" s="209"/>
      <c r="D253" s="359">
        <v>3000</v>
      </c>
      <c r="E253" s="157"/>
      <c r="F253" s="157"/>
      <c r="G253" s="157"/>
      <c r="H253" s="157"/>
    </row>
    <row r="254" spans="1:8" s="16" customFormat="1" ht="50.1" customHeight="1" x14ac:dyDescent="0.2">
      <c r="A254" s="207" t="s">
        <v>122</v>
      </c>
      <c r="B254" s="208"/>
      <c r="C254" s="209"/>
      <c r="D254" s="359">
        <v>300</v>
      </c>
      <c r="E254" s="157"/>
      <c r="F254" s="157"/>
      <c r="G254" s="157"/>
      <c r="H254" s="157"/>
    </row>
    <row r="255" spans="1:8" s="16" customFormat="1" ht="50.1" customHeight="1" thickBot="1" x14ac:dyDescent="0.25">
      <c r="A255" s="207" t="s">
        <v>123</v>
      </c>
      <c r="B255" s="208"/>
      <c r="C255" s="210"/>
      <c r="D255" s="78">
        <v>1050</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50.1" customHeight="1" x14ac:dyDescent="0.2">
      <c r="A257" s="160" t="s">
        <v>177</v>
      </c>
      <c r="B257" s="161"/>
      <c r="C25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57" s="56">
        <v>6699.0000000000009</v>
      </c>
      <c r="E257" s="37"/>
      <c r="F257" s="37"/>
      <c r="G257" s="37"/>
      <c r="H257" s="38"/>
    </row>
    <row r="258" spans="1:8" s="16" customFormat="1" ht="69.75" customHeight="1" x14ac:dyDescent="0.2">
      <c r="A258" s="160" t="s">
        <v>126</v>
      </c>
      <c r="B258" s="161"/>
      <c r="C2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8" s="359">
        <v>6699.0000000000009</v>
      </c>
      <c r="E258" s="157"/>
      <c r="F258" s="157"/>
      <c r="G258" s="157"/>
      <c r="H258" s="158"/>
    </row>
    <row r="259" spans="1:8" s="16" customFormat="1" ht="50.1" customHeight="1" x14ac:dyDescent="0.2">
      <c r="A259" s="160" t="s">
        <v>178</v>
      </c>
      <c r="B259" s="161"/>
      <c r="C259" s="12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59" s="650">
        <v>11160</v>
      </c>
      <c r="E259" s="650"/>
      <c r="F259" s="650"/>
      <c r="G259" s="650"/>
      <c r="H259" s="651"/>
    </row>
    <row r="260" spans="1:8" s="16" customFormat="1" ht="50.1" customHeight="1" x14ac:dyDescent="0.2">
      <c r="A260" s="160" t="s">
        <v>179</v>
      </c>
      <c r="B260" s="161"/>
      <c r="C2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60" s="359">
        <v>11160</v>
      </c>
      <c r="E260" s="157"/>
      <c r="F260" s="157"/>
      <c r="G260" s="157"/>
      <c r="H260" s="158"/>
    </row>
    <row r="261" spans="1:8" s="16" customFormat="1" ht="126" customHeight="1" x14ac:dyDescent="0.2">
      <c r="A261" s="160" t="s">
        <v>131</v>
      </c>
      <c r="B261" s="161"/>
      <c r="C261" s="435" t="str">
        <f>C257</f>
        <v>электронный справочник на основе Справочника организаций "2ГИС.НИЖНИЙ НОВГОРОД" (мобильная версия 2ГИС 4.0 и выше)</v>
      </c>
      <c r="D261" s="56">
        <v>6699.0000000000009</v>
      </c>
      <c r="E261" s="37"/>
      <c r="F261" s="37"/>
      <c r="G261" s="37"/>
      <c r="H261" s="38"/>
    </row>
    <row r="262" spans="1:8" s="16" customFormat="1" ht="126" customHeight="1" thickBot="1" x14ac:dyDescent="0.25">
      <c r="A262" s="160" t="s">
        <v>132</v>
      </c>
      <c r="B262" s="161"/>
      <c r="C2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2" s="56">
        <v>5028</v>
      </c>
      <c r="E262" s="37"/>
      <c r="F262" s="37"/>
      <c r="G262" s="37"/>
      <c r="H262" s="38"/>
    </row>
    <row r="263" spans="1:8" s="28" customFormat="1" ht="50.1" customHeight="1" thickBot="1" x14ac:dyDescent="0.25">
      <c r="A263" s="336"/>
      <c r="B263" s="337"/>
      <c r="C263" s="125"/>
      <c r="D263" s="399"/>
      <c r="E263" s="399"/>
      <c r="F263" s="399"/>
      <c r="G263" s="399"/>
      <c r="H263" s="400"/>
    </row>
    <row r="264" spans="1:8" s="23" customFormat="1" ht="26.25" x14ac:dyDescent="0.2">
      <c r="A264" s="216"/>
      <c r="B264" s="217"/>
      <c r="C264" s="218"/>
      <c r="D264" s="217"/>
      <c r="E264" s="217"/>
      <c r="F264" s="217"/>
      <c r="G264" s="217"/>
      <c r="H264" s="219"/>
    </row>
    <row r="265" spans="1:8" s="16" customFormat="1" ht="21" x14ac:dyDescent="0.2">
      <c r="A265" s="220"/>
      <c r="B265" s="221" t="s">
        <v>133</v>
      </c>
      <c r="C265" s="222" t="s">
        <v>189</v>
      </c>
      <c r="D265" s="222"/>
      <c r="E265" s="223"/>
      <c r="F265" s="223"/>
      <c r="G265" s="223"/>
      <c r="H265" s="223"/>
    </row>
    <row r="266" spans="1:8" s="16" customFormat="1" ht="21" x14ac:dyDescent="0.2">
      <c r="A266" s="220"/>
      <c r="B266" s="223"/>
      <c r="C266" s="224" t="s">
        <v>190</v>
      </c>
      <c r="D266" s="224"/>
      <c r="E266" s="223"/>
      <c r="F266" s="223"/>
      <c r="G266" s="223"/>
      <c r="H266" s="223"/>
    </row>
    <row r="267" spans="1:8" s="16" customFormat="1" ht="21" x14ac:dyDescent="0.2">
      <c r="A267" s="220"/>
      <c r="B267" s="223"/>
      <c r="C267" s="222" t="s">
        <v>191</v>
      </c>
      <c r="D267" s="224"/>
      <c r="E267" s="223"/>
      <c r="F267" s="223"/>
      <c r="G267" s="223"/>
      <c r="H267" s="223"/>
    </row>
    <row r="268" spans="1:8" s="16" customFormat="1" ht="21" x14ac:dyDescent="0.2">
      <c r="A268" s="216"/>
      <c r="B268" s="217"/>
      <c r="C268" s="224"/>
      <c r="D268" s="224"/>
      <c r="E268" s="223"/>
      <c r="F268" s="223"/>
      <c r="G268" s="223"/>
      <c r="H268" s="217"/>
    </row>
    <row r="269" spans="1:8" s="16" customFormat="1" ht="26.25" x14ac:dyDescent="0.2">
      <c r="A269" s="227" t="str">
        <f>Абакан_юр!A174</f>
        <v>По соглашению сторон в качестве валюты платежа могут выступать украинские гривны, в этом случае курс следующий: 1 руб. = 0,4273 гривен</v>
      </c>
      <c r="B269" s="227"/>
      <c r="C269" s="227"/>
      <c r="D269" s="228"/>
      <c r="E269" s="228"/>
      <c r="F269" s="229"/>
      <c r="G269" s="230"/>
      <c r="H269" s="230"/>
    </row>
    <row r="270" spans="1:8" s="16" customFormat="1" ht="26.25" x14ac:dyDescent="0.2">
      <c r="A270" s="227" t="str">
        <f>Абакан_юр!A175</f>
        <v>По соглашению сторон в качестве валюты платежа могут выступать дирхамы ОАЭ, в этом случае курс следующий: 1 руб. = 0,0413 дирхам</v>
      </c>
      <c r="B270" s="227"/>
      <c r="C270" s="227"/>
      <c r="D270" s="228"/>
      <c r="E270" s="228"/>
      <c r="F270" s="229"/>
      <c r="G270" s="232"/>
      <c r="H270" s="232"/>
    </row>
    <row r="271" spans="1:8" ht="12.6" customHeight="1" x14ac:dyDescent="0.2">
      <c r="A271" s="227" t="str">
        <f>Абакан_юр!A176</f>
        <v>По соглашению сторон в качестве валюты платежа могут выступать доллары США, в этом случае курс следующий: 1 руб. = 0,0113 доллара</v>
      </c>
      <c r="B271" s="227"/>
      <c r="C271" s="227"/>
      <c r="D271" s="228"/>
      <c r="E271" s="228"/>
      <c r="F271" s="229"/>
      <c r="G271" s="232"/>
      <c r="H271" s="232"/>
    </row>
    <row r="272" spans="1:8" s="223" customFormat="1" ht="24.95" customHeight="1" x14ac:dyDescent="0.2">
      <c r="A272" s="227" t="str">
        <f>Абакан_юр!A177</f>
        <v>По соглашению сторон в качестве валюты платежа могут выступать евро, в этом случае курс следующий: 1 руб. = 0,0105 евро</v>
      </c>
      <c r="B272" s="227"/>
      <c r="C272" s="227"/>
      <c r="D272" s="228"/>
      <c r="E272" s="229"/>
      <c r="F272" s="229"/>
      <c r="G272" s="232"/>
      <c r="H272" s="232"/>
    </row>
    <row r="273" spans="1:8" s="223" customFormat="1" ht="24.95" customHeight="1" x14ac:dyDescent="0.2">
      <c r="A273" s="227" t="str">
        <f>Абакан_юр!A178</f>
        <v>По соглашению сторон в качестве валюты платежа могут выступать чешские кроны, в этом случае курс следующий: 1 руб. = 0,2661 крона</v>
      </c>
      <c r="B273" s="227"/>
      <c r="C273" s="227"/>
      <c r="D273" s="228"/>
      <c r="E273" s="229"/>
      <c r="F273" s="229"/>
      <c r="G273" s="232"/>
      <c r="H273" s="232"/>
    </row>
    <row r="274" spans="1:8" s="223" customFormat="1" ht="24.95" customHeight="1" x14ac:dyDescent="0.2">
      <c r="A274" s="227" t="str">
        <f>Абакан_юр!A179</f>
        <v>По соглашению сторон в качестве валюты платежа могут выступать киргизские сомы, в этом случае курс следующий: 1 руб. = 1,0065 сом</v>
      </c>
      <c r="B274" s="227"/>
      <c r="C274" s="227"/>
      <c r="D274" s="228"/>
      <c r="E274" s="228"/>
      <c r="F274" s="229"/>
      <c r="G274" s="232"/>
      <c r="H274" s="232"/>
    </row>
    <row r="275" spans="1:8" s="217" customFormat="1" ht="12.6" customHeight="1" x14ac:dyDescent="0.2">
      <c r="A275" s="227" t="str">
        <f>Абакан_юр!A180</f>
        <v>По соглашению сторон в качестве валюты платежа могут выступать казахстанские тенге, в этом случае курс следующий: 1 руб. = 5,0495 тенге</v>
      </c>
      <c r="B275" s="227"/>
      <c r="C275" s="227"/>
      <c r="D275" s="228"/>
      <c r="E275" s="228"/>
      <c r="F275" s="229"/>
      <c r="G275" s="232"/>
      <c r="H275" s="232"/>
    </row>
    <row r="276" spans="1:8" s="231" customFormat="1" ht="24.95" customHeight="1" x14ac:dyDescent="0.2">
      <c r="A276" s="233"/>
      <c r="B276" s="233"/>
      <c r="C276" s="234"/>
      <c r="D276" s="235"/>
      <c r="E276" s="235"/>
      <c r="F276" s="236"/>
      <c r="G276" s="237"/>
      <c r="H276" s="237"/>
    </row>
    <row r="277" spans="1:8" s="231" customFormat="1" ht="24.95" customHeight="1" x14ac:dyDescent="0.2">
      <c r="A277" s="239" t="s">
        <v>144</v>
      </c>
      <c r="B277" s="239"/>
      <c r="C277" s="239"/>
      <c r="D277" s="239"/>
      <c r="E277" s="239"/>
      <c r="F277" s="239"/>
      <c r="G277" s="239"/>
      <c r="H277" s="239"/>
    </row>
    <row r="278" spans="1:8" s="231" customFormat="1" ht="24.95" customHeight="1" x14ac:dyDescent="0.2">
      <c r="A278" s="239" t="s">
        <v>145</v>
      </c>
      <c r="B278" s="239"/>
      <c r="C278" s="239"/>
      <c r="D278" s="239"/>
      <c r="E278" s="239"/>
      <c r="F278" s="239"/>
      <c r="G278" s="239"/>
      <c r="H278" s="239"/>
    </row>
    <row r="279" spans="1:8" s="231" customFormat="1" ht="23.25" x14ac:dyDescent="0.2">
      <c r="A279" s="227" t="s">
        <v>467</v>
      </c>
      <c r="B279" s="227"/>
      <c r="C279" s="227"/>
      <c r="D279" s="227"/>
      <c r="E279" s="227"/>
      <c r="F279" s="227"/>
      <c r="G279" s="227"/>
      <c r="H279" s="227"/>
    </row>
    <row r="280" spans="1:8" s="231" customFormat="1" ht="24.95" customHeight="1" thickBot="1" x14ac:dyDescent="0.25">
      <c r="A280" s="240" t="s">
        <v>146</v>
      </c>
      <c r="B280" s="240"/>
      <c r="C280" s="240"/>
      <c r="D280" s="240"/>
      <c r="E280" s="240"/>
      <c r="F280" s="241"/>
      <c r="H280" s="242"/>
    </row>
    <row r="281" spans="1:8" s="231" customFormat="1" ht="24.95" customHeight="1" thickBot="1" x14ac:dyDescent="0.25">
      <c r="A281" s="243" t="s">
        <v>147</v>
      </c>
      <c r="B281" s="244"/>
      <c r="C281" s="244"/>
      <c r="D281" s="244"/>
      <c r="E281" s="245"/>
      <c r="F281" s="246"/>
      <c r="G281" s="217"/>
      <c r="H281" s="247"/>
    </row>
    <row r="282" spans="1:8" s="231" customFormat="1" ht="24.95" customHeight="1" thickBot="1" x14ac:dyDescent="0.25">
      <c r="A282" s="375" t="s">
        <v>148</v>
      </c>
      <c r="B282" s="376"/>
      <c r="C282" s="250" t="s">
        <v>149</v>
      </c>
      <c r="D282" s="402" t="s">
        <v>150</v>
      </c>
      <c r="E282" s="403"/>
      <c r="F282" s="252"/>
      <c r="G282" s="252"/>
      <c r="H282" s="252"/>
    </row>
    <row r="283" spans="1:8" s="238" customFormat="1" ht="12" customHeight="1" x14ac:dyDescent="0.2">
      <c r="A283" s="253" t="s">
        <v>183</v>
      </c>
      <c r="B283" s="254"/>
      <c r="C283" s="256" t="s">
        <v>184</v>
      </c>
      <c r="D283" s="436">
        <v>2190</v>
      </c>
      <c r="E283" s="257"/>
      <c r="F283" s="252"/>
      <c r="G283" s="252"/>
      <c r="H283" s="252"/>
    </row>
    <row r="284" spans="1:8" ht="24.95" customHeight="1" x14ac:dyDescent="0.2">
      <c r="A284" s="258" t="s">
        <v>185</v>
      </c>
      <c r="B284" s="259"/>
      <c r="C284" s="261"/>
      <c r="D284" s="437">
        <v>1590</v>
      </c>
      <c r="E284" s="262"/>
      <c r="F284" s="252"/>
      <c r="G284" s="252"/>
      <c r="H284" s="252"/>
    </row>
    <row r="285" spans="1:8" ht="24.95" customHeight="1" x14ac:dyDescent="0.2">
      <c r="A285" s="258" t="s">
        <v>186</v>
      </c>
      <c r="B285" s="259"/>
      <c r="C285" s="261"/>
      <c r="D285" s="437">
        <v>1440</v>
      </c>
      <c r="E285" s="262"/>
      <c r="F285" s="252"/>
      <c r="G285" s="252"/>
      <c r="H285" s="252"/>
    </row>
    <row r="286" spans="1:8" s="217" customFormat="1" ht="38.25" customHeight="1" x14ac:dyDescent="0.2">
      <c r="A286" s="258" t="s">
        <v>187</v>
      </c>
      <c r="B286" s="259"/>
      <c r="C286" s="261"/>
      <c r="D286" s="437">
        <v>1290</v>
      </c>
      <c r="E286" s="262"/>
      <c r="F286" s="252"/>
      <c r="G286" s="252"/>
      <c r="H286" s="252"/>
    </row>
    <row r="287" spans="1:8" s="242" customFormat="1" ht="84" x14ac:dyDescent="0.2">
      <c r="A287" s="258" t="s">
        <v>151</v>
      </c>
      <c r="B287" s="259"/>
      <c r="C287" s="260" t="s">
        <v>152</v>
      </c>
      <c r="D287" s="261" t="s">
        <v>153</v>
      </c>
      <c r="E287" s="262"/>
      <c r="F287" s="252"/>
      <c r="G287" s="252"/>
      <c r="H287" s="252"/>
    </row>
    <row r="288" spans="1:8" s="247" customFormat="1" ht="21" x14ac:dyDescent="0.2">
      <c r="A288" s="258" t="s">
        <v>154</v>
      </c>
      <c r="B288" s="259"/>
      <c r="C288" s="260" t="s">
        <v>155</v>
      </c>
      <c r="D288" s="261" t="s">
        <v>156</v>
      </c>
      <c r="E288" s="262"/>
      <c r="F288" s="252"/>
      <c r="G288" s="252"/>
      <c r="H288" s="252"/>
    </row>
    <row r="289" spans="1:8" ht="87" customHeight="1" thickBot="1" x14ac:dyDescent="0.25">
      <c r="A289" s="404" t="s">
        <v>157</v>
      </c>
      <c r="B289" s="405"/>
      <c r="C289" s="406" t="s">
        <v>158</v>
      </c>
      <c r="D289" s="407" t="s">
        <v>156</v>
      </c>
      <c r="E289" s="408"/>
      <c r="F289" s="252"/>
      <c r="G289" s="252"/>
      <c r="H289" s="252"/>
    </row>
    <row r="290" spans="1:8" ht="42" x14ac:dyDescent="0.2">
      <c r="A290" s="258" t="s">
        <v>160</v>
      </c>
      <c r="B290" s="259"/>
      <c r="C290" s="409" t="s">
        <v>161</v>
      </c>
      <c r="D290" s="259" t="s">
        <v>156</v>
      </c>
      <c r="E290" s="410"/>
      <c r="F290" s="246"/>
      <c r="G290" s="246"/>
      <c r="H290" s="246"/>
    </row>
    <row r="291" spans="1:8" ht="50.1" customHeight="1" thickBot="1" x14ac:dyDescent="0.25">
      <c r="A291" s="411" t="s">
        <v>162</v>
      </c>
      <c r="B291" s="412"/>
      <c r="C291" s="406" t="s">
        <v>163</v>
      </c>
      <c r="D291" s="413" t="s">
        <v>156</v>
      </c>
      <c r="E291" s="414"/>
      <c r="F291" s="236"/>
      <c r="G291" s="237"/>
      <c r="H291" s="237"/>
    </row>
    <row r="292" spans="1:8" ht="50.1" customHeight="1" x14ac:dyDescent="0.2">
      <c r="A292" s="264" t="s">
        <v>164</v>
      </c>
      <c r="B292" s="264"/>
      <c r="C292" s="264"/>
      <c r="D292" s="264"/>
      <c r="E292" s="264"/>
      <c r="F292" s="264"/>
      <c r="G292" s="264"/>
      <c r="H292" s="264"/>
    </row>
    <row r="293" spans="1:8" ht="50.1" customHeight="1" x14ac:dyDescent="0.2">
      <c r="A293" s="264" t="s">
        <v>165</v>
      </c>
      <c r="B293" s="264"/>
      <c r="C293" s="264"/>
      <c r="D293" s="264"/>
      <c r="E293" s="264"/>
      <c r="F293" s="264"/>
      <c r="G293" s="264"/>
      <c r="H293" s="264"/>
    </row>
    <row r="294" spans="1:8" ht="195.75" customHeight="1" x14ac:dyDescent="0.2">
      <c r="A29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384"/>
      <c r="C294" s="384"/>
      <c r="D294" s="384"/>
      <c r="E294" s="384"/>
      <c r="F294" s="384"/>
      <c r="G294" s="384"/>
      <c r="H294" s="384"/>
    </row>
    <row r="295" spans="1:8" ht="75" customHeight="1" x14ac:dyDescent="0.2">
      <c r="A295" s="239" t="s">
        <v>167</v>
      </c>
      <c r="B295" s="239"/>
      <c r="C295" s="239"/>
      <c r="D295" s="239"/>
      <c r="E295" s="239"/>
      <c r="F295" s="239"/>
      <c r="G295" s="239"/>
      <c r="H295" s="239"/>
    </row>
    <row r="296" spans="1:8" ht="137.25" customHeight="1" x14ac:dyDescent="0.2">
      <c r="A296" s="264" t="s">
        <v>168</v>
      </c>
      <c r="B296" s="264"/>
      <c r="C296" s="264"/>
      <c r="D296" s="264"/>
      <c r="E296" s="264"/>
      <c r="F296" s="264"/>
      <c r="G296" s="264"/>
      <c r="H296" s="264"/>
    </row>
    <row r="297" spans="1:8" s="217" customFormat="1" ht="125.25" customHeight="1" x14ac:dyDescent="0.2">
      <c r="A297" s="531" t="s">
        <v>468</v>
      </c>
      <c r="B297" s="531"/>
      <c r="C297" s="531"/>
      <c r="D297" s="531"/>
      <c r="E297" s="531"/>
      <c r="F297" s="531"/>
      <c r="G297" s="531"/>
      <c r="H297" s="531"/>
    </row>
    <row r="298" spans="1:8" ht="25.5" x14ac:dyDescent="0.35">
      <c r="A298" s="532" t="s">
        <v>469</v>
      </c>
      <c r="B298" s="533"/>
      <c r="C298" s="534" t="s">
        <v>470</v>
      </c>
    </row>
    <row r="299" spans="1:8" ht="25.5" x14ac:dyDescent="0.35">
      <c r="A299" s="535" t="s">
        <v>471</v>
      </c>
      <c r="B299" s="536"/>
      <c r="C299" s="537">
        <v>1</v>
      </c>
    </row>
    <row r="300" spans="1:8" ht="25.5" x14ac:dyDescent="0.35">
      <c r="A300" s="535">
        <v>2</v>
      </c>
      <c r="B300" s="536"/>
      <c r="C300" s="537">
        <v>1.1000000000000001</v>
      </c>
    </row>
    <row r="301" spans="1:8" ht="25.5" x14ac:dyDescent="0.35">
      <c r="A301" s="535">
        <v>3</v>
      </c>
      <c r="B301" s="536"/>
      <c r="C301" s="537">
        <v>1.2</v>
      </c>
    </row>
    <row r="302" spans="1:8" ht="25.5" x14ac:dyDescent="0.35">
      <c r="A302" s="535" t="s">
        <v>472</v>
      </c>
      <c r="B302" s="536"/>
      <c r="C302" s="537">
        <v>1.25</v>
      </c>
    </row>
    <row r="303" spans="1:8" ht="25.5" x14ac:dyDescent="0.35">
      <c r="A303" s="535" t="s">
        <v>473</v>
      </c>
      <c r="B303" s="536"/>
      <c r="C303" s="537">
        <v>1.3</v>
      </c>
    </row>
    <row r="304" spans="1:8" ht="25.5" x14ac:dyDescent="0.35">
      <c r="A304" s="535" t="s">
        <v>474</v>
      </c>
      <c r="B304" s="536"/>
      <c r="C304" s="537">
        <v>1.35</v>
      </c>
    </row>
    <row r="305" spans="1:8" ht="25.5" x14ac:dyDescent="0.35">
      <c r="A305" s="535" t="s">
        <v>475</v>
      </c>
      <c r="B305" s="536"/>
      <c r="C305" s="537">
        <v>1.4</v>
      </c>
    </row>
    <row r="306" spans="1:8" ht="25.5" x14ac:dyDescent="0.35">
      <c r="A306" s="535" t="s">
        <v>476</v>
      </c>
      <c r="B306" s="536"/>
      <c r="C306" s="537">
        <v>1.45</v>
      </c>
    </row>
    <row r="307" spans="1:8" ht="25.5" x14ac:dyDescent="0.35">
      <c r="A307" s="535" t="s">
        <v>477</v>
      </c>
      <c r="B307" s="536"/>
      <c r="C307" s="537">
        <v>1.5</v>
      </c>
    </row>
    <row r="308" spans="1:8" ht="25.5" x14ac:dyDescent="0.35">
      <c r="A308" s="535" t="s">
        <v>478</v>
      </c>
      <c r="B308" s="536"/>
      <c r="C308" s="537">
        <v>2</v>
      </c>
    </row>
    <row r="309" spans="1:8" ht="23.25" x14ac:dyDescent="0.2">
      <c r="A309" s="264" t="s">
        <v>479</v>
      </c>
      <c r="B309" s="264"/>
      <c r="C309" s="264"/>
      <c r="D309" s="264"/>
      <c r="E309" s="264"/>
      <c r="F309" s="264"/>
      <c r="G309" s="264"/>
      <c r="H309" s="264"/>
    </row>
    <row r="312" spans="1:8" s="266" customFormat="1" ht="114.75" customHeight="1" x14ac:dyDescent="0.2">
      <c r="A312" s="239" t="s">
        <v>480</v>
      </c>
      <c r="B312" s="239"/>
      <c r="C312" s="239"/>
      <c r="D312" s="239"/>
      <c r="E312" s="239"/>
      <c r="F312" s="239"/>
      <c r="G312" s="239"/>
      <c r="H312" s="239"/>
    </row>
    <row r="318" spans="1:8" s="266" customFormat="1" ht="114.75" customHeight="1" x14ac:dyDescent="0.2">
      <c r="A318" s="216"/>
      <c r="B318" s="217"/>
      <c r="C318" s="218"/>
      <c r="D318" s="217"/>
      <c r="E318" s="217"/>
      <c r="F318" s="217"/>
      <c r="G318" s="217"/>
      <c r="H318" s="219"/>
    </row>
  </sheetData>
  <sheetProtection selectLockedCells="1" selectUnlockedCells="1"/>
  <mergeCells count="530">
    <mergeCell ref="A312:E312"/>
    <mergeCell ref="F312:H312"/>
    <mergeCell ref="A304:B304"/>
    <mergeCell ref="A305:B305"/>
    <mergeCell ref="A306:B306"/>
    <mergeCell ref="A307:B307"/>
    <mergeCell ref="A308:B308"/>
    <mergeCell ref="A309:H309"/>
    <mergeCell ref="A298:B298"/>
    <mergeCell ref="A299:B299"/>
    <mergeCell ref="A300:B300"/>
    <mergeCell ref="A301:B301"/>
    <mergeCell ref="A302:B302"/>
    <mergeCell ref="A303:B303"/>
    <mergeCell ref="A292:H292"/>
    <mergeCell ref="A293:H293"/>
    <mergeCell ref="A294:H294"/>
    <mergeCell ref="A295:H295"/>
    <mergeCell ref="A296:H296"/>
    <mergeCell ref="A297:H297"/>
    <mergeCell ref="A289:B289"/>
    <mergeCell ref="D289:E289"/>
    <mergeCell ref="A290:B290"/>
    <mergeCell ref="D290:E290"/>
    <mergeCell ref="A291:B291"/>
    <mergeCell ref="D291:E291"/>
    <mergeCell ref="A286:B286"/>
    <mergeCell ref="D286:E286"/>
    <mergeCell ref="A287:B287"/>
    <mergeCell ref="D287:E287"/>
    <mergeCell ref="A288:B288"/>
    <mergeCell ref="D288:E288"/>
    <mergeCell ref="A281:E281"/>
    <mergeCell ref="A282:B282"/>
    <mergeCell ref="D282:E282"/>
    <mergeCell ref="A283:B283"/>
    <mergeCell ref="C283:C286"/>
    <mergeCell ref="D283:E283"/>
    <mergeCell ref="A284:B284"/>
    <mergeCell ref="D284:E284"/>
    <mergeCell ref="A285:B285"/>
    <mergeCell ref="D285:E285"/>
    <mergeCell ref="A274:C274"/>
    <mergeCell ref="A275:C275"/>
    <mergeCell ref="A277:H277"/>
    <mergeCell ref="A278:H278"/>
    <mergeCell ref="A279:H279"/>
    <mergeCell ref="A280:E280"/>
    <mergeCell ref="A269:C269"/>
    <mergeCell ref="G269:H269"/>
    <mergeCell ref="A270:C270"/>
    <mergeCell ref="A271:C271"/>
    <mergeCell ref="A272:C272"/>
    <mergeCell ref="A273:C273"/>
    <mergeCell ref="A263:B263"/>
    <mergeCell ref="D263:H263"/>
    <mergeCell ref="C265:D265"/>
    <mergeCell ref="C266:D266"/>
    <mergeCell ref="C267:D267"/>
    <mergeCell ref="C268:D268"/>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196:B196"/>
    <mergeCell ref="D196:H196"/>
    <mergeCell ref="A197:B197"/>
    <mergeCell ref="D197:H197"/>
    <mergeCell ref="A198:B198"/>
    <mergeCell ref="C198:C215"/>
    <mergeCell ref="D198:H198"/>
    <mergeCell ref="A199:B199"/>
    <mergeCell ref="D199:H199"/>
    <mergeCell ref="A200:B200"/>
    <mergeCell ref="A193:B193"/>
    <mergeCell ref="D193:H193"/>
    <mergeCell ref="A194:B194"/>
    <mergeCell ref="D194:H194"/>
    <mergeCell ref="A195:B195"/>
    <mergeCell ref="D195:H195"/>
    <mergeCell ref="A190:B190"/>
    <mergeCell ref="D190:H190"/>
    <mergeCell ref="A191:B191"/>
    <mergeCell ref="D191:H191"/>
    <mergeCell ref="A192:B192"/>
    <mergeCell ref="D192:H192"/>
    <mergeCell ref="D185:H185"/>
    <mergeCell ref="A186:B186"/>
    <mergeCell ref="C186:C194"/>
    <mergeCell ref="D186:H186"/>
    <mergeCell ref="A187:B187"/>
    <mergeCell ref="D187:H187"/>
    <mergeCell ref="A188:B188"/>
    <mergeCell ref="D188:H188"/>
    <mergeCell ref="A189:B189"/>
    <mergeCell ref="D189:H189"/>
    <mergeCell ref="A182:B182"/>
    <mergeCell ref="D182:H182"/>
    <mergeCell ref="A183:B183"/>
    <mergeCell ref="D183:H183"/>
    <mergeCell ref="A184:C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D132:H132"/>
    <mergeCell ref="A133:C133"/>
    <mergeCell ref="D133:H133"/>
    <mergeCell ref="A134:B134"/>
    <mergeCell ref="C134:C183"/>
    <mergeCell ref="D134:H134"/>
    <mergeCell ref="A135:B135"/>
    <mergeCell ref="D135:H135"/>
    <mergeCell ref="A136:B136"/>
    <mergeCell ref="D136:H136"/>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A114:B114"/>
    <mergeCell ref="D114:H114"/>
    <mergeCell ref="A115:B115"/>
    <mergeCell ref="D115:H115"/>
    <mergeCell ref="D116:H116"/>
    <mergeCell ref="A118:A121"/>
    <mergeCell ref="B118:B119"/>
    <mergeCell ref="C118:C119"/>
    <mergeCell ref="D118:D121"/>
    <mergeCell ref="E118:E121"/>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1"/>
  <sheetViews>
    <sheetView view="pageBreakPreview" zoomScale="30" zoomScaleNormal="60" zoomScaleSheetLayoutView="30" workbookViewId="0">
      <pane ySplit="4" topLeftCell="A5"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199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6580.8</v>
      </c>
      <c r="E7" s="32">
        <f>F7*1.1</f>
        <v>6032.4000000000005</v>
      </c>
      <c r="F7" s="32">
        <v>5484</v>
      </c>
      <c r="G7" s="32">
        <f>F7*0.75</f>
        <v>4113</v>
      </c>
      <c r="H7" s="33">
        <f>F7*0.5</f>
        <v>2742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8352</v>
      </c>
      <c r="E12" s="32">
        <f>F12*1.1</f>
        <v>7656.0000000000009</v>
      </c>
      <c r="F12" s="32">
        <v>6960</v>
      </c>
      <c r="G12" s="32">
        <f>F12*0.75</f>
        <v>5220</v>
      </c>
      <c r="H12" s="33">
        <f>F12*0.5</f>
        <v>3480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389">
        <v>102</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15033.599999999999</v>
      </c>
      <c r="E32" s="32">
        <f>F32*1.1</f>
        <v>13780.800000000001</v>
      </c>
      <c r="F32" s="32">
        <v>12528</v>
      </c>
      <c r="G32" s="32">
        <f>F32*0.75</f>
        <v>9396</v>
      </c>
      <c r="H32" s="33">
        <f>F32*0.5</f>
        <v>6264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300">
        <f>F48*1.2</f>
        <v>576</v>
      </c>
      <c r="E48" s="300">
        <f>F48*1.1</f>
        <v>528</v>
      </c>
      <c r="F48" s="300">
        <v>480</v>
      </c>
      <c r="G48" s="300">
        <f>F48*0.75</f>
        <v>360</v>
      </c>
      <c r="H48" s="300">
        <f>F48*0.5</f>
        <v>240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301"/>
      <c r="E49" s="301"/>
      <c r="F49" s="301"/>
      <c r="G49" s="301"/>
      <c r="H49" s="301"/>
    </row>
    <row r="50" spans="1:8" ht="63.75" thickBot="1" x14ac:dyDescent="0.25">
      <c r="A50" s="432"/>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1">
        <f>F55*1.2</f>
        <v>7898.4</v>
      </c>
      <c r="E55" s="32">
        <f>F55*1.1</f>
        <v>7240.2000000000007</v>
      </c>
      <c r="F55" s="32">
        <v>6582</v>
      </c>
      <c r="G55" s="32">
        <f>F55*0.75</f>
        <v>4936.5</v>
      </c>
      <c r="H55" s="33">
        <f>F55*0.5</f>
        <v>3291</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54">
        <f>F61*1.2</f>
        <v>9108</v>
      </c>
      <c r="E61" s="32">
        <f>F61*1.1</f>
        <v>8349</v>
      </c>
      <c r="F61" s="32">
        <v>7590</v>
      </c>
      <c r="G61" s="32">
        <f>F61*0.75</f>
        <v>5692.5</v>
      </c>
      <c r="H61" s="33">
        <f>F61*0.5</f>
        <v>3795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389">
        <v>102</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37.5" customHeight="1" outlineLevel="1" x14ac:dyDescent="0.2">
      <c r="A71" s="141" t="s">
        <v>39</v>
      </c>
      <c r="B71" s="313"/>
      <c r="C71"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314">
        <v>1200</v>
      </c>
      <c r="E71" s="145"/>
      <c r="F71" s="145"/>
      <c r="G71" s="145"/>
      <c r="H71" s="146"/>
    </row>
    <row r="72" spans="1:8" ht="37.5" customHeight="1" outlineLevel="1" x14ac:dyDescent="0.2">
      <c r="A72" s="147" t="s">
        <v>40</v>
      </c>
      <c r="B72" s="315"/>
      <c r="C72" s="297"/>
      <c r="D72" s="56">
        <v>2400</v>
      </c>
      <c r="E72" s="37"/>
      <c r="F72" s="37"/>
      <c r="G72" s="37"/>
      <c r="H72" s="38"/>
    </row>
    <row r="73" spans="1:8" ht="37.5" customHeight="1" outlineLevel="1" x14ac:dyDescent="0.2">
      <c r="A73" s="147" t="s">
        <v>41</v>
      </c>
      <c r="B73" s="315"/>
      <c r="C73" s="297"/>
      <c r="D73" s="56">
        <v>3600</v>
      </c>
      <c r="E73" s="37"/>
      <c r="F73" s="37"/>
      <c r="G73" s="37"/>
      <c r="H73" s="38"/>
    </row>
    <row r="74" spans="1:8" ht="37.5" customHeight="1" outlineLevel="1" x14ac:dyDescent="0.2">
      <c r="A74" s="147" t="s">
        <v>42</v>
      </c>
      <c r="B74" s="315"/>
      <c r="C74" s="297"/>
      <c r="D74" s="56">
        <v>4800</v>
      </c>
      <c r="E74" s="37"/>
      <c r="F74" s="37"/>
      <c r="G74" s="37"/>
      <c r="H74" s="38"/>
    </row>
    <row r="75" spans="1:8" ht="37.5" customHeight="1" outlineLevel="1" x14ac:dyDescent="0.2">
      <c r="A75" s="147" t="s">
        <v>43</v>
      </c>
      <c r="B75" s="315"/>
      <c r="C75" s="297"/>
      <c r="D75" s="56">
        <v>6000</v>
      </c>
      <c r="E75" s="37"/>
      <c r="F75" s="37"/>
      <c r="G75" s="37"/>
      <c r="H75" s="38"/>
    </row>
    <row r="76" spans="1:8" ht="37.5" customHeight="1" outlineLevel="1" x14ac:dyDescent="0.2">
      <c r="A76" s="147" t="s">
        <v>44</v>
      </c>
      <c r="B76" s="315"/>
      <c r="C76" s="297"/>
      <c r="D76" s="56">
        <v>7200</v>
      </c>
      <c r="E76" s="37"/>
      <c r="F76" s="37"/>
      <c r="G76" s="37"/>
      <c r="H76" s="38"/>
    </row>
    <row r="77" spans="1:8" ht="37.5" customHeight="1" outlineLevel="1" x14ac:dyDescent="0.2">
      <c r="A77" s="147" t="s">
        <v>45</v>
      </c>
      <c r="B77" s="315"/>
      <c r="C77" s="297"/>
      <c r="D77" s="56">
        <v>8400</v>
      </c>
      <c r="E77" s="37"/>
      <c r="F77" s="37"/>
      <c r="G77" s="37"/>
      <c r="H77" s="38"/>
    </row>
    <row r="78" spans="1:8" ht="37.5" customHeight="1" outlineLevel="1" x14ac:dyDescent="0.2">
      <c r="A78" s="147" t="s">
        <v>46</v>
      </c>
      <c r="B78" s="315"/>
      <c r="C78" s="297"/>
      <c r="D78" s="56">
        <v>9600</v>
      </c>
      <c r="E78" s="37"/>
      <c r="F78" s="37"/>
      <c r="G78" s="37"/>
      <c r="H78" s="38"/>
    </row>
    <row r="79" spans="1:8" ht="37.5" customHeight="1" outlineLevel="1" x14ac:dyDescent="0.2">
      <c r="A79" s="147" t="s">
        <v>47</v>
      </c>
      <c r="B79" s="315"/>
      <c r="C79" s="297"/>
      <c r="D79" s="56">
        <v>10800</v>
      </c>
      <c r="E79" s="37"/>
      <c r="F79" s="37"/>
      <c r="G79" s="37"/>
      <c r="H79" s="38"/>
    </row>
    <row r="80" spans="1:8" ht="37.5" customHeight="1" outlineLevel="1" x14ac:dyDescent="0.2">
      <c r="A80" s="147" t="s">
        <v>48</v>
      </c>
      <c r="B80" s="315"/>
      <c r="C80" s="297"/>
      <c r="D80" s="56">
        <v>12000</v>
      </c>
      <c r="E80" s="37"/>
      <c r="F80" s="37"/>
      <c r="G80" s="37"/>
      <c r="H80" s="38"/>
    </row>
    <row r="81" spans="1:8" ht="37.5" customHeight="1" outlineLevel="1" x14ac:dyDescent="0.2">
      <c r="A81" s="147" t="s">
        <v>49</v>
      </c>
      <c r="B81" s="315"/>
      <c r="C81" s="297"/>
      <c r="D81" s="56">
        <v>13200</v>
      </c>
      <c r="E81" s="37"/>
      <c r="F81" s="37"/>
      <c r="G81" s="37"/>
      <c r="H81" s="38"/>
    </row>
    <row r="82" spans="1:8" ht="37.5" customHeight="1" outlineLevel="1" x14ac:dyDescent="0.2">
      <c r="A82" s="147" t="s">
        <v>50</v>
      </c>
      <c r="B82" s="315"/>
      <c r="C82" s="297"/>
      <c r="D82" s="56">
        <v>14400</v>
      </c>
      <c r="E82" s="37"/>
      <c r="F82" s="37"/>
      <c r="G82" s="37"/>
      <c r="H82" s="38"/>
    </row>
    <row r="83" spans="1:8" ht="37.5" customHeight="1" outlineLevel="1" x14ac:dyDescent="0.2">
      <c r="A83" s="147" t="s">
        <v>51</v>
      </c>
      <c r="B83" s="315"/>
      <c r="C83" s="297"/>
      <c r="D83" s="56">
        <v>15600</v>
      </c>
      <c r="E83" s="37"/>
      <c r="F83" s="37"/>
      <c r="G83" s="37"/>
      <c r="H83" s="38"/>
    </row>
    <row r="84" spans="1:8" ht="37.5" customHeight="1" outlineLevel="1" x14ac:dyDescent="0.2">
      <c r="A84" s="147" t="s">
        <v>52</v>
      </c>
      <c r="B84" s="315"/>
      <c r="C84" s="297"/>
      <c r="D84" s="56">
        <v>16800</v>
      </c>
      <c r="E84" s="37"/>
      <c r="F84" s="37"/>
      <c r="G84" s="37"/>
      <c r="H84" s="38"/>
    </row>
    <row r="85" spans="1:8" ht="37.5" customHeight="1" outlineLevel="1" x14ac:dyDescent="0.2">
      <c r="A85" s="147" t="s">
        <v>53</v>
      </c>
      <c r="B85" s="315"/>
      <c r="C85" s="297"/>
      <c r="D85" s="56">
        <v>18000</v>
      </c>
      <c r="E85" s="37"/>
      <c r="F85" s="37"/>
      <c r="G85" s="37"/>
      <c r="H85" s="38"/>
    </row>
    <row r="86" spans="1:8" ht="37.5" customHeight="1" outlineLevel="1" x14ac:dyDescent="0.2">
      <c r="A86" s="147" t="s">
        <v>54</v>
      </c>
      <c r="B86" s="315"/>
      <c r="C86" s="297"/>
      <c r="D86" s="56">
        <v>19200</v>
      </c>
      <c r="E86" s="37"/>
      <c r="F86" s="37"/>
      <c r="G86" s="37"/>
      <c r="H86" s="38"/>
    </row>
    <row r="87" spans="1:8" ht="37.5" customHeight="1" outlineLevel="1" x14ac:dyDescent="0.2">
      <c r="A87" s="147" t="s">
        <v>55</v>
      </c>
      <c r="B87" s="315"/>
      <c r="C87" s="297"/>
      <c r="D87" s="56">
        <v>20400</v>
      </c>
      <c r="E87" s="37"/>
      <c r="F87" s="37"/>
      <c r="G87" s="37"/>
      <c r="H87" s="38"/>
    </row>
    <row r="88" spans="1:8" ht="37.5" customHeight="1" outlineLevel="1" x14ac:dyDescent="0.2">
      <c r="A88" s="147" t="s">
        <v>56</v>
      </c>
      <c r="B88" s="315"/>
      <c r="C88" s="297"/>
      <c r="D88" s="56">
        <v>21600</v>
      </c>
      <c r="E88" s="37"/>
      <c r="F88" s="37"/>
      <c r="G88" s="37"/>
      <c r="H88" s="38"/>
    </row>
    <row r="89" spans="1:8" ht="37.5" customHeight="1" outlineLevel="1" x14ac:dyDescent="0.2">
      <c r="A89" s="147" t="s">
        <v>57</v>
      </c>
      <c r="B89" s="315"/>
      <c r="C89" s="297"/>
      <c r="D89" s="56">
        <v>22800</v>
      </c>
      <c r="E89" s="37"/>
      <c r="F89" s="37"/>
      <c r="G89" s="37"/>
      <c r="H89" s="38"/>
    </row>
    <row r="90" spans="1:8" ht="37.5" customHeight="1" outlineLevel="1" x14ac:dyDescent="0.2">
      <c r="A90" s="147" t="s">
        <v>58</v>
      </c>
      <c r="B90" s="315"/>
      <c r="C90" s="297"/>
      <c r="D90" s="56">
        <v>24000</v>
      </c>
      <c r="E90" s="37"/>
      <c r="F90" s="37"/>
      <c r="G90" s="37"/>
      <c r="H90" s="38"/>
    </row>
    <row r="91" spans="1:8" ht="37.5" customHeight="1" outlineLevel="1" x14ac:dyDescent="0.2">
      <c r="A91" s="147" t="s">
        <v>205</v>
      </c>
      <c r="B91" s="315"/>
      <c r="C91" s="297"/>
      <c r="D91" s="56">
        <v>25200</v>
      </c>
      <c r="E91" s="37"/>
      <c r="F91" s="37"/>
      <c r="G91" s="37"/>
      <c r="H91" s="38"/>
    </row>
    <row r="92" spans="1:8" ht="37.5" customHeight="1" outlineLevel="1" x14ac:dyDescent="0.2">
      <c r="A92" s="147" t="s">
        <v>206</v>
      </c>
      <c r="B92" s="315"/>
      <c r="C92" s="297"/>
      <c r="D92" s="56">
        <v>26400</v>
      </c>
      <c r="E92" s="37"/>
      <c r="F92" s="37"/>
      <c r="G92" s="37"/>
      <c r="H92" s="38"/>
    </row>
    <row r="93" spans="1:8" ht="37.5" customHeight="1" outlineLevel="1" x14ac:dyDescent="0.2">
      <c r="A93" s="147" t="s">
        <v>207</v>
      </c>
      <c r="B93" s="315"/>
      <c r="C93" s="297"/>
      <c r="D93" s="56">
        <v>27600</v>
      </c>
      <c r="E93" s="37"/>
      <c r="F93" s="37"/>
      <c r="G93" s="37"/>
      <c r="H93" s="38"/>
    </row>
    <row r="94" spans="1:8" ht="37.5" customHeight="1" outlineLevel="1" x14ac:dyDescent="0.2">
      <c r="A94" s="147" t="s">
        <v>208</v>
      </c>
      <c r="B94" s="315"/>
      <c r="C94" s="297"/>
      <c r="D94" s="56">
        <v>28800</v>
      </c>
      <c r="E94" s="37"/>
      <c r="F94" s="37"/>
      <c r="G94" s="37"/>
      <c r="H94" s="38"/>
    </row>
    <row r="95" spans="1:8" ht="37.5" customHeight="1" outlineLevel="1" x14ac:dyDescent="0.2">
      <c r="A95" s="147" t="s">
        <v>209</v>
      </c>
      <c r="B95" s="315"/>
      <c r="C95" s="297"/>
      <c r="D95" s="56">
        <v>30000</v>
      </c>
      <c r="E95" s="37"/>
      <c r="F95" s="37"/>
      <c r="G95" s="37"/>
      <c r="H95" s="38"/>
    </row>
    <row r="96" spans="1:8" ht="37.5" customHeight="1" outlineLevel="1" x14ac:dyDescent="0.2">
      <c r="A96" s="147" t="s">
        <v>210</v>
      </c>
      <c r="B96" s="148"/>
      <c r="C96" s="297"/>
      <c r="D96" s="56">
        <v>31200</v>
      </c>
      <c r="E96" s="37"/>
      <c r="F96" s="37"/>
      <c r="G96" s="37"/>
      <c r="H96" s="38"/>
    </row>
    <row r="97" spans="1:8" ht="37.5" customHeight="1" outlineLevel="1" x14ac:dyDescent="0.2">
      <c r="A97" s="147" t="s">
        <v>211</v>
      </c>
      <c r="B97" s="148"/>
      <c r="C97" s="297"/>
      <c r="D97" s="56">
        <v>32400</v>
      </c>
      <c r="E97" s="37"/>
      <c r="F97" s="37"/>
      <c r="G97" s="37"/>
      <c r="H97" s="38"/>
    </row>
    <row r="98" spans="1:8" ht="37.5" customHeight="1" outlineLevel="1" x14ac:dyDescent="0.2">
      <c r="A98" s="147" t="s">
        <v>212</v>
      </c>
      <c r="B98" s="148"/>
      <c r="C98" s="297"/>
      <c r="D98" s="56">
        <v>33600</v>
      </c>
      <c r="E98" s="37"/>
      <c r="F98" s="37"/>
      <c r="G98" s="37"/>
      <c r="H98" s="38"/>
    </row>
    <row r="99" spans="1:8" ht="37.5" customHeight="1" outlineLevel="1" x14ac:dyDescent="0.2">
      <c r="A99" s="147" t="s">
        <v>213</v>
      </c>
      <c r="B99" s="148"/>
      <c r="C99" s="297"/>
      <c r="D99" s="56">
        <v>34800</v>
      </c>
      <c r="E99" s="37"/>
      <c r="F99" s="37"/>
      <c r="G99" s="37"/>
      <c r="H99" s="38"/>
    </row>
    <row r="100" spans="1:8" ht="37.5" customHeight="1" outlineLevel="1" thickBot="1" x14ac:dyDescent="0.25">
      <c r="A100" s="147" t="s">
        <v>214</v>
      </c>
      <c r="B100" s="148"/>
      <c r="C100" s="316"/>
      <c r="D100" s="56">
        <v>36000</v>
      </c>
      <c r="E100" s="37"/>
      <c r="F100" s="37"/>
      <c r="G100" s="37"/>
      <c r="H100" s="38"/>
    </row>
    <row r="101" spans="1:8" ht="50.1" customHeight="1" thickBot="1" x14ac:dyDescent="0.25">
      <c r="A101" s="415" t="s">
        <v>59</v>
      </c>
      <c r="B101" s="416"/>
      <c r="C101" s="416"/>
      <c r="D101" s="417" t="str">
        <f>"от "&amp;MIN(D102:D111)&amp;" до "&amp;MAX(D102:D111)</f>
        <v>от 420 до 7320</v>
      </c>
      <c r="E101" s="418"/>
      <c r="F101" s="418"/>
      <c r="G101" s="418"/>
      <c r="H101" s="419"/>
    </row>
    <row r="102" spans="1:8" s="16" customFormat="1" ht="159" customHeight="1" x14ac:dyDescent="0.2">
      <c r="A102" s="420" t="s">
        <v>60</v>
      </c>
      <c r="B102" s="421" t="s">
        <v>13</v>
      </c>
      <c r="C102" s="434"/>
      <c r="D102" s="32">
        <v>768</v>
      </c>
      <c r="E102" s="32"/>
      <c r="F102" s="32"/>
      <c r="G102" s="32"/>
      <c r="H102" s="33"/>
    </row>
    <row r="103" spans="1:8" ht="37.5" customHeight="1" x14ac:dyDescent="0.2">
      <c r="A103" s="423" t="s">
        <v>61</v>
      </c>
      <c r="B103" s="195"/>
      <c r="C103" s="42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7">
        <v>420</v>
      </c>
      <c r="E103" s="37"/>
      <c r="F103" s="37"/>
      <c r="G103" s="37"/>
      <c r="H103" s="38"/>
    </row>
    <row r="104" spans="1:8" ht="37.5" customHeight="1" x14ac:dyDescent="0.2">
      <c r="A104" s="423" t="s">
        <v>62</v>
      </c>
      <c r="B104" s="195"/>
      <c r="C104" s="424"/>
      <c r="D104" s="37">
        <v>7320</v>
      </c>
      <c r="E104" s="37"/>
      <c r="F104" s="37"/>
      <c r="G104" s="37"/>
      <c r="H104" s="38"/>
    </row>
    <row r="105" spans="1:8" ht="37.5" customHeight="1" x14ac:dyDescent="0.2">
      <c r="A105" s="423" t="s">
        <v>63</v>
      </c>
      <c r="B105" s="195"/>
      <c r="C105" s="424"/>
      <c r="D105" s="37">
        <v>1440</v>
      </c>
      <c r="E105" s="37"/>
      <c r="F105" s="37"/>
      <c r="G105" s="37"/>
      <c r="H105" s="38"/>
    </row>
    <row r="106" spans="1:8" ht="37.5" customHeight="1" x14ac:dyDescent="0.2">
      <c r="A106" s="423" t="s">
        <v>64</v>
      </c>
      <c r="B106" s="195"/>
      <c r="C106" s="424"/>
      <c r="D106" s="37">
        <v>4440</v>
      </c>
      <c r="E106" s="37"/>
      <c r="F106" s="37"/>
      <c r="G106" s="37"/>
      <c r="H106" s="38"/>
    </row>
    <row r="107" spans="1:8" ht="37.5" customHeight="1" x14ac:dyDescent="0.2">
      <c r="A107" s="423" t="s">
        <v>65</v>
      </c>
      <c r="B107" s="195"/>
      <c r="C107" s="424"/>
      <c r="D107" s="37">
        <v>480</v>
      </c>
      <c r="E107" s="37"/>
      <c r="F107" s="37"/>
      <c r="G107" s="37"/>
      <c r="H107" s="38"/>
    </row>
    <row r="108" spans="1:8" ht="37.5" customHeight="1" x14ac:dyDescent="0.2">
      <c r="A108" s="423" t="s">
        <v>66</v>
      </c>
      <c r="B108" s="195"/>
      <c r="C108" s="424"/>
      <c r="D108" s="37">
        <v>480</v>
      </c>
      <c r="E108" s="37"/>
      <c r="F108" s="37"/>
      <c r="G108" s="37"/>
      <c r="H108" s="38"/>
    </row>
    <row r="109" spans="1:8" ht="37.5" customHeight="1" x14ac:dyDescent="0.2">
      <c r="A109" s="423" t="s">
        <v>67</v>
      </c>
      <c r="B109" s="195"/>
      <c r="C109" s="424"/>
      <c r="D109" s="37">
        <v>960</v>
      </c>
      <c r="E109" s="37"/>
      <c r="F109" s="37"/>
      <c r="G109" s="37"/>
      <c r="H109" s="38"/>
    </row>
    <row r="110" spans="1:8" ht="37.5" customHeight="1" x14ac:dyDescent="0.2">
      <c r="A110" s="423" t="s">
        <v>68</v>
      </c>
      <c r="B110" s="195"/>
      <c r="C110" s="424"/>
      <c r="D110" s="37">
        <v>1440</v>
      </c>
      <c r="E110" s="37"/>
      <c r="F110" s="37"/>
      <c r="G110" s="37"/>
      <c r="H110" s="38"/>
    </row>
    <row r="111" spans="1:8" ht="37.5" customHeight="1" x14ac:dyDescent="0.2">
      <c r="A111" s="423" t="s">
        <v>69</v>
      </c>
      <c r="B111" s="195"/>
      <c r="C111" s="424"/>
      <c r="D111" s="37">
        <v>4800</v>
      </c>
      <c r="E111" s="37"/>
      <c r="F111" s="37"/>
      <c r="G111" s="37"/>
      <c r="H111" s="38"/>
    </row>
    <row r="112" spans="1:8" s="16" customFormat="1" ht="117.75" customHeight="1" thickBot="1" x14ac:dyDescent="0.25">
      <c r="A112" s="356" t="s">
        <v>71</v>
      </c>
      <c r="B112" s="397"/>
      <c r="C112"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45">
        <v>30</v>
      </c>
      <c r="E112" s="45"/>
      <c r="F112" s="45"/>
      <c r="G112" s="45"/>
      <c r="H112" s="46"/>
    </row>
    <row r="113" spans="1:8" ht="50.1" customHeight="1" thickBot="1" x14ac:dyDescent="0.25">
      <c r="A113" s="425" t="s">
        <v>72</v>
      </c>
      <c r="B113" s="426"/>
      <c r="C113" s="211"/>
      <c r="D113" s="427" t="str">
        <f>"от "&amp;MIN(D115,D135:H136,F175,D137:H151)&amp;" до "&amp;MAX(D115,D135:H136,F175,D137:H151)</f>
        <v>от 540 до 15000</v>
      </c>
      <c r="E113" s="427"/>
      <c r="F113" s="427"/>
      <c r="G113" s="427"/>
      <c r="H113" s="428"/>
    </row>
    <row r="114" spans="1:8" ht="21.75" thickBot="1" x14ac:dyDescent="0.25">
      <c r="A114" s="336"/>
      <c r="B114" s="337"/>
      <c r="C114" s="130"/>
      <c r="D114" s="399"/>
      <c r="E114" s="399"/>
      <c r="F114" s="399"/>
      <c r="G114" s="399"/>
      <c r="H114" s="400"/>
    </row>
    <row r="115" spans="1:8" ht="59.25" customHeight="1" thickBot="1" x14ac:dyDescent="0.25">
      <c r="A115" s="179" t="s">
        <v>73</v>
      </c>
      <c r="B115" s="180"/>
      <c r="C11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182">
        <v>6000</v>
      </c>
      <c r="E115" s="182"/>
      <c r="F115" s="182"/>
      <c r="G115" s="182"/>
      <c r="H115" s="183"/>
    </row>
    <row r="116" spans="1:8" ht="59.25" customHeight="1" thickBot="1" x14ac:dyDescent="0.25">
      <c r="A116" s="184" t="s">
        <v>74</v>
      </c>
      <c r="B116" s="185"/>
      <c r="C116" s="186"/>
      <c r="D116" s="187" t="s">
        <v>75</v>
      </c>
      <c r="E116" s="188"/>
      <c r="F116" s="188"/>
      <c r="G116" s="188"/>
      <c r="H116" s="189"/>
    </row>
    <row r="117" spans="1:8" ht="59.25" customHeight="1" x14ac:dyDescent="0.2">
      <c r="A117" s="190" t="s">
        <v>76</v>
      </c>
      <c r="B117" s="191"/>
      <c r="C117" s="186"/>
      <c r="D117" s="157">
        <f>D115/4</f>
        <v>1500</v>
      </c>
      <c r="E117" s="157"/>
      <c r="F117" s="157"/>
      <c r="G117" s="157"/>
      <c r="H117" s="158"/>
    </row>
    <row r="118" spans="1:8" ht="59.25" customHeight="1" x14ac:dyDescent="0.2">
      <c r="A118" s="190" t="s">
        <v>77</v>
      </c>
      <c r="B118" s="191"/>
      <c r="C118" s="186"/>
      <c r="D118" s="157">
        <f>D115/5</f>
        <v>1200</v>
      </c>
      <c r="E118" s="157"/>
      <c r="F118" s="157"/>
      <c r="G118" s="157"/>
      <c r="H118" s="158"/>
    </row>
    <row r="119" spans="1:8" ht="59.25" customHeight="1" x14ac:dyDescent="0.2">
      <c r="A119" s="190" t="s">
        <v>78</v>
      </c>
      <c r="B119" s="191"/>
      <c r="C119" s="186"/>
      <c r="D119" s="157">
        <f>D115/6</f>
        <v>1000</v>
      </c>
      <c r="E119" s="157"/>
      <c r="F119" s="157"/>
      <c r="G119" s="157"/>
      <c r="H119" s="158"/>
    </row>
    <row r="120" spans="1:8" ht="59.25" customHeight="1" x14ac:dyDescent="0.2">
      <c r="A120" s="190" t="s">
        <v>79</v>
      </c>
      <c r="B120" s="191"/>
      <c r="C120" s="186"/>
      <c r="D120" s="157">
        <f>D115/7</f>
        <v>857.14285714285711</v>
      </c>
      <c r="E120" s="157"/>
      <c r="F120" s="157"/>
      <c r="G120" s="157"/>
      <c r="H120" s="158"/>
    </row>
    <row r="121" spans="1:8" ht="59.25" customHeight="1" x14ac:dyDescent="0.2">
      <c r="A121" s="190" t="s">
        <v>80</v>
      </c>
      <c r="B121" s="191"/>
      <c r="C121" s="186"/>
      <c r="D121" s="157">
        <f>D115/8</f>
        <v>750</v>
      </c>
      <c r="E121" s="157"/>
      <c r="F121" s="157"/>
      <c r="G121" s="157"/>
      <c r="H121" s="158"/>
    </row>
    <row r="122" spans="1:8" ht="59.25" customHeight="1" x14ac:dyDescent="0.2">
      <c r="A122" s="190" t="s">
        <v>81</v>
      </c>
      <c r="B122" s="191"/>
      <c r="C122" s="186"/>
      <c r="D122" s="157">
        <f>D115/9</f>
        <v>666.66666666666663</v>
      </c>
      <c r="E122" s="157"/>
      <c r="F122" s="157"/>
      <c r="G122" s="157"/>
      <c r="H122" s="158"/>
    </row>
    <row r="123" spans="1:8" ht="59.25" customHeight="1" x14ac:dyDescent="0.2">
      <c r="A123" s="190" t="s">
        <v>82</v>
      </c>
      <c r="B123" s="191"/>
      <c r="C123" s="186"/>
      <c r="D123" s="157">
        <f>D115/10</f>
        <v>600</v>
      </c>
      <c r="E123" s="157"/>
      <c r="F123" s="157"/>
      <c r="G123" s="157"/>
      <c r="H123" s="158"/>
    </row>
    <row r="124" spans="1:8" ht="59.25" customHeight="1" thickBot="1" x14ac:dyDescent="0.25">
      <c r="A124" s="179" t="s">
        <v>83</v>
      </c>
      <c r="B124" s="180"/>
      <c r="C124" s="186"/>
      <c r="D124" s="182">
        <v>8040</v>
      </c>
      <c r="E124" s="182"/>
      <c r="F124" s="182"/>
      <c r="G124" s="182"/>
      <c r="H124" s="183"/>
    </row>
    <row r="125" spans="1:8" ht="59.25" customHeight="1" thickBot="1" x14ac:dyDescent="0.25">
      <c r="A125" s="184" t="s">
        <v>74</v>
      </c>
      <c r="B125" s="185"/>
      <c r="C125" s="186"/>
      <c r="D125" s="187" t="s">
        <v>75</v>
      </c>
      <c r="E125" s="188"/>
      <c r="F125" s="188"/>
      <c r="G125" s="188"/>
      <c r="H125" s="189"/>
    </row>
    <row r="126" spans="1:8" ht="59.25" customHeight="1" x14ac:dyDescent="0.2">
      <c r="A126" s="190" t="s">
        <v>76</v>
      </c>
      <c r="B126" s="191"/>
      <c r="C126" s="186"/>
      <c r="D126" s="157">
        <v>2010</v>
      </c>
      <c r="E126" s="157"/>
      <c r="F126" s="157"/>
      <c r="G126" s="157"/>
      <c r="H126" s="158"/>
    </row>
    <row r="127" spans="1:8" ht="59.25" customHeight="1" x14ac:dyDescent="0.2">
      <c r="A127" s="190" t="s">
        <v>77</v>
      </c>
      <c r="B127" s="191"/>
      <c r="C127" s="186"/>
      <c r="D127" s="157">
        <v>1608</v>
      </c>
      <c r="E127" s="157"/>
      <c r="F127" s="157"/>
      <c r="G127" s="157"/>
      <c r="H127" s="158"/>
    </row>
    <row r="128" spans="1:8" ht="59.25" customHeight="1" x14ac:dyDescent="0.2">
      <c r="A128" s="190" t="s">
        <v>78</v>
      </c>
      <c r="B128" s="191"/>
      <c r="C128" s="186"/>
      <c r="D128" s="157">
        <v>1340</v>
      </c>
      <c r="E128" s="157"/>
      <c r="F128" s="157"/>
      <c r="G128" s="157"/>
      <c r="H128" s="158"/>
    </row>
    <row r="129" spans="1:8" ht="59.25" customHeight="1" x14ac:dyDescent="0.2">
      <c r="A129" s="190" t="s">
        <v>79</v>
      </c>
      <c r="B129" s="191"/>
      <c r="C129" s="186"/>
      <c r="D129" s="157">
        <v>1148.5714285714284</v>
      </c>
      <c r="E129" s="157"/>
      <c r="F129" s="157"/>
      <c r="G129" s="157"/>
      <c r="H129" s="158"/>
    </row>
    <row r="130" spans="1:8" ht="59.25" customHeight="1" x14ac:dyDescent="0.2">
      <c r="A130" s="190" t="s">
        <v>80</v>
      </c>
      <c r="B130" s="191"/>
      <c r="C130" s="186"/>
      <c r="D130" s="157">
        <v>1005</v>
      </c>
      <c r="E130" s="157"/>
      <c r="F130" s="157"/>
      <c r="G130" s="157"/>
      <c r="H130" s="158"/>
    </row>
    <row r="131" spans="1:8" ht="59.25" customHeight="1" x14ac:dyDescent="0.2">
      <c r="A131" s="190" t="s">
        <v>81</v>
      </c>
      <c r="B131" s="191"/>
      <c r="C131" s="186"/>
      <c r="D131" s="157">
        <v>893.33333333333337</v>
      </c>
      <c r="E131" s="157"/>
      <c r="F131" s="157"/>
      <c r="G131" s="157"/>
      <c r="H131" s="158"/>
    </row>
    <row r="132" spans="1:8" ht="59.25" customHeight="1" thickBot="1" x14ac:dyDescent="0.25">
      <c r="A132" s="190" t="s">
        <v>82</v>
      </c>
      <c r="B132" s="191"/>
      <c r="C132" s="194"/>
      <c r="D132" s="157">
        <v>804</v>
      </c>
      <c r="E132" s="157"/>
      <c r="F132" s="157"/>
      <c r="G132" s="157"/>
      <c r="H132" s="158"/>
    </row>
    <row r="133" spans="1:8" s="16" customFormat="1" ht="62.45" customHeight="1" thickBot="1" x14ac:dyDescent="0.25">
      <c r="A133" s="195" t="s">
        <v>84</v>
      </c>
      <c r="B133" s="196"/>
      <c r="C13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361">
        <v>10008</v>
      </c>
      <c r="E133" s="165"/>
      <c r="F133" s="165"/>
      <c r="G133" s="165"/>
      <c r="H133" s="166"/>
    </row>
    <row r="134" spans="1:8" ht="21.75" thickBot="1" x14ac:dyDescent="0.25">
      <c r="A134" s="336"/>
      <c r="B134" s="337"/>
      <c r="C134" s="125"/>
      <c r="D134" s="399"/>
      <c r="E134" s="399"/>
      <c r="F134" s="399"/>
      <c r="G134" s="399"/>
      <c r="H134" s="400"/>
    </row>
    <row r="135" spans="1:8" ht="50.1" customHeight="1" x14ac:dyDescent="0.2">
      <c r="A135" s="160" t="s">
        <v>85</v>
      </c>
      <c r="B135" s="161"/>
      <c r="C135" s="201" t="str">
        <f>"Интернет-площадка 2Fis.ru на основе Cправочника организаций "&amp;$C$2&amp;""</f>
        <v>Интернет-площадка 2Fis.ru на основе Cправочника организаций "2ГИС.АСТРАХАНЬ"</v>
      </c>
      <c r="D135" s="31">
        <v>6000</v>
      </c>
      <c r="E135" s="32"/>
      <c r="F135" s="32"/>
      <c r="G135" s="32"/>
      <c r="H135" s="33"/>
    </row>
    <row r="136" spans="1:8" ht="50.1" customHeight="1" x14ac:dyDescent="0.2">
      <c r="A136" s="160" t="s">
        <v>86</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121">
        <v>5460</v>
      </c>
      <c r="E136" s="122"/>
      <c r="F136" s="122"/>
      <c r="G136" s="122"/>
      <c r="H136" s="123"/>
    </row>
    <row r="137" spans="1:8" ht="50.1" customHeight="1" x14ac:dyDescent="0.2">
      <c r="A137" s="160" t="s">
        <v>87</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6">
        <v>9576</v>
      </c>
      <c r="E137" s="37"/>
      <c r="F137" s="37"/>
      <c r="G137" s="37"/>
      <c r="H137" s="38"/>
    </row>
    <row r="138" spans="1:8" ht="50.1" customHeight="1" x14ac:dyDescent="0.2">
      <c r="A138" s="160" t="s">
        <v>88</v>
      </c>
      <c r="B138" s="161"/>
      <c r="C138" s="202" t="str">
        <f>"Интернет-площадка 2Fis.ru на основе Cправочника организаций "&amp;$C$2&amp;""</f>
        <v>Интернет-площадка 2Fis.ru на основе Cправочника организаций "2ГИС.АСТРАХАНЬ"</v>
      </c>
      <c r="D138" s="36">
        <v>12000</v>
      </c>
      <c r="E138" s="37"/>
      <c r="F138" s="37"/>
      <c r="G138" s="37"/>
      <c r="H138" s="38"/>
    </row>
    <row r="139" spans="1:8" ht="50.1" customHeight="1" x14ac:dyDescent="0.2">
      <c r="A139" s="160" t="s">
        <v>89</v>
      </c>
      <c r="B139" s="161"/>
      <c r="C139" s="202" t="str">
        <f>"Интернет-площадка 2Fis.ru на основе Cправочника организаций "&amp;$C$2&amp;""</f>
        <v>Интернет-площадка 2Fis.ru на основе Cправочника организаций "2ГИС.АСТРАХАНЬ"</v>
      </c>
      <c r="D139" s="36">
        <v>14400</v>
      </c>
      <c r="E139" s="37"/>
      <c r="F139" s="37"/>
      <c r="G139" s="37"/>
      <c r="H139" s="38"/>
    </row>
    <row r="140" spans="1:8" ht="50.1" customHeight="1" x14ac:dyDescent="0.2">
      <c r="A140" s="160" t="s">
        <v>90</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6">
        <v>4788</v>
      </c>
      <c r="E140" s="37"/>
      <c r="F140" s="37"/>
      <c r="G140" s="37"/>
      <c r="H140" s="38"/>
    </row>
    <row r="141" spans="1:8" ht="50.1" customHeight="1" x14ac:dyDescent="0.2">
      <c r="A141" s="160" t="s">
        <v>91</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6">
        <v>5250</v>
      </c>
      <c r="E141" s="37"/>
      <c r="F141" s="37"/>
      <c r="G141" s="37"/>
      <c r="H141" s="38"/>
    </row>
    <row r="142" spans="1:8" ht="50.1" customHeight="1" x14ac:dyDescent="0.2">
      <c r="A142" s="160" t="s">
        <v>92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6">
        <v>10878</v>
      </c>
      <c r="E142" s="37"/>
      <c r="F142" s="37"/>
      <c r="G142" s="37"/>
      <c r="H142" s="38"/>
    </row>
    <row r="143" spans="1:8" ht="50.1" customHeight="1" x14ac:dyDescent="0.2">
      <c r="A143" s="160" t="s">
        <v>93</v>
      </c>
      <c r="B143" s="161"/>
      <c r="C14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6">
        <v>7002</v>
      </c>
      <c r="E143" s="37"/>
      <c r="F143" s="37"/>
      <c r="G143" s="37"/>
      <c r="H143" s="38"/>
    </row>
    <row r="144" spans="1:8" ht="50.1" customHeight="1" x14ac:dyDescent="0.2">
      <c r="A144" s="160" t="s">
        <v>94</v>
      </c>
      <c r="B144" s="161"/>
      <c r="C144" s="202" t="s">
        <v>215</v>
      </c>
      <c r="D144" s="36">
        <v>540</v>
      </c>
      <c r="E144" s="37"/>
      <c r="F144" s="37"/>
      <c r="G144" s="37"/>
      <c r="H144" s="38"/>
    </row>
    <row r="145" spans="1:8" ht="66" customHeight="1" x14ac:dyDescent="0.2">
      <c r="A145" s="160" t="s">
        <v>96</v>
      </c>
      <c r="B145" s="161"/>
      <c r="C145"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6">
        <v>5400</v>
      </c>
      <c r="E145" s="37"/>
      <c r="F145" s="37"/>
      <c r="G145" s="37"/>
      <c r="H145" s="38"/>
    </row>
    <row r="146" spans="1:8" ht="66" customHeight="1" x14ac:dyDescent="0.2">
      <c r="A146" s="160" t="s">
        <v>97</v>
      </c>
      <c r="B146" s="161"/>
      <c r="C146" s="202"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6">
        <v>4320</v>
      </c>
      <c r="E146" s="37"/>
      <c r="F146" s="37"/>
      <c r="G146" s="37"/>
      <c r="H146" s="38"/>
    </row>
    <row r="147" spans="1:8" ht="66" customHeight="1" x14ac:dyDescent="0.2">
      <c r="A147" s="160" t="s">
        <v>98</v>
      </c>
      <c r="B147" s="161"/>
      <c r="C147"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6">
        <v>4560</v>
      </c>
      <c r="E147" s="37"/>
      <c r="F147" s="37"/>
      <c r="G147" s="37"/>
      <c r="H147" s="38"/>
    </row>
    <row r="148" spans="1:8" ht="66" customHeight="1" x14ac:dyDescent="0.2">
      <c r="A148" s="160" t="s">
        <v>99</v>
      </c>
      <c r="B148" s="161"/>
      <c r="C148"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6">
        <v>2160</v>
      </c>
      <c r="E148" s="37"/>
      <c r="F148" s="37"/>
      <c r="G148" s="37"/>
      <c r="H148" s="38"/>
    </row>
    <row r="149" spans="1:8" ht="66" customHeight="1" x14ac:dyDescent="0.2">
      <c r="A149" s="160" t="s">
        <v>100</v>
      </c>
      <c r="B149" s="161" t="s">
        <v>100</v>
      </c>
      <c r="C149"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6">
        <v>15000</v>
      </c>
      <c r="E149" s="37"/>
      <c r="F149" s="37"/>
      <c r="G149" s="37"/>
      <c r="H149" s="38"/>
    </row>
    <row r="150" spans="1:8" ht="66" customHeight="1" x14ac:dyDescent="0.2">
      <c r="A150" s="160" t="s">
        <v>101</v>
      </c>
      <c r="B150" s="161" t="s">
        <v>101</v>
      </c>
      <c r="C150"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6">
        <v>5004</v>
      </c>
      <c r="E150" s="37"/>
      <c r="F150" s="37"/>
      <c r="G150" s="37"/>
      <c r="H150" s="38"/>
    </row>
    <row r="151" spans="1:8" ht="50.1" customHeight="1" x14ac:dyDescent="0.2">
      <c r="A151" s="160" t="s">
        <v>102</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6">
        <v>7320</v>
      </c>
      <c r="E151" s="37"/>
      <c r="F151" s="37"/>
      <c r="G151" s="37"/>
      <c r="H151" s="38"/>
    </row>
    <row r="152" spans="1:8" s="16" customFormat="1" ht="102" customHeight="1" x14ac:dyDescent="0.2">
      <c r="A152" s="160" t="s">
        <v>16</v>
      </c>
      <c r="B152" s="161"/>
      <c r="C152" s="202"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6">
        <v>840</v>
      </c>
      <c r="E152" s="37"/>
      <c r="F152" s="37"/>
      <c r="G152" s="37"/>
      <c r="H152" s="38"/>
    </row>
    <row r="153" spans="1:8" s="16" customFormat="1" ht="102" customHeight="1" x14ac:dyDescent="0.2">
      <c r="A153" s="160" t="s">
        <v>103</v>
      </c>
      <c r="B153" s="161"/>
      <c r="C153" s="202"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3" s="36">
        <v>100002</v>
      </c>
      <c r="E153" s="37"/>
      <c r="F153" s="37"/>
      <c r="G153" s="37"/>
      <c r="H153" s="38"/>
    </row>
    <row r="154" spans="1:8" s="16" customFormat="1" ht="126" customHeight="1" x14ac:dyDescent="0.2">
      <c r="A154" s="160" t="s">
        <v>104</v>
      </c>
      <c r="B154" s="161"/>
      <c r="C154"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4" s="36">
        <v>10005</v>
      </c>
      <c r="E154" s="37"/>
      <c r="F154" s="37"/>
      <c r="G154" s="37"/>
      <c r="H154" s="38"/>
    </row>
    <row r="155" spans="1:8" s="16" customFormat="1" ht="126" customHeight="1" x14ac:dyDescent="0.2">
      <c r="A155" s="160" t="s">
        <v>105</v>
      </c>
      <c r="B155" s="161"/>
      <c r="C155" s="40"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5" s="36">
        <v>5505</v>
      </c>
      <c r="E155" s="37"/>
      <c r="F155" s="37"/>
      <c r="G155" s="37"/>
      <c r="H155" s="38"/>
    </row>
    <row r="156" spans="1:8" s="16" customFormat="1" ht="126" customHeight="1" x14ac:dyDescent="0.2">
      <c r="A156" s="154" t="s">
        <v>106</v>
      </c>
      <c r="B156" s="204"/>
      <c r="C15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6" s="36">
        <v>12000</v>
      </c>
      <c r="E156" s="37"/>
      <c r="F156" s="37"/>
      <c r="G156" s="37"/>
      <c r="H156" s="38"/>
    </row>
    <row r="157" spans="1:8" ht="50.1" customHeight="1" x14ac:dyDescent="0.2">
      <c r="A157" s="160" t="s">
        <v>107</v>
      </c>
      <c r="B157" s="161"/>
      <c r="C157" s="202" t="str">
        <f>"Интернет-площадка 2Fis.ru на основе Cправочника организаций "&amp;$C$2&amp;""</f>
        <v>Интернет-площадка 2Fis.ru на основе Cправочника организаций "2ГИС.АСТРАХАНЬ"</v>
      </c>
      <c r="D157" s="36">
        <v>10800</v>
      </c>
      <c r="E157" s="37"/>
      <c r="F157" s="37"/>
      <c r="G157" s="37"/>
      <c r="H157" s="38"/>
    </row>
    <row r="158" spans="1:8" ht="50.1" customHeight="1" x14ac:dyDescent="0.2">
      <c r="A158" s="160" t="s">
        <v>108</v>
      </c>
      <c r="B158" s="161"/>
      <c r="C158" s="202"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6">
        <v>9840</v>
      </c>
      <c r="E158" s="37"/>
      <c r="F158" s="37"/>
      <c r="G158" s="37"/>
      <c r="H158" s="38"/>
    </row>
    <row r="159" spans="1:8" ht="50.1" customHeight="1" x14ac:dyDescent="0.2">
      <c r="A159" s="160" t="s">
        <v>109</v>
      </c>
      <c r="B159" s="161"/>
      <c r="C159" s="202" t="str">
        <f t="shared" si="1"/>
        <v>Электронный справочник на основе Справочника организаций "2ГИС.АСТРАХАНЬ" (версия для ПК)</v>
      </c>
      <c r="D159" s="36">
        <v>17280</v>
      </c>
      <c r="E159" s="37"/>
      <c r="F159" s="37"/>
      <c r="G159" s="37"/>
      <c r="H159" s="38"/>
    </row>
    <row r="160" spans="1:8" ht="50.1" customHeight="1" x14ac:dyDescent="0.2">
      <c r="A160" s="160" t="s">
        <v>110</v>
      </c>
      <c r="B160" s="161"/>
      <c r="C160" s="202" t="str">
        <f>"Интернет-площадка 2Fis.ru на основе Cправочника организаций "&amp;$C$2&amp;""</f>
        <v>Интернет-площадка 2Fis.ru на основе Cправочника организаций "2ГИС.АСТРАХАНЬ"</v>
      </c>
      <c r="D160" s="36">
        <v>21600</v>
      </c>
      <c r="E160" s="37"/>
      <c r="F160" s="37"/>
      <c r="G160" s="37"/>
      <c r="H160" s="38"/>
    </row>
    <row r="161" spans="1:8" ht="50.1" customHeight="1" x14ac:dyDescent="0.2">
      <c r="A161" s="160" t="s">
        <v>111</v>
      </c>
      <c r="B161" s="161"/>
      <c r="C161" s="202" t="str">
        <f>"Интернет-площадка 2Fis.ru на основе Cправочника организаций "&amp;$C$2&amp;""</f>
        <v>Интернет-площадка 2Fis.ru на основе Cправочника организаций "2ГИС.АСТРАХАНЬ"</v>
      </c>
      <c r="D161" s="36">
        <v>25920</v>
      </c>
      <c r="E161" s="37"/>
      <c r="F161" s="37"/>
      <c r="G161" s="37"/>
      <c r="H161" s="38"/>
    </row>
    <row r="162" spans="1:8" ht="50.1" customHeight="1" x14ac:dyDescent="0.2">
      <c r="A162" s="160" t="s">
        <v>112</v>
      </c>
      <c r="B162" s="161"/>
      <c r="C162" s="202" t="str">
        <f t="shared" si="1"/>
        <v>Электронный справочник на основе Справочника организаций "2ГИС.АСТРАХАНЬ" (версия для ПК)</v>
      </c>
      <c r="D162" s="36">
        <v>8640</v>
      </c>
      <c r="E162" s="37"/>
      <c r="F162" s="37"/>
      <c r="G162" s="37"/>
      <c r="H162" s="38"/>
    </row>
    <row r="163" spans="1:8" ht="50.1" customHeight="1" x14ac:dyDescent="0.2">
      <c r="A163" s="160" t="s">
        <v>113</v>
      </c>
      <c r="B163" s="161"/>
      <c r="C163" s="202" t="str">
        <f t="shared" si="1"/>
        <v>Электронный справочник на основе Справочника организаций "2ГИС.АСТРАХАНЬ" (версия для ПК)</v>
      </c>
      <c r="D163" s="36">
        <v>9480</v>
      </c>
      <c r="E163" s="37"/>
      <c r="F163" s="37"/>
      <c r="G163" s="37"/>
      <c r="H163" s="38"/>
    </row>
    <row r="164" spans="1:8" ht="50.1" customHeight="1" x14ac:dyDescent="0.2">
      <c r="A164" s="160" t="s">
        <v>114</v>
      </c>
      <c r="B164" s="161"/>
      <c r="C164" s="202" t="str">
        <f t="shared" si="1"/>
        <v>Электронный справочник на основе Справочника организаций "2ГИС.АСТРАХАНЬ" (версия для ПК)</v>
      </c>
      <c r="D164" s="36">
        <v>19680</v>
      </c>
      <c r="E164" s="37"/>
      <c r="F164" s="37"/>
      <c r="G164" s="37"/>
      <c r="H164" s="38"/>
    </row>
    <row r="165" spans="1:8" ht="50.1" customHeight="1" x14ac:dyDescent="0.2">
      <c r="A165" s="160" t="s">
        <v>115</v>
      </c>
      <c r="B165" s="161"/>
      <c r="C165" s="202" t="s">
        <v>215</v>
      </c>
      <c r="D165" s="36">
        <v>1080</v>
      </c>
      <c r="E165" s="37"/>
      <c r="F165" s="37"/>
      <c r="G165" s="37"/>
      <c r="H165" s="38"/>
    </row>
    <row r="166" spans="1:8" ht="66" customHeight="1" x14ac:dyDescent="0.2">
      <c r="A166" s="160" t="s">
        <v>116</v>
      </c>
      <c r="B166" s="161"/>
      <c r="C166"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6">
        <v>27000</v>
      </c>
      <c r="E166" s="37"/>
      <c r="F166" s="37"/>
      <c r="G166" s="37"/>
      <c r="H166" s="38"/>
    </row>
    <row r="167" spans="1:8" ht="50.1" customHeight="1" thickBot="1" x14ac:dyDescent="0.25">
      <c r="A167" s="160" t="s">
        <v>117</v>
      </c>
      <c r="B167" s="161"/>
      <c r="C167" s="202" t="str">
        <f t="shared" si="1"/>
        <v>Электронный справочник на основе Справочника организаций "2ГИС.АСТРАХАНЬ" (версия для ПК)</v>
      </c>
      <c r="D167" s="44">
        <v>13200</v>
      </c>
      <c r="E167" s="45"/>
      <c r="F167" s="45"/>
      <c r="G167" s="45"/>
      <c r="H167" s="46"/>
    </row>
    <row r="168" spans="1:8" s="28" customFormat="1" ht="50.1" customHeight="1" thickBot="1" x14ac:dyDescent="0.25">
      <c r="A168" s="24" t="s">
        <v>118</v>
      </c>
      <c r="B168" s="25"/>
      <c r="C168" s="26"/>
      <c r="D168" s="173"/>
      <c r="E168" s="173"/>
      <c r="F168" s="173"/>
      <c r="G168" s="173"/>
      <c r="H168" s="174"/>
    </row>
    <row r="169" spans="1:8" s="16" customFormat="1" ht="50.1" customHeight="1" x14ac:dyDescent="0.2">
      <c r="A169" s="160" t="s">
        <v>119</v>
      </c>
      <c r="B169" s="161"/>
      <c r="C169"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6">
        <v>8004</v>
      </c>
      <c r="E169" s="37"/>
      <c r="F169" s="37"/>
      <c r="G169" s="37"/>
      <c r="H169" s="38"/>
    </row>
    <row r="170" spans="1:8" s="16" customFormat="1" ht="50.1" customHeight="1" x14ac:dyDescent="0.2">
      <c r="A170" s="160" t="s">
        <v>120</v>
      </c>
      <c r="B170" s="161"/>
      <c r="C170" s="209"/>
      <c r="D170" s="36">
        <v>8004</v>
      </c>
      <c r="E170" s="37"/>
      <c r="F170" s="37"/>
      <c r="G170" s="37"/>
      <c r="H170" s="38"/>
    </row>
    <row r="171" spans="1:8" s="16" customFormat="1" ht="50.1" customHeight="1" x14ac:dyDescent="0.2">
      <c r="A171" s="207" t="s">
        <v>121</v>
      </c>
      <c r="B171" s="208"/>
      <c r="C171" s="209"/>
      <c r="D171" s="359">
        <v>3000</v>
      </c>
      <c r="E171" s="157"/>
      <c r="F171" s="157"/>
      <c r="G171" s="157"/>
      <c r="H171" s="157"/>
    </row>
    <row r="172" spans="1:8" s="16" customFormat="1" ht="50.1" customHeight="1" x14ac:dyDescent="0.2">
      <c r="A172" s="207" t="s">
        <v>122</v>
      </c>
      <c r="B172" s="208"/>
      <c r="C172" s="209"/>
      <c r="D172" s="359">
        <v>300</v>
      </c>
      <c r="E172" s="157"/>
      <c r="F172" s="157"/>
      <c r="G172" s="157"/>
      <c r="H172" s="157"/>
    </row>
    <row r="173" spans="1:8" s="16" customFormat="1" ht="50.1" customHeight="1" thickBot="1" x14ac:dyDescent="0.25">
      <c r="A173" s="207" t="s">
        <v>123</v>
      </c>
      <c r="B173" s="208"/>
      <c r="C173" s="210"/>
      <c r="D173" s="78">
        <v>1002</v>
      </c>
      <c r="E173" s="79"/>
      <c r="F173" s="79"/>
      <c r="G173" s="79"/>
      <c r="H173" s="79"/>
    </row>
    <row r="174" spans="1:8" s="16" customFormat="1" ht="50.1" customHeight="1" thickBot="1" x14ac:dyDescent="0.25">
      <c r="A174" s="24" t="s">
        <v>124</v>
      </c>
      <c r="B174" s="25"/>
      <c r="C174" s="26"/>
      <c r="D174" s="173"/>
      <c r="E174" s="173"/>
      <c r="F174" s="173"/>
      <c r="G174" s="173"/>
      <c r="H174" s="174"/>
    </row>
    <row r="175" spans="1:8" ht="55.5" customHeight="1" x14ac:dyDescent="0.2">
      <c r="A175" s="160" t="s">
        <v>125</v>
      </c>
      <c r="B175" s="161"/>
      <c r="C175"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5" s="212">
        <f>F175*1.2</f>
        <v>2736</v>
      </c>
      <c r="E175" s="213">
        <f>F175*1.1</f>
        <v>2508</v>
      </c>
      <c r="F175" s="213">
        <v>2280</v>
      </c>
      <c r="G175" s="213">
        <f>F175*0.75</f>
        <v>1710</v>
      </c>
      <c r="H175" s="214">
        <f>F175*0.5</f>
        <v>1140</v>
      </c>
    </row>
    <row r="176" spans="1:8" ht="55.5" customHeight="1" x14ac:dyDescent="0.2">
      <c r="A176" s="160" t="s">
        <v>126</v>
      </c>
      <c r="B176" s="161"/>
      <c r="C176" s="202" t="str">
        <f>"Интернет-площадка 2Fis.ru на основе Cправочника организаций "&amp;$C$2&amp;""</f>
        <v>Интернет-площадка 2Fis.ru на основе Cправочника организаций "2ГИС.АСТРАХАНЬ"</v>
      </c>
      <c r="D176" s="36">
        <v>2280</v>
      </c>
      <c r="E176" s="37"/>
      <c r="F176" s="37"/>
      <c r="G176" s="37"/>
      <c r="H176" s="38"/>
    </row>
    <row r="177" spans="1:8" ht="50.1" customHeight="1" x14ac:dyDescent="0.2">
      <c r="A177" s="160" t="s">
        <v>127</v>
      </c>
      <c r="B177" s="161"/>
      <c r="C177"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7" s="36">
        <v>1980</v>
      </c>
      <c r="E177" s="37"/>
      <c r="F177" s="37"/>
      <c r="G177" s="37"/>
      <c r="H177" s="38"/>
    </row>
    <row r="178" spans="1:8" ht="50.1" customHeight="1" x14ac:dyDescent="0.2">
      <c r="A178" s="160" t="s">
        <v>128</v>
      </c>
      <c r="B178" s="161"/>
      <c r="C17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8" s="212">
        <f>F178*1.2</f>
        <v>5040</v>
      </c>
      <c r="E178" s="213">
        <f>F178*1.1</f>
        <v>4620</v>
      </c>
      <c r="F178" s="213">
        <v>4200</v>
      </c>
      <c r="G178" s="213">
        <f>F178*0.75</f>
        <v>3150</v>
      </c>
      <c r="H178" s="214">
        <f>F178*0.5</f>
        <v>2100</v>
      </c>
    </row>
    <row r="179" spans="1:8" ht="50.1" customHeight="1" x14ac:dyDescent="0.2">
      <c r="A179" s="160" t="s">
        <v>179</v>
      </c>
      <c r="B179" s="161"/>
      <c r="C179" s="202" t="str">
        <f>"Интернет-площадка 2Fis.ru на основе Cправочника организаций "&amp;$C$2&amp;""</f>
        <v>Интернет-площадка 2Fis.ru на основе Cправочника организаций "2ГИС.АСТРАХАНЬ"</v>
      </c>
      <c r="D179" s="36">
        <v>4200</v>
      </c>
      <c r="E179" s="37"/>
      <c r="F179" s="37"/>
      <c r="G179" s="37"/>
      <c r="H179" s="38"/>
    </row>
    <row r="180" spans="1:8" ht="50.1" customHeight="1" x14ac:dyDescent="0.2">
      <c r="A180" s="160" t="s">
        <v>130</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80" s="36">
        <v>3600</v>
      </c>
      <c r="E180" s="37"/>
      <c r="F180" s="37"/>
      <c r="G180" s="37"/>
      <c r="H180" s="38"/>
    </row>
    <row r="181" spans="1:8" s="16" customFormat="1" ht="126" customHeight="1" x14ac:dyDescent="0.2">
      <c r="A181" s="160" t="s">
        <v>131</v>
      </c>
      <c r="B181" s="161"/>
      <c r="C181" s="435" t="str">
        <f>C176</f>
        <v>Интернет-площадка 2Fis.ru на основе Cправочника организаций "2ГИС.АСТРАХАНЬ"</v>
      </c>
      <c r="D181" s="36">
        <v>2280</v>
      </c>
      <c r="E181" s="37"/>
      <c r="F181" s="37"/>
      <c r="G181" s="37"/>
      <c r="H181" s="38"/>
    </row>
    <row r="182" spans="1:8" s="16" customFormat="1" ht="126" customHeight="1" thickBot="1" x14ac:dyDescent="0.25">
      <c r="A182" s="160" t="s">
        <v>132</v>
      </c>
      <c r="B182" s="161"/>
      <c r="C18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82" s="36">
        <v>3936</v>
      </c>
      <c r="E182" s="37"/>
      <c r="F182" s="37"/>
      <c r="G182" s="37"/>
      <c r="H182" s="38"/>
    </row>
    <row r="183" spans="1:8" ht="48" customHeight="1" thickBot="1" x14ac:dyDescent="0.25">
      <c r="A183" s="336"/>
      <c r="B183" s="337"/>
      <c r="C183" s="125"/>
      <c r="D183" s="399"/>
      <c r="E183" s="399"/>
      <c r="F183" s="399"/>
      <c r="G183" s="399"/>
      <c r="H183" s="400"/>
    </row>
    <row r="184" spans="1:8" s="23" customFormat="1" ht="26.25" x14ac:dyDescent="0.2">
      <c r="A184" s="216"/>
      <c r="B184" s="217"/>
      <c r="C184" s="218"/>
      <c r="D184" s="217"/>
      <c r="E184" s="217"/>
      <c r="F184" s="217"/>
      <c r="G184" s="217"/>
      <c r="H184" s="219"/>
    </row>
    <row r="185" spans="1:8" s="16" customFormat="1" ht="21" x14ac:dyDescent="0.2">
      <c r="A185" s="220"/>
      <c r="B185" s="221" t="s">
        <v>133</v>
      </c>
      <c r="C185" s="222" t="s">
        <v>216</v>
      </c>
      <c r="D185" s="222"/>
      <c r="E185" s="223"/>
      <c r="F185" s="223"/>
      <c r="G185" s="223"/>
      <c r="H185" s="223"/>
    </row>
    <row r="186" spans="1:8" s="16" customFormat="1" ht="21" x14ac:dyDescent="0.2">
      <c r="A186" s="220"/>
      <c r="B186" s="223"/>
      <c r="C186" s="224" t="s">
        <v>217</v>
      </c>
      <c r="D186" s="224"/>
      <c r="E186" s="223"/>
      <c r="F186" s="223"/>
      <c r="G186" s="223"/>
      <c r="H186" s="223"/>
    </row>
    <row r="187" spans="1:8" s="16" customFormat="1" ht="21" x14ac:dyDescent="0.2">
      <c r="A187" s="220"/>
      <c r="B187" s="223"/>
      <c r="C187" s="224" t="s">
        <v>218</v>
      </c>
      <c r="D187" s="224"/>
      <c r="E187" s="223"/>
      <c r="F187" s="223"/>
      <c r="G187" s="223"/>
      <c r="H187" s="223"/>
    </row>
    <row r="188" spans="1:8" s="16" customFormat="1" ht="21" x14ac:dyDescent="0.2">
      <c r="A188" s="216"/>
      <c r="B188" s="217"/>
      <c r="C188" s="224"/>
      <c r="D188" s="224"/>
      <c r="E188" s="223"/>
      <c r="F188" s="223"/>
      <c r="G188" s="223"/>
      <c r="H188" s="217"/>
    </row>
    <row r="189" spans="1:8" s="16" customFormat="1" ht="26.25" x14ac:dyDescent="0.2">
      <c r="A189" s="227" t="str">
        <f>Абакан_юр!A174</f>
        <v>По соглашению сторон в качестве валюты платежа могут выступать украинские гривны, в этом случае курс следующий: 1 руб. = 0,4273 гривен</v>
      </c>
      <c r="B189" s="227"/>
      <c r="C189" s="227"/>
      <c r="D189" s="228"/>
      <c r="E189" s="228"/>
      <c r="F189" s="229"/>
      <c r="G189" s="230"/>
      <c r="H189" s="230"/>
    </row>
    <row r="190" spans="1:8" ht="26.25" x14ac:dyDescent="0.2">
      <c r="A190" s="227" t="str">
        <f>Абакан_юр!A175</f>
        <v>По соглашению сторон в качестве валюты платежа могут выступать дирхамы ОАЭ, в этом случае курс следующий: 1 руб. = 0,0413 дирхам</v>
      </c>
      <c r="B190" s="227"/>
      <c r="C190" s="227"/>
      <c r="D190" s="228"/>
      <c r="E190" s="228"/>
      <c r="F190" s="229"/>
      <c r="G190" s="232"/>
      <c r="H190" s="232"/>
    </row>
    <row r="191" spans="1:8" ht="26.25" x14ac:dyDescent="0.2">
      <c r="A191" s="227" t="str">
        <f>Абакан_юр!A176</f>
        <v>По соглашению сторон в качестве валюты платежа могут выступать доллары США, в этом случае курс следующий: 1 руб. = 0,0113 доллара</v>
      </c>
      <c r="B191" s="227"/>
      <c r="C191" s="227"/>
      <c r="D191" s="228"/>
      <c r="E191" s="228"/>
      <c r="F191" s="229"/>
      <c r="G191" s="232"/>
      <c r="H191" s="232"/>
    </row>
    <row r="192" spans="1:8" ht="26.25" x14ac:dyDescent="0.2">
      <c r="A192" s="227" t="str">
        <f>Абакан_юр!A177</f>
        <v>По соглашению сторон в качестве валюты платежа могут выступать евро, в этом случае курс следующий: 1 руб. = 0,0105 евро</v>
      </c>
      <c r="B192" s="227"/>
      <c r="C192" s="227"/>
      <c r="D192" s="228"/>
      <c r="E192" s="229"/>
      <c r="F192" s="229"/>
      <c r="G192" s="232"/>
      <c r="H192" s="232"/>
    </row>
    <row r="193" spans="1:8" ht="26.25" x14ac:dyDescent="0.2">
      <c r="A193" s="227" t="str">
        <f>Абакан_юр!A178</f>
        <v>По соглашению сторон в качестве валюты платежа могут выступать чешские кроны, в этом случае курс следующий: 1 руб. = 0,2661 крона</v>
      </c>
      <c r="B193" s="227"/>
      <c r="C193" s="227"/>
      <c r="D193" s="228"/>
      <c r="E193" s="229"/>
      <c r="F193" s="229"/>
      <c r="G193" s="232"/>
      <c r="H193" s="232"/>
    </row>
    <row r="194" spans="1:8" ht="26.25" x14ac:dyDescent="0.2">
      <c r="A194" s="227" t="str">
        <f>Абакан_юр!A179</f>
        <v>По соглашению сторон в качестве валюты платежа могут выступать киргизские сомы, в этом случае курс следующий: 1 руб. = 1,0065 сом</v>
      </c>
      <c r="B194" s="227"/>
      <c r="C194" s="227"/>
      <c r="D194" s="228"/>
      <c r="E194" s="228"/>
      <c r="F194" s="229"/>
      <c r="G194" s="232"/>
      <c r="H194" s="232"/>
    </row>
    <row r="195" spans="1:8" ht="26.25" x14ac:dyDescent="0.2">
      <c r="A195"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5" s="227"/>
      <c r="C195" s="227"/>
      <c r="D195" s="228"/>
      <c r="E195" s="228"/>
      <c r="F195" s="229"/>
      <c r="G195" s="232"/>
      <c r="H195" s="232"/>
    </row>
    <row r="196" spans="1:8" ht="26.25" customHeight="1" x14ac:dyDescent="0.2">
      <c r="A196" s="233"/>
      <c r="B196" s="233"/>
      <c r="C196" s="234"/>
      <c r="D196" s="235"/>
      <c r="E196" s="235"/>
      <c r="F196" s="236"/>
      <c r="G196" s="237"/>
      <c r="H196" s="237"/>
    </row>
    <row r="197" spans="1:8" ht="26.25" customHeight="1" x14ac:dyDescent="0.2">
      <c r="A197" s="239" t="s">
        <v>219</v>
      </c>
      <c r="B197" s="239"/>
      <c r="C197" s="239"/>
      <c r="D197" s="239"/>
      <c r="E197" s="239"/>
      <c r="F197" s="239"/>
      <c r="G197" s="239"/>
      <c r="H197" s="239"/>
    </row>
    <row r="198" spans="1:8" ht="26.25" customHeight="1" x14ac:dyDescent="0.2">
      <c r="A198" s="239" t="s">
        <v>220</v>
      </c>
      <c r="B198" s="239"/>
      <c r="C198" s="239"/>
      <c r="D198" s="239"/>
      <c r="E198" s="239"/>
      <c r="F198" s="239"/>
      <c r="G198" s="239"/>
      <c r="H198" s="239"/>
    </row>
    <row r="199" spans="1:8" ht="26.25" customHeight="1" x14ac:dyDescent="0.2">
      <c r="A199" s="233"/>
      <c r="B199" s="233"/>
      <c r="C199" s="234"/>
      <c r="D199" s="235"/>
      <c r="E199" s="235"/>
      <c r="F199" s="236"/>
      <c r="G199" s="237"/>
      <c r="H199" s="237"/>
    </row>
    <row r="200" spans="1:8" ht="26.25" customHeight="1" thickBot="1" x14ac:dyDescent="0.25">
      <c r="A200" s="240" t="s">
        <v>146</v>
      </c>
      <c r="B200" s="240"/>
      <c r="C200" s="240"/>
      <c r="D200" s="240"/>
      <c r="E200" s="240"/>
      <c r="F200" s="241"/>
      <c r="G200" s="231"/>
      <c r="H200" s="242"/>
    </row>
    <row r="201" spans="1:8" ht="26.25" customHeight="1" thickBot="1" x14ac:dyDescent="0.25">
      <c r="A201" s="243" t="s">
        <v>147</v>
      </c>
      <c r="B201" s="244"/>
      <c r="C201" s="244"/>
      <c r="D201" s="244"/>
      <c r="E201" s="245"/>
      <c r="F201" s="246"/>
      <c r="H201" s="247"/>
    </row>
    <row r="202" spans="1:8" ht="26.25" customHeight="1" thickBot="1" x14ac:dyDescent="0.25">
      <c r="A202" s="248" t="s">
        <v>148</v>
      </c>
      <c r="B202" s="249"/>
      <c r="C202" s="250" t="s">
        <v>149</v>
      </c>
      <c r="D202" s="249" t="s">
        <v>150</v>
      </c>
      <c r="E202" s="251"/>
      <c r="F202" s="252"/>
      <c r="G202" s="252"/>
      <c r="H202" s="252"/>
    </row>
    <row r="203" spans="1:8" ht="84" x14ac:dyDescent="0.2">
      <c r="A203" s="253" t="s">
        <v>151</v>
      </c>
      <c r="B203" s="254"/>
      <c r="C203" s="255" t="s">
        <v>152</v>
      </c>
      <c r="D203" s="256" t="s">
        <v>153</v>
      </c>
      <c r="E203" s="257"/>
      <c r="F203" s="252"/>
      <c r="G203" s="252"/>
      <c r="H203" s="252"/>
    </row>
    <row r="204" spans="1:8" ht="21" x14ac:dyDescent="0.2">
      <c r="A204" s="258" t="s">
        <v>154</v>
      </c>
      <c r="B204" s="259"/>
      <c r="C204" s="260" t="s">
        <v>155</v>
      </c>
      <c r="D204" s="261" t="s">
        <v>156</v>
      </c>
      <c r="E204" s="262"/>
      <c r="F204" s="252"/>
      <c r="G204" s="252"/>
      <c r="H204" s="252"/>
    </row>
    <row r="205" spans="1:8" ht="63.75" thickBot="1" x14ac:dyDescent="0.25">
      <c r="A205" s="404" t="s">
        <v>157</v>
      </c>
      <c r="B205" s="405"/>
      <c r="C205" s="406" t="s">
        <v>158</v>
      </c>
      <c r="D205" s="407" t="s">
        <v>156</v>
      </c>
      <c r="E205" s="408"/>
      <c r="F205" s="252"/>
      <c r="G205" s="252"/>
      <c r="H205" s="252"/>
    </row>
    <row r="206" spans="1:8" ht="42" x14ac:dyDescent="0.2">
      <c r="A206" s="258" t="s">
        <v>160</v>
      </c>
      <c r="B206" s="259"/>
      <c r="C206" s="409" t="s">
        <v>161</v>
      </c>
      <c r="D206" s="259" t="s">
        <v>156</v>
      </c>
      <c r="E206" s="410"/>
      <c r="F206" s="246"/>
      <c r="G206" s="246"/>
      <c r="H206" s="246"/>
    </row>
    <row r="207" spans="1:8" ht="36.75" customHeight="1" x14ac:dyDescent="0.2">
      <c r="A207" s="258" t="s">
        <v>162</v>
      </c>
      <c r="B207" s="259"/>
      <c r="C207" s="260" t="s">
        <v>163</v>
      </c>
      <c r="D207" s="261" t="s">
        <v>156</v>
      </c>
      <c r="E207" s="262"/>
      <c r="F207" s="236"/>
      <c r="G207" s="237"/>
      <c r="H207" s="237"/>
    </row>
    <row r="208" spans="1:8" ht="50.1" customHeight="1" x14ac:dyDescent="0.2">
      <c r="A208" s="264" t="s">
        <v>221</v>
      </c>
      <c r="B208" s="264"/>
      <c r="C208" s="264"/>
      <c r="D208" s="264"/>
      <c r="E208" s="264"/>
      <c r="F208" s="264"/>
      <c r="G208" s="264"/>
      <c r="H208" s="264"/>
    </row>
    <row r="209" spans="1:8" ht="88.5" customHeight="1" x14ac:dyDescent="0.2">
      <c r="A209" s="264" t="s">
        <v>222</v>
      </c>
      <c r="B209" s="264"/>
      <c r="C209" s="264"/>
      <c r="D209" s="264"/>
      <c r="E209" s="264"/>
      <c r="F209" s="264"/>
      <c r="G209" s="264"/>
      <c r="H209" s="264"/>
    </row>
    <row r="210" spans="1:8" ht="177.75" customHeight="1" x14ac:dyDescent="0.2">
      <c r="A210"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239"/>
      <c r="C210" s="239"/>
      <c r="D210" s="239"/>
      <c r="E210" s="239"/>
      <c r="F210" s="239"/>
      <c r="G210" s="239"/>
      <c r="H210" s="239"/>
    </row>
    <row r="211" spans="1:8" ht="78.75" customHeight="1" x14ac:dyDescent="0.2">
      <c r="A211" s="239" t="s">
        <v>167</v>
      </c>
      <c r="B211" s="239"/>
      <c r="C211" s="239"/>
      <c r="D211" s="239"/>
      <c r="E211" s="239"/>
      <c r="F211" s="239"/>
      <c r="G211" s="239"/>
      <c r="H211" s="239"/>
    </row>
    <row r="212" spans="1:8" ht="116.25" customHeight="1" x14ac:dyDescent="0.2">
      <c r="A212" s="264" t="s">
        <v>168</v>
      </c>
      <c r="B212" s="264"/>
      <c r="C212" s="264"/>
      <c r="D212" s="264"/>
      <c r="E212" s="264"/>
      <c r="F212" s="264"/>
      <c r="G212" s="264"/>
      <c r="H212" s="264"/>
    </row>
    <row r="213" spans="1:8" s="217" customFormat="1" ht="125.25" customHeight="1" x14ac:dyDescent="0.2">
      <c r="A213" s="216"/>
      <c r="C213" s="218"/>
      <c r="H213" s="219"/>
    </row>
    <row r="214" spans="1:8" s="238" customFormat="1" ht="222.75" customHeight="1" x14ac:dyDescent="0.2">
      <c r="A214" s="239" t="s">
        <v>169</v>
      </c>
      <c r="B214" s="239"/>
      <c r="C214" s="239"/>
      <c r="D214" s="239"/>
      <c r="E214" s="239"/>
      <c r="F214" s="239"/>
      <c r="G214" s="239"/>
      <c r="H214" s="239"/>
    </row>
    <row r="215" spans="1:8" ht="24.95" customHeight="1" x14ac:dyDescent="0.2"/>
    <row r="217" spans="1:8" ht="197.25" customHeight="1" x14ac:dyDescent="0.2"/>
    <row r="218" spans="1:8" ht="72.75" customHeight="1" x14ac:dyDescent="0.2"/>
    <row r="221" spans="1:8" s="266" customFormat="1" ht="114.75" customHeight="1" x14ac:dyDescent="0.2">
      <c r="A221" s="216"/>
      <c r="B221" s="217"/>
      <c r="C221" s="218"/>
      <c r="D221" s="217"/>
      <c r="E221" s="217"/>
      <c r="F221" s="217"/>
      <c r="G221" s="217"/>
      <c r="H221" s="219"/>
    </row>
  </sheetData>
  <sheetProtection selectLockedCells="1" selectUnlockedCells="1"/>
  <mergeCells count="349">
    <mergeCell ref="A210:H210"/>
    <mergeCell ref="A211:H211"/>
    <mergeCell ref="A212:H212"/>
    <mergeCell ref="A214:E214"/>
    <mergeCell ref="F214:H214"/>
    <mergeCell ref="A206:B206"/>
    <mergeCell ref="D206:E206"/>
    <mergeCell ref="A207:B207"/>
    <mergeCell ref="D207:E207"/>
    <mergeCell ref="A208:H208"/>
    <mergeCell ref="A209:H209"/>
    <mergeCell ref="A203:B203"/>
    <mergeCell ref="D203:E203"/>
    <mergeCell ref="A204:B204"/>
    <mergeCell ref="D204:E204"/>
    <mergeCell ref="A205:B205"/>
    <mergeCell ref="D205:E205"/>
    <mergeCell ref="A197:H197"/>
    <mergeCell ref="A198:H198"/>
    <mergeCell ref="A200:E200"/>
    <mergeCell ref="A201:E201"/>
    <mergeCell ref="A202:B202"/>
    <mergeCell ref="D202:E202"/>
    <mergeCell ref="A190:C190"/>
    <mergeCell ref="A191:C191"/>
    <mergeCell ref="A192:C192"/>
    <mergeCell ref="A193:C193"/>
    <mergeCell ref="A194:C194"/>
    <mergeCell ref="A195:C195"/>
    <mergeCell ref="C185:D185"/>
    <mergeCell ref="C186:D186"/>
    <mergeCell ref="C187:D187"/>
    <mergeCell ref="C188:D188"/>
    <mergeCell ref="A189:C189"/>
    <mergeCell ref="G189:H189"/>
    <mergeCell ref="A181:B181"/>
    <mergeCell ref="D181:H181"/>
    <mergeCell ref="A182:B182"/>
    <mergeCell ref="D182:H182"/>
    <mergeCell ref="A183:B183"/>
    <mergeCell ref="D183:H183"/>
    <mergeCell ref="A177:B177"/>
    <mergeCell ref="D177:H177"/>
    <mergeCell ref="A178:B178"/>
    <mergeCell ref="A179:B179"/>
    <mergeCell ref="D179:H179"/>
    <mergeCell ref="A180:B180"/>
    <mergeCell ref="D180:H180"/>
    <mergeCell ref="D173:H173"/>
    <mergeCell ref="A174:B174"/>
    <mergeCell ref="D174:H174"/>
    <mergeCell ref="A175:B175"/>
    <mergeCell ref="A176:B176"/>
    <mergeCell ref="D176:H176"/>
    <mergeCell ref="A169:B169"/>
    <mergeCell ref="C169:C173"/>
    <mergeCell ref="D169:H169"/>
    <mergeCell ref="A170:B170"/>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2:H102"/>
    <mergeCell ref="A103:B103"/>
    <mergeCell ref="C103:C111"/>
    <mergeCell ref="D103:H103"/>
    <mergeCell ref="A104:B104"/>
    <mergeCell ref="D104:H104"/>
    <mergeCell ref="A105:B105"/>
    <mergeCell ref="D105:H105"/>
    <mergeCell ref="A106:B106"/>
    <mergeCell ref="D106:H106"/>
    <mergeCell ref="A99:B99"/>
    <mergeCell ref="D99:H99"/>
    <mergeCell ref="A100:B100"/>
    <mergeCell ref="D100:H100"/>
    <mergeCell ref="A101:C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571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29"/>
      <c r="C47" s="130"/>
      <c r="D47" s="399"/>
      <c r="E47" s="399"/>
      <c r="F47" s="399"/>
      <c r="G47" s="399"/>
      <c r="H47" s="400"/>
    </row>
    <row r="48" spans="1:8" ht="42" x14ac:dyDescent="0.2">
      <c r="A48" s="53"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300">
        <f>F48*1.2</f>
        <v>4608</v>
      </c>
      <c r="E48" s="300">
        <f>F48*1.1</f>
        <v>4224</v>
      </c>
      <c r="F48" s="300">
        <v>3840</v>
      </c>
      <c r="G48" s="300">
        <f>F48*0.75</f>
        <v>2880</v>
      </c>
      <c r="H48" s="300">
        <f>F48*0.5</f>
        <v>1920</v>
      </c>
    </row>
    <row r="49" spans="1:8" ht="84" x14ac:dyDescent="0.2">
      <c r="A49" s="55"/>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301"/>
      <c r="E49" s="301"/>
      <c r="F49" s="301"/>
      <c r="G49" s="301"/>
      <c r="H49" s="301"/>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303"/>
      <c r="E50" s="303"/>
      <c r="F50" s="303"/>
      <c r="G50" s="303"/>
      <c r="H50" s="303"/>
    </row>
    <row r="51" spans="1:8" ht="21.75" thickBot="1" x14ac:dyDescent="0.25">
      <c r="A51" s="81"/>
      <c r="B51" s="129"/>
      <c r="C51" s="130"/>
      <c r="D51" s="399"/>
      <c r="E51" s="399"/>
      <c r="F51" s="399"/>
      <c r="G51" s="399"/>
      <c r="H51" s="400"/>
    </row>
    <row r="52" spans="1:8" ht="42" x14ac:dyDescent="0.2">
      <c r="A52" s="5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389">
        <v>120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393"/>
      <c r="E69" s="394"/>
      <c r="F69" s="394"/>
      <c r="G69" s="394"/>
      <c r="H69" s="395"/>
    </row>
    <row r="70" spans="1:8" ht="21.75" thickBot="1" x14ac:dyDescent="0.25">
      <c r="A70" s="81"/>
      <c r="B70" s="129"/>
      <c r="C70" s="130"/>
      <c r="D70" s="399"/>
      <c r="E70" s="399"/>
      <c r="F70" s="399"/>
      <c r="G70" s="399"/>
      <c r="H70" s="400"/>
    </row>
    <row r="71" spans="1:8" ht="50.1" customHeight="1" thickBot="1" x14ac:dyDescent="0.25">
      <c r="A71" s="136" t="s">
        <v>38</v>
      </c>
      <c r="B71" s="137"/>
      <c r="C71" s="137"/>
      <c r="D71" s="311" t="str">
        <f>"от "&amp;MIN(D72:D91)&amp;" до "&amp;MAX(D72:D91)</f>
        <v>от 414 до 8280</v>
      </c>
      <c r="E71" s="311"/>
      <c r="F71" s="311"/>
      <c r="G71" s="311"/>
      <c r="H71" s="312"/>
    </row>
    <row r="72" spans="1:8" ht="37.5" customHeight="1" x14ac:dyDescent="0.2">
      <c r="A72" s="585" t="s">
        <v>39</v>
      </c>
      <c r="B72" s="652"/>
      <c r="C72" s="501"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617">
        <v>414</v>
      </c>
      <c r="E72" s="552"/>
      <c r="F72" s="552"/>
      <c r="G72" s="552"/>
      <c r="H72" s="472"/>
    </row>
    <row r="73" spans="1:8" ht="37.5" customHeight="1" x14ac:dyDescent="0.2">
      <c r="A73" s="543" t="s">
        <v>40</v>
      </c>
      <c r="B73" s="544"/>
      <c r="C73" s="502"/>
      <c r="D73" s="359">
        <v>828</v>
      </c>
      <c r="E73" s="157"/>
      <c r="F73" s="157"/>
      <c r="G73" s="157"/>
      <c r="H73" s="158"/>
    </row>
    <row r="74" spans="1:8" ht="37.5" customHeight="1" x14ac:dyDescent="0.2">
      <c r="A74" s="543" t="s">
        <v>41</v>
      </c>
      <c r="B74" s="544"/>
      <c r="C74" s="502"/>
      <c r="D74" s="359">
        <v>1242</v>
      </c>
      <c r="E74" s="157"/>
      <c r="F74" s="157"/>
      <c r="G74" s="157"/>
      <c r="H74" s="158"/>
    </row>
    <row r="75" spans="1:8" ht="37.5" customHeight="1" x14ac:dyDescent="0.2">
      <c r="A75" s="543" t="s">
        <v>42</v>
      </c>
      <c r="B75" s="544"/>
      <c r="C75" s="502"/>
      <c r="D75" s="359">
        <v>1656</v>
      </c>
      <c r="E75" s="157"/>
      <c r="F75" s="157"/>
      <c r="G75" s="157"/>
      <c r="H75" s="158"/>
    </row>
    <row r="76" spans="1:8" ht="37.5" customHeight="1" x14ac:dyDescent="0.2">
      <c r="A76" s="543" t="s">
        <v>43</v>
      </c>
      <c r="B76" s="544"/>
      <c r="C76" s="502"/>
      <c r="D76" s="359">
        <v>2070</v>
      </c>
      <c r="E76" s="157"/>
      <c r="F76" s="157"/>
      <c r="G76" s="157"/>
      <c r="H76" s="158"/>
    </row>
    <row r="77" spans="1:8" ht="37.5" customHeight="1" x14ac:dyDescent="0.2">
      <c r="A77" s="543" t="s">
        <v>44</v>
      </c>
      <c r="B77" s="544"/>
      <c r="C77" s="502"/>
      <c r="D77" s="359">
        <v>2484</v>
      </c>
      <c r="E77" s="157"/>
      <c r="F77" s="157"/>
      <c r="G77" s="157"/>
      <c r="H77" s="158"/>
    </row>
    <row r="78" spans="1:8" ht="37.5" customHeight="1" x14ac:dyDescent="0.2">
      <c r="A78" s="543" t="s">
        <v>45</v>
      </c>
      <c r="B78" s="544"/>
      <c r="C78" s="502"/>
      <c r="D78" s="359">
        <v>2898</v>
      </c>
      <c r="E78" s="157"/>
      <c r="F78" s="157"/>
      <c r="G78" s="157"/>
      <c r="H78" s="158"/>
    </row>
    <row r="79" spans="1:8" ht="37.5" customHeight="1" x14ac:dyDescent="0.2">
      <c r="A79" s="543" t="s">
        <v>46</v>
      </c>
      <c r="B79" s="544"/>
      <c r="C79" s="502"/>
      <c r="D79" s="359">
        <v>3312</v>
      </c>
      <c r="E79" s="157"/>
      <c r="F79" s="157"/>
      <c r="G79" s="157"/>
      <c r="H79" s="158"/>
    </row>
    <row r="80" spans="1:8" ht="37.5" customHeight="1" x14ac:dyDescent="0.2">
      <c r="A80" s="543" t="s">
        <v>47</v>
      </c>
      <c r="B80" s="544"/>
      <c r="C80" s="502"/>
      <c r="D80" s="359">
        <v>3726</v>
      </c>
      <c r="E80" s="157"/>
      <c r="F80" s="157"/>
      <c r="G80" s="157"/>
      <c r="H80" s="158"/>
    </row>
    <row r="81" spans="1:8" ht="37.5" customHeight="1" x14ac:dyDescent="0.2">
      <c r="A81" s="543" t="s">
        <v>48</v>
      </c>
      <c r="B81" s="544"/>
      <c r="C81" s="502"/>
      <c r="D81" s="359">
        <v>4140</v>
      </c>
      <c r="E81" s="157"/>
      <c r="F81" s="157"/>
      <c r="G81" s="157"/>
      <c r="H81" s="158"/>
    </row>
    <row r="82" spans="1:8" ht="37.5" customHeight="1" x14ac:dyDescent="0.2">
      <c r="A82" s="543" t="s">
        <v>49</v>
      </c>
      <c r="B82" s="544"/>
      <c r="C82" s="502"/>
      <c r="D82" s="359">
        <v>4554</v>
      </c>
      <c r="E82" s="157"/>
      <c r="F82" s="157"/>
      <c r="G82" s="157"/>
      <c r="H82" s="158"/>
    </row>
    <row r="83" spans="1:8" ht="37.5" customHeight="1" x14ac:dyDescent="0.2">
      <c r="A83" s="543" t="s">
        <v>50</v>
      </c>
      <c r="B83" s="544"/>
      <c r="C83" s="502"/>
      <c r="D83" s="359">
        <v>4968</v>
      </c>
      <c r="E83" s="157"/>
      <c r="F83" s="157"/>
      <c r="G83" s="157"/>
      <c r="H83" s="158"/>
    </row>
    <row r="84" spans="1:8" ht="37.5" customHeight="1" x14ac:dyDescent="0.2">
      <c r="A84" s="543" t="s">
        <v>51</v>
      </c>
      <c r="B84" s="544"/>
      <c r="C84" s="502"/>
      <c r="D84" s="359">
        <v>5382</v>
      </c>
      <c r="E84" s="157"/>
      <c r="F84" s="157"/>
      <c r="G84" s="157"/>
      <c r="H84" s="158"/>
    </row>
    <row r="85" spans="1:8" ht="37.5" customHeight="1" x14ac:dyDescent="0.2">
      <c r="A85" s="543" t="s">
        <v>52</v>
      </c>
      <c r="B85" s="544"/>
      <c r="C85" s="502"/>
      <c r="D85" s="359">
        <v>5796</v>
      </c>
      <c r="E85" s="157"/>
      <c r="F85" s="157"/>
      <c r="G85" s="157"/>
      <c r="H85" s="158"/>
    </row>
    <row r="86" spans="1:8" ht="37.5" customHeight="1" x14ac:dyDescent="0.2">
      <c r="A86" s="543" t="s">
        <v>53</v>
      </c>
      <c r="B86" s="544"/>
      <c r="C86" s="502"/>
      <c r="D86" s="359">
        <v>6210</v>
      </c>
      <c r="E86" s="157"/>
      <c r="F86" s="157"/>
      <c r="G86" s="157"/>
      <c r="H86" s="158"/>
    </row>
    <row r="87" spans="1:8" ht="37.5" customHeight="1" x14ac:dyDescent="0.2">
      <c r="A87" s="543" t="s">
        <v>54</v>
      </c>
      <c r="B87" s="544"/>
      <c r="C87" s="502"/>
      <c r="D87" s="359">
        <v>6624</v>
      </c>
      <c r="E87" s="157"/>
      <c r="F87" s="157"/>
      <c r="G87" s="157"/>
      <c r="H87" s="158"/>
    </row>
    <row r="88" spans="1:8" ht="37.5" customHeight="1" x14ac:dyDescent="0.2">
      <c r="A88" s="543" t="s">
        <v>55</v>
      </c>
      <c r="B88" s="544"/>
      <c r="C88" s="502"/>
      <c r="D88" s="359">
        <v>7038</v>
      </c>
      <c r="E88" s="157"/>
      <c r="F88" s="157"/>
      <c r="G88" s="157"/>
      <c r="H88" s="158"/>
    </row>
    <row r="89" spans="1:8" ht="37.5" customHeight="1" x14ac:dyDescent="0.2">
      <c r="A89" s="543" t="s">
        <v>56</v>
      </c>
      <c r="B89" s="544"/>
      <c r="C89" s="502"/>
      <c r="D89" s="359">
        <v>7452</v>
      </c>
      <c r="E89" s="157"/>
      <c r="F89" s="157"/>
      <c r="G89" s="157"/>
      <c r="H89" s="158"/>
    </row>
    <row r="90" spans="1:8" ht="37.5" customHeight="1" x14ac:dyDescent="0.2">
      <c r="A90" s="543" t="s">
        <v>57</v>
      </c>
      <c r="B90" s="544"/>
      <c r="C90" s="502"/>
      <c r="D90" s="359">
        <v>7866</v>
      </c>
      <c r="E90" s="157"/>
      <c r="F90" s="157"/>
      <c r="G90" s="157"/>
      <c r="H90" s="158"/>
    </row>
    <row r="91" spans="1:8" ht="37.5" customHeight="1" thickBot="1" x14ac:dyDescent="0.25">
      <c r="A91" s="543" t="s">
        <v>58</v>
      </c>
      <c r="B91" s="544"/>
      <c r="C91" s="502"/>
      <c r="D91" s="359">
        <v>8280</v>
      </c>
      <c r="E91" s="157"/>
      <c r="F91" s="157"/>
      <c r="G91" s="157"/>
      <c r="H91" s="158"/>
    </row>
    <row r="92" spans="1:8" ht="50.1" customHeight="1" thickBot="1" x14ac:dyDescent="0.25">
      <c r="A92" s="136" t="s">
        <v>59</v>
      </c>
      <c r="B92" s="653"/>
      <c r="C92" s="653"/>
      <c r="D92" s="311" t="str">
        <f>"от "&amp;MIN(D93:D102)&amp;" до "&amp;MAX(D93:D102)</f>
        <v>от 240 до 2478</v>
      </c>
      <c r="E92" s="311"/>
      <c r="F92" s="311"/>
      <c r="G92" s="311"/>
      <c r="H92" s="312"/>
    </row>
    <row r="93" spans="1:8" ht="151.5" x14ac:dyDescent="0.2">
      <c r="A93" s="149" t="s">
        <v>60</v>
      </c>
      <c r="B93" s="150" t="s">
        <v>13</v>
      </c>
      <c r="C93" s="294"/>
      <c r="D93" s="617">
        <v>561</v>
      </c>
      <c r="E93" s="552"/>
      <c r="F93" s="552"/>
      <c r="G93" s="552"/>
      <c r="H93" s="472"/>
    </row>
    <row r="94" spans="1:8" ht="37.5" customHeight="1" x14ac:dyDescent="0.2">
      <c r="A94" s="325" t="s">
        <v>61</v>
      </c>
      <c r="B94" s="326"/>
      <c r="C94" s="156"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359">
        <v>240</v>
      </c>
      <c r="E94" s="157"/>
      <c r="F94" s="157"/>
      <c r="G94" s="157"/>
      <c r="H94" s="158"/>
    </row>
    <row r="95" spans="1:8" ht="37.5" customHeight="1" x14ac:dyDescent="0.2">
      <c r="A95" s="154" t="s">
        <v>62</v>
      </c>
      <c r="B95" s="204"/>
      <c r="C95" s="159"/>
      <c r="D95" s="359">
        <v>2478</v>
      </c>
      <c r="E95" s="157"/>
      <c r="F95" s="157"/>
      <c r="G95" s="157"/>
      <c r="H95" s="158"/>
    </row>
    <row r="96" spans="1:8" ht="37.5" customHeight="1" x14ac:dyDescent="0.2">
      <c r="A96" s="154" t="s">
        <v>63</v>
      </c>
      <c r="B96" s="204"/>
      <c r="C96" s="159"/>
      <c r="D96" s="359">
        <v>474</v>
      </c>
      <c r="E96" s="157"/>
      <c r="F96" s="157"/>
      <c r="G96" s="157"/>
      <c r="H96" s="158"/>
    </row>
    <row r="97" spans="1:8" ht="37.5" customHeight="1" x14ac:dyDescent="0.2">
      <c r="A97" s="154" t="s">
        <v>64</v>
      </c>
      <c r="B97" s="204"/>
      <c r="C97" s="159"/>
      <c r="D97" s="359">
        <v>2010</v>
      </c>
      <c r="E97" s="157"/>
      <c r="F97" s="157"/>
      <c r="G97" s="157"/>
      <c r="H97" s="158"/>
    </row>
    <row r="98" spans="1:8" ht="37.5" customHeight="1" x14ac:dyDescent="0.2">
      <c r="A98" s="154" t="s">
        <v>65</v>
      </c>
      <c r="B98" s="204"/>
      <c r="C98" s="159"/>
      <c r="D98" s="359">
        <v>300</v>
      </c>
      <c r="E98" s="157"/>
      <c r="F98" s="157"/>
      <c r="G98" s="157"/>
      <c r="H98" s="158"/>
    </row>
    <row r="99" spans="1:8" ht="37.5" customHeight="1" x14ac:dyDescent="0.2">
      <c r="A99" s="154" t="s">
        <v>66</v>
      </c>
      <c r="B99" s="204"/>
      <c r="C99" s="159"/>
      <c r="D99" s="359">
        <v>300</v>
      </c>
      <c r="E99" s="157"/>
      <c r="F99" s="157"/>
      <c r="G99" s="157"/>
      <c r="H99" s="158"/>
    </row>
    <row r="100" spans="1:8" ht="37.5" customHeight="1" x14ac:dyDescent="0.2">
      <c r="A100" s="154" t="s">
        <v>67</v>
      </c>
      <c r="B100" s="204"/>
      <c r="C100" s="159"/>
      <c r="D100" s="359">
        <v>600</v>
      </c>
      <c r="E100" s="157"/>
      <c r="F100" s="157"/>
      <c r="G100" s="157"/>
      <c r="H100" s="158"/>
    </row>
    <row r="101" spans="1:8" ht="37.5" customHeight="1" x14ac:dyDescent="0.2">
      <c r="A101" s="154" t="s">
        <v>68</v>
      </c>
      <c r="B101" s="204"/>
      <c r="C101" s="159"/>
      <c r="D101" s="359">
        <v>900</v>
      </c>
      <c r="E101" s="157"/>
      <c r="F101" s="157"/>
      <c r="G101" s="157"/>
      <c r="H101" s="158"/>
    </row>
    <row r="102" spans="1:8" ht="37.5" customHeight="1" thickBot="1" x14ac:dyDescent="0.25">
      <c r="A102" s="162" t="s">
        <v>69</v>
      </c>
      <c r="B102" s="618"/>
      <c r="C102" s="164"/>
      <c r="D102" s="361">
        <v>2010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504 до 8400</v>
      </c>
      <c r="E104" s="173"/>
      <c r="F104" s="173"/>
      <c r="G104" s="173"/>
      <c r="H104" s="174"/>
    </row>
    <row r="105" spans="1:8" ht="21.75" thickBot="1" x14ac:dyDescent="0.25">
      <c r="A105" s="336"/>
      <c r="B105" s="337"/>
      <c r="C105" s="130"/>
      <c r="D105" s="399"/>
      <c r="E105" s="399"/>
      <c r="F105" s="399"/>
      <c r="G105" s="399"/>
      <c r="H105" s="400"/>
    </row>
    <row r="106" spans="1:8"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182">
        <v>3000</v>
      </c>
      <c r="E106" s="182"/>
      <c r="F106" s="182"/>
      <c r="G106" s="182"/>
      <c r="H106" s="183"/>
    </row>
    <row r="107" spans="1:8" ht="65.25" customHeight="1" thickBot="1" x14ac:dyDescent="0.25">
      <c r="A107" s="184" t="s">
        <v>74</v>
      </c>
      <c r="B107" s="185"/>
      <c r="C107" s="186"/>
      <c r="D107" s="187" t="s">
        <v>75</v>
      </c>
      <c r="E107" s="188"/>
      <c r="F107" s="188"/>
      <c r="G107" s="188"/>
      <c r="H107" s="189"/>
    </row>
    <row r="108" spans="1:8" ht="65.25" customHeight="1" x14ac:dyDescent="0.2">
      <c r="A108" s="190" t="s">
        <v>76</v>
      </c>
      <c r="B108" s="191"/>
      <c r="C108" s="186"/>
      <c r="D108" s="157">
        <f>D106/4</f>
        <v>750</v>
      </c>
      <c r="E108" s="157"/>
      <c r="F108" s="157"/>
      <c r="G108" s="157"/>
      <c r="H108" s="158"/>
    </row>
    <row r="109" spans="1:8" ht="65.25" customHeight="1" x14ac:dyDescent="0.2">
      <c r="A109" s="190" t="s">
        <v>77</v>
      </c>
      <c r="B109" s="191"/>
      <c r="C109" s="186"/>
      <c r="D109" s="157">
        <f>D106/5</f>
        <v>600</v>
      </c>
      <c r="E109" s="157"/>
      <c r="F109" s="157"/>
      <c r="G109" s="157"/>
      <c r="H109" s="158"/>
    </row>
    <row r="110" spans="1:8" ht="65.25" customHeight="1" x14ac:dyDescent="0.2">
      <c r="A110" s="190" t="s">
        <v>78</v>
      </c>
      <c r="B110" s="191"/>
      <c r="C110" s="186"/>
      <c r="D110" s="157">
        <f>D106/6</f>
        <v>500</v>
      </c>
      <c r="E110" s="157"/>
      <c r="F110" s="157"/>
      <c r="G110" s="157"/>
      <c r="H110" s="158"/>
    </row>
    <row r="111" spans="1:8" ht="65.25" customHeight="1" x14ac:dyDescent="0.2">
      <c r="A111" s="190" t="s">
        <v>79</v>
      </c>
      <c r="B111" s="191"/>
      <c r="C111" s="186"/>
      <c r="D111" s="157">
        <f>D106/7</f>
        <v>428.57142857142856</v>
      </c>
      <c r="E111" s="157"/>
      <c r="F111" s="157"/>
      <c r="G111" s="157"/>
      <c r="H111" s="158"/>
    </row>
    <row r="112" spans="1:8" ht="65.25" customHeight="1" x14ac:dyDescent="0.2">
      <c r="A112" s="190" t="s">
        <v>80</v>
      </c>
      <c r="B112" s="191"/>
      <c r="C112" s="186"/>
      <c r="D112" s="157">
        <f>D106/8</f>
        <v>375</v>
      </c>
      <c r="E112" s="157"/>
      <c r="F112" s="157"/>
      <c r="G112" s="157"/>
      <c r="H112" s="158"/>
    </row>
    <row r="113" spans="1:8" ht="65.25" customHeight="1" x14ac:dyDescent="0.2">
      <c r="A113" s="190" t="s">
        <v>81</v>
      </c>
      <c r="B113" s="191"/>
      <c r="C113" s="186"/>
      <c r="D113" s="157">
        <f>D106/9</f>
        <v>333.33333333333331</v>
      </c>
      <c r="E113" s="157"/>
      <c r="F113" s="157"/>
      <c r="G113" s="157"/>
      <c r="H113" s="158"/>
    </row>
    <row r="114" spans="1:8" ht="65.25" customHeight="1" x14ac:dyDescent="0.2">
      <c r="A114" s="190" t="s">
        <v>82</v>
      </c>
      <c r="B114" s="191"/>
      <c r="C114" s="186"/>
      <c r="D114" s="157">
        <f>D106/10</f>
        <v>300</v>
      </c>
      <c r="E114" s="157"/>
      <c r="F114" s="157"/>
      <c r="G114" s="157"/>
      <c r="H114" s="158"/>
    </row>
    <row r="115" spans="1:8" ht="65.25" customHeight="1" thickBot="1" x14ac:dyDescent="0.25">
      <c r="A115" s="179" t="s">
        <v>83</v>
      </c>
      <c r="B115" s="180"/>
      <c r="C115" s="186"/>
      <c r="D115" s="182">
        <v>6000</v>
      </c>
      <c r="E115" s="182"/>
      <c r="F115" s="182"/>
      <c r="G115" s="182"/>
      <c r="H115" s="183"/>
    </row>
    <row r="116" spans="1:8" ht="65.25" customHeight="1" thickBot="1" x14ac:dyDescent="0.25">
      <c r="A116" s="184" t="s">
        <v>74</v>
      </c>
      <c r="B116" s="185"/>
      <c r="C116" s="186"/>
      <c r="D116" s="187" t="s">
        <v>75</v>
      </c>
      <c r="E116" s="188"/>
      <c r="F116" s="188"/>
      <c r="G116" s="188"/>
      <c r="H116" s="189"/>
    </row>
    <row r="117" spans="1:8" ht="65.25" customHeight="1" x14ac:dyDescent="0.2">
      <c r="A117" s="190" t="s">
        <v>76</v>
      </c>
      <c r="B117" s="191"/>
      <c r="C117" s="186"/>
      <c r="D117" s="157">
        <v>1500</v>
      </c>
      <c r="E117" s="157"/>
      <c r="F117" s="157"/>
      <c r="G117" s="157"/>
      <c r="H117" s="158"/>
    </row>
    <row r="118" spans="1:8" ht="65.25" customHeight="1" x14ac:dyDescent="0.2">
      <c r="A118" s="190" t="s">
        <v>77</v>
      </c>
      <c r="B118" s="191"/>
      <c r="C118" s="186"/>
      <c r="D118" s="157">
        <v>1200</v>
      </c>
      <c r="E118" s="157"/>
      <c r="F118" s="157"/>
      <c r="G118" s="157"/>
      <c r="H118" s="158"/>
    </row>
    <row r="119" spans="1:8" ht="65.25" customHeight="1" x14ac:dyDescent="0.2">
      <c r="A119" s="190" t="s">
        <v>78</v>
      </c>
      <c r="B119" s="191"/>
      <c r="C119" s="186"/>
      <c r="D119" s="157">
        <v>1000</v>
      </c>
      <c r="E119" s="157"/>
      <c r="F119" s="157"/>
      <c r="G119" s="157"/>
      <c r="H119" s="158"/>
    </row>
    <row r="120" spans="1:8" ht="65.25" customHeight="1" x14ac:dyDescent="0.2">
      <c r="A120" s="190" t="s">
        <v>79</v>
      </c>
      <c r="B120" s="191"/>
      <c r="C120" s="186"/>
      <c r="D120" s="157">
        <v>857.14285714285722</v>
      </c>
      <c r="E120" s="157"/>
      <c r="F120" s="157"/>
      <c r="G120" s="157"/>
      <c r="H120" s="158"/>
    </row>
    <row r="121" spans="1:8" ht="65.25" customHeight="1" x14ac:dyDescent="0.2">
      <c r="A121" s="190" t="s">
        <v>80</v>
      </c>
      <c r="B121" s="191"/>
      <c r="C121" s="186"/>
      <c r="D121" s="157">
        <v>750</v>
      </c>
      <c r="E121" s="157"/>
      <c r="F121" s="157"/>
      <c r="G121" s="157"/>
      <c r="H121" s="158"/>
    </row>
    <row r="122" spans="1:8" ht="65.25" customHeight="1" x14ac:dyDescent="0.2">
      <c r="A122" s="190" t="s">
        <v>81</v>
      </c>
      <c r="B122" s="191"/>
      <c r="C122" s="186"/>
      <c r="D122" s="157">
        <v>666.66666666666663</v>
      </c>
      <c r="E122" s="157"/>
      <c r="F122" s="157"/>
      <c r="G122" s="157"/>
      <c r="H122" s="158"/>
    </row>
    <row r="123" spans="1:8" ht="65.25" customHeight="1" thickBot="1" x14ac:dyDescent="0.25">
      <c r="A123" s="190" t="s">
        <v>82</v>
      </c>
      <c r="B123" s="191"/>
      <c r="C123" s="194"/>
      <c r="D123" s="157">
        <v>600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361">
        <v>10008</v>
      </c>
      <c r="E124" s="165"/>
      <c r="F124" s="165"/>
      <c r="G124" s="165"/>
      <c r="H124" s="166"/>
    </row>
    <row r="125" spans="1:8" ht="21.75" thickBot="1" x14ac:dyDescent="0.25">
      <c r="A125" s="336"/>
      <c r="B125" s="337"/>
      <c r="C125" s="125"/>
      <c r="D125" s="399"/>
      <c r="E125" s="399"/>
      <c r="F125" s="399"/>
      <c r="G125" s="399"/>
      <c r="H125" s="400"/>
    </row>
    <row r="126" spans="1:8" ht="50.1" customHeight="1" x14ac:dyDescent="0.2">
      <c r="A126" s="550" t="s">
        <v>85</v>
      </c>
      <c r="B126" s="551"/>
      <c r="C126" s="439" t="str">
        <f>"Интернет-площадка 2gis.ru на основе Cправочника организаций "&amp;$C$2&amp;""</f>
        <v>Интернет-площадка 2gis.ru на основе Cправочника организаций "2ГИС.НИЖНИЙ ТАГИЛ"</v>
      </c>
      <c r="D126" s="617">
        <v>3462</v>
      </c>
      <c r="E126" s="552"/>
      <c r="F126" s="552"/>
      <c r="G126" s="552"/>
      <c r="H126" s="472"/>
    </row>
    <row r="127" spans="1:8" ht="50.1" customHeight="1" x14ac:dyDescent="0.2">
      <c r="A127" s="154" t="s">
        <v>86</v>
      </c>
      <c r="B127" s="204"/>
      <c r="C127"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359">
        <v>6492</v>
      </c>
      <c r="E127" s="157"/>
      <c r="F127" s="157"/>
      <c r="G127" s="157"/>
      <c r="H127" s="15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359">
        <v>7020</v>
      </c>
      <c r="E128" s="157"/>
      <c r="F128" s="157"/>
      <c r="G128" s="157"/>
      <c r="H128" s="15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"2ГИС.НИЖНИЙ ТАГИЛ"</v>
      </c>
      <c r="D129" s="359">
        <v>5160</v>
      </c>
      <c r="E129" s="157"/>
      <c r="F129" s="157"/>
      <c r="G129" s="157"/>
      <c r="H129" s="158"/>
    </row>
    <row r="130" spans="1:8" ht="50.1" customHeight="1" x14ac:dyDescent="0.2">
      <c r="A130" s="154" t="s">
        <v>89</v>
      </c>
      <c r="B130" s="204"/>
      <c r="C130" s="203" t="str">
        <f>"Интернет-площадка 2gis.ru на основе Cправочника организаций "&amp;$C$2&amp;""</f>
        <v>Интернет-площадка 2gis.ru на основе Cправочника организаций "2ГИС.НИЖНИЙ ТАГИЛ"</v>
      </c>
      <c r="D130" s="359">
        <v>6192</v>
      </c>
      <c r="E130" s="157"/>
      <c r="F130" s="157"/>
      <c r="G130" s="157"/>
      <c r="H130" s="158"/>
    </row>
    <row r="131" spans="1:8" ht="50.1" customHeight="1" x14ac:dyDescent="0.2">
      <c r="A131" s="154" t="s">
        <v>90</v>
      </c>
      <c r="B131" s="204"/>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359">
        <v>4020</v>
      </c>
      <c r="E131" s="157"/>
      <c r="F131" s="157"/>
      <c r="G131" s="157"/>
      <c r="H131" s="158"/>
    </row>
    <row r="132" spans="1:8" ht="50.1" customHeight="1" x14ac:dyDescent="0.2">
      <c r="A132" s="154" t="s">
        <v>91</v>
      </c>
      <c r="B132" s="204"/>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359">
        <v>5250</v>
      </c>
      <c r="E132" s="157"/>
      <c r="F132" s="157"/>
      <c r="G132" s="157"/>
      <c r="H132" s="158"/>
    </row>
    <row r="133" spans="1:8" ht="50.1" customHeight="1" x14ac:dyDescent="0.2">
      <c r="A133" s="154" t="s">
        <v>92</v>
      </c>
      <c r="B133" s="204"/>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359">
        <v>8028</v>
      </c>
      <c r="E133" s="157"/>
      <c r="F133" s="157"/>
      <c r="G133" s="157"/>
      <c r="H133" s="158"/>
    </row>
    <row r="134" spans="1:8" ht="50.1" customHeight="1" x14ac:dyDescent="0.2">
      <c r="A134" s="160" t="s">
        <v>93</v>
      </c>
      <c r="B134" s="161"/>
      <c r="C134" s="203" t="str">
        <f>C166</f>
        <v>электронный справочник на основе Справочника организаций "2ГИС.НИЖНИЙ ТАГИЛ" (мобильная версия 2ГИС 4.0 и выше)</v>
      </c>
      <c r="D134" s="359">
        <v>8010</v>
      </c>
      <c r="E134" s="157"/>
      <c r="F134" s="157"/>
      <c r="G134" s="157"/>
      <c r="H134" s="158"/>
    </row>
    <row r="135" spans="1:8" ht="50.1" customHeight="1" x14ac:dyDescent="0.2">
      <c r="A135" s="154" t="s">
        <v>94</v>
      </c>
      <c r="B135" s="204"/>
      <c r="C135" s="203" t="s">
        <v>95</v>
      </c>
      <c r="D135" s="359">
        <v>504</v>
      </c>
      <c r="E135" s="157"/>
      <c r="F135" s="157"/>
      <c r="G135" s="157"/>
      <c r="H135" s="158"/>
    </row>
    <row r="136" spans="1:8" ht="50.1"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359">
        <v>1770</v>
      </c>
      <c r="E136" s="157"/>
      <c r="F136" s="157"/>
      <c r="G136" s="157"/>
      <c r="H136" s="158"/>
    </row>
    <row r="137" spans="1:8" ht="50.1"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359">
        <v>1416</v>
      </c>
      <c r="E137" s="157"/>
      <c r="F137" s="157"/>
      <c r="G137" s="157"/>
      <c r="H137" s="158"/>
    </row>
    <row r="138" spans="1:8" ht="50.1" customHeight="1" x14ac:dyDescent="0.2">
      <c r="A138" s="160" t="s">
        <v>98</v>
      </c>
      <c r="B138" s="161"/>
      <c r="C138"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359">
        <v>1416</v>
      </c>
      <c r="E138" s="157"/>
      <c r="F138" s="157"/>
      <c r="G138" s="157"/>
      <c r="H138" s="158"/>
    </row>
    <row r="139" spans="1:8" ht="50.1" customHeight="1" x14ac:dyDescent="0.2">
      <c r="A139" s="160" t="s">
        <v>99</v>
      </c>
      <c r="B139" s="161"/>
      <c r="C139"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359">
        <v>708</v>
      </c>
      <c r="E139" s="157"/>
      <c r="F139" s="157"/>
      <c r="G139" s="157"/>
      <c r="H139" s="158"/>
    </row>
    <row r="140" spans="1:8" ht="50.1"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359">
        <v>8400</v>
      </c>
      <c r="E140" s="157"/>
      <c r="F140" s="157"/>
      <c r="G140" s="157"/>
      <c r="H140" s="158"/>
    </row>
    <row r="141" spans="1:8" ht="50.1"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359">
        <v>5004</v>
      </c>
      <c r="E141" s="157"/>
      <c r="F141" s="157"/>
      <c r="G141" s="157"/>
      <c r="H141" s="158"/>
    </row>
    <row r="142" spans="1:8" ht="50.1" customHeight="1" thickBot="1" x14ac:dyDescent="0.25">
      <c r="A142" s="154" t="s">
        <v>102</v>
      </c>
      <c r="B142" s="204"/>
      <c r="C14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359">
        <v>6726</v>
      </c>
      <c r="E142" s="157"/>
      <c r="F142" s="157"/>
      <c r="G142" s="157"/>
      <c r="H142" s="15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359">
        <v>1059</v>
      </c>
      <c r="E143" s="157"/>
      <c r="F143" s="157"/>
      <c r="G143" s="157"/>
      <c r="H143" s="15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4" s="359">
        <v>100002</v>
      </c>
      <c r="E144" s="157"/>
      <c r="F144" s="157"/>
      <c r="G144" s="157"/>
      <c r="H144" s="15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5" s="359">
        <v>7005</v>
      </c>
      <c r="E145" s="157"/>
      <c r="F145" s="157"/>
      <c r="G145" s="157"/>
      <c r="H145" s="15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359">
        <v>5010</v>
      </c>
      <c r="E146" s="157"/>
      <c r="F146" s="157"/>
      <c r="G146" s="157"/>
      <c r="H146" s="15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7" s="359">
        <v>4200</v>
      </c>
      <c r="E147" s="157"/>
      <c r="F147" s="157"/>
      <c r="G147" s="157"/>
      <c r="H147" s="158"/>
    </row>
    <row r="148" spans="1:8" ht="50.1" customHeight="1" x14ac:dyDescent="0.2">
      <c r="A148" s="154" t="s">
        <v>107</v>
      </c>
      <c r="B148" s="204"/>
      <c r="C148" s="203" t="str">
        <f>"Интернет-площадка 2gis.ru на основе Cправочника организаций "&amp;$C$2&amp;""</f>
        <v>Интернет-площадка 2gis.ru на основе Cправочника организаций "2ГИС.НИЖНИЙ ТАГИЛ"</v>
      </c>
      <c r="D148" s="359">
        <v>4920</v>
      </c>
      <c r="E148" s="157"/>
      <c r="F148" s="157"/>
      <c r="G148" s="157"/>
      <c r="H148" s="158"/>
    </row>
    <row r="149" spans="1:8" ht="50.1" customHeight="1" x14ac:dyDescent="0.2">
      <c r="A149" s="154" t="s">
        <v>108</v>
      </c>
      <c r="B149" s="204"/>
      <c r="C149"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359">
        <v>9120</v>
      </c>
      <c r="E149" s="157"/>
      <c r="F149" s="157"/>
      <c r="G149" s="157"/>
      <c r="H149" s="15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359">
        <v>9840</v>
      </c>
      <c r="E150" s="157"/>
      <c r="F150" s="157"/>
      <c r="G150" s="157"/>
      <c r="H150" s="15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"2ГИС.НИЖНИЙ ТАГИЛ"</v>
      </c>
      <c r="D151" s="359">
        <v>7320</v>
      </c>
      <c r="E151" s="157"/>
      <c r="F151" s="157"/>
      <c r="G151" s="157"/>
      <c r="H151" s="15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"2ГИС.НИЖНИЙ ТАГИЛ"</v>
      </c>
      <c r="D152" s="359">
        <v>8784</v>
      </c>
      <c r="E152" s="157"/>
      <c r="F152" s="157"/>
      <c r="G152" s="157"/>
      <c r="H152" s="15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359">
        <v>5640</v>
      </c>
      <c r="E153" s="157"/>
      <c r="F153" s="157"/>
      <c r="G153" s="157"/>
      <c r="H153" s="15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359">
        <v>7440</v>
      </c>
      <c r="E154" s="157"/>
      <c r="F154" s="157"/>
      <c r="G154" s="157"/>
      <c r="H154" s="158"/>
    </row>
    <row r="155" spans="1:8" ht="50.1" customHeight="1" x14ac:dyDescent="0.2">
      <c r="A155" s="154" t="s">
        <v>114</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359">
        <v>11280</v>
      </c>
      <c r="E155" s="157"/>
      <c r="F155" s="157"/>
      <c r="G155" s="157"/>
      <c r="H155" s="158"/>
    </row>
    <row r="156" spans="1:8" ht="50.1" customHeight="1" x14ac:dyDescent="0.2">
      <c r="A156" s="154" t="s">
        <v>115</v>
      </c>
      <c r="B156" s="204"/>
      <c r="C156" s="203" t="s">
        <v>95</v>
      </c>
      <c r="D156" s="359">
        <v>720</v>
      </c>
      <c r="E156" s="157"/>
      <c r="F156" s="157"/>
      <c r="G156" s="157"/>
      <c r="H156" s="158"/>
    </row>
    <row r="157" spans="1:8" ht="50.1" customHeight="1" x14ac:dyDescent="0.2">
      <c r="A157" s="154" t="s">
        <v>116</v>
      </c>
      <c r="B157" s="204"/>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359">
        <v>11760</v>
      </c>
      <c r="E157" s="157"/>
      <c r="F157" s="157"/>
      <c r="G157" s="157"/>
      <c r="H157" s="158"/>
    </row>
    <row r="158" spans="1:8" ht="50.1" customHeight="1" thickBot="1" x14ac:dyDescent="0.25">
      <c r="A158" s="162" t="s">
        <v>117</v>
      </c>
      <c r="B158" s="618"/>
      <c r="C15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361">
        <v>9480</v>
      </c>
      <c r="E158" s="165"/>
      <c r="F158" s="165"/>
      <c r="G158" s="165"/>
      <c r="H158" s="16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359">
        <v>4200</v>
      </c>
      <c r="E160" s="157"/>
      <c r="F160" s="157"/>
      <c r="G160" s="157"/>
      <c r="H160" s="158"/>
    </row>
    <row r="161" spans="1:8" s="16" customFormat="1" ht="50.1" customHeight="1" x14ac:dyDescent="0.2">
      <c r="A161" s="160" t="s">
        <v>120</v>
      </c>
      <c r="B161" s="161"/>
      <c r="C161" s="209"/>
      <c r="D161" s="359">
        <v>4200</v>
      </c>
      <c r="E161" s="157"/>
      <c r="F161" s="157"/>
      <c r="G161" s="157"/>
      <c r="H161" s="158"/>
    </row>
    <row r="162" spans="1:8" s="16" customFormat="1" ht="50.1" customHeight="1" x14ac:dyDescent="0.2">
      <c r="A162" s="207" t="s">
        <v>121</v>
      </c>
      <c r="B162" s="208"/>
      <c r="C162" s="209"/>
      <c r="D162" s="359">
        <v>1500</v>
      </c>
      <c r="E162" s="157"/>
      <c r="F162" s="157"/>
      <c r="G162" s="157"/>
      <c r="H162" s="157"/>
    </row>
    <row r="163" spans="1:8" s="16" customFormat="1" ht="50.1" customHeight="1" x14ac:dyDescent="0.2">
      <c r="A163" s="207" t="s">
        <v>122</v>
      </c>
      <c r="B163" s="208"/>
      <c r="C163" s="209"/>
      <c r="D163" s="359">
        <v>150</v>
      </c>
      <c r="E163" s="157"/>
      <c r="F163" s="157"/>
      <c r="G163" s="157"/>
      <c r="H163" s="157"/>
    </row>
    <row r="164" spans="1:8" s="16" customFormat="1" ht="50.1" customHeight="1" thickBot="1" x14ac:dyDescent="0.25">
      <c r="A164" s="207" t="s">
        <v>123</v>
      </c>
      <c r="B164" s="208"/>
      <c r="C164" s="210"/>
      <c r="D164" s="78">
        <v>600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54" t="s">
        <v>125</v>
      </c>
      <c r="B166" s="204"/>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66" s="212">
        <f>F166*1.2</f>
        <v>2340</v>
      </c>
      <c r="E166" s="213">
        <f>F166*1.1</f>
        <v>2145</v>
      </c>
      <c r="F166" s="213">
        <v>1950</v>
      </c>
      <c r="G166" s="213">
        <f>F166*0.75</f>
        <v>1462.5</v>
      </c>
      <c r="H166" s="214">
        <f>F166*0.5</f>
        <v>975</v>
      </c>
    </row>
    <row r="167" spans="1:8" ht="50.1" customHeight="1" x14ac:dyDescent="0.2">
      <c r="A167" s="154" t="s">
        <v>126</v>
      </c>
      <c r="B167" s="204"/>
      <c r="C167" s="203" t="str">
        <f>"Интернет-площадка 2gis.ru на основе Cправочника организаций "&amp;$C$2&amp;""</f>
        <v>Интернет-площадка 2gis.ru на основе Cправочника организаций "2ГИС.НИЖНИЙ ТАГИЛ"</v>
      </c>
      <c r="D167" s="359">
        <v>1536</v>
      </c>
      <c r="E167" s="157"/>
      <c r="F167" s="157"/>
      <c r="G167" s="157"/>
      <c r="H167" s="158"/>
    </row>
    <row r="168" spans="1:8" ht="50.1" customHeight="1" x14ac:dyDescent="0.2">
      <c r="A168" s="154" t="s">
        <v>127</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8" s="359">
        <v>534</v>
      </c>
      <c r="E168" s="157"/>
      <c r="F168" s="157"/>
      <c r="G168" s="157"/>
      <c r="H168" s="158"/>
    </row>
    <row r="169" spans="1:8" ht="50.1" customHeight="1" x14ac:dyDescent="0.2">
      <c r="A169" s="154" t="s">
        <v>295</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69" s="212">
        <f>F169*1.2</f>
        <v>3312</v>
      </c>
      <c r="E169" s="213">
        <f>F169*1.1</f>
        <v>3036.0000000000005</v>
      </c>
      <c r="F169" s="213">
        <v>2760</v>
      </c>
      <c r="G169" s="213">
        <f>F169*0.75</f>
        <v>2070</v>
      </c>
      <c r="H169" s="214">
        <f>F169*0.5</f>
        <v>1380</v>
      </c>
    </row>
    <row r="170" spans="1:8" ht="50.1" customHeight="1" x14ac:dyDescent="0.2">
      <c r="A170" s="154" t="s">
        <v>179</v>
      </c>
      <c r="B170" s="204"/>
      <c r="C170" s="203" t="str">
        <f>"Интернет-площадка 2gis.ru на основе Cправочника организаций "&amp;$C$2&amp;""</f>
        <v>Интернет-площадка 2gis.ru на основе Cправочника организаций "2ГИС.НИЖНИЙ ТАГИЛ"</v>
      </c>
      <c r="D170" s="359">
        <v>2160</v>
      </c>
      <c r="E170" s="157"/>
      <c r="F170" s="157"/>
      <c r="G170" s="157"/>
      <c r="H170" s="158"/>
    </row>
    <row r="171" spans="1:8" ht="50.1" customHeight="1" x14ac:dyDescent="0.2">
      <c r="A171" s="154" t="s">
        <v>130</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71" s="359">
        <v>840</v>
      </c>
      <c r="E171" s="157"/>
      <c r="F171" s="157"/>
      <c r="G171" s="157"/>
      <c r="H171" s="158"/>
    </row>
    <row r="172" spans="1:8" s="16" customFormat="1" ht="126" customHeight="1" thickBot="1" x14ac:dyDescent="0.25">
      <c r="A172" s="160" t="s">
        <v>131</v>
      </c>
      <c r="B172" s="161"/>
      <c r="C172" s="435" t="str">
        <f>C167</f>
        <v>Интернет-площадка 2gis.ru на основе Cправочника организаций "2ГИС.НИЖНИЙ ТАГИЛ"</v>
      </c>
      <c r="D172" s="359">
        <v>5010</v>
      </c>
      <c r="E172" s="157"/>
      <c r="F172" s="157"/>
      <c r="G172" s="157"/>
      <c r="H172" s="158"/>
    </row>
    <row r="173" spans="1:8" ht="50.1" customHeight="1" thickBot="1" x14ac:dyDescent="0.25">
      <c r="A173" s="24" t="s">
        <v>193</v>
      </c>
      <c r="B173" s="25"/>
      <c r="C173" s="26"/>
      <c r="D173" s="173"/>
      <c r="E173" s="173"/>
      <c r="F173" s="173"/>
      <c r="G173" s="173"/>
      <c r="H173" s="174"/>
    </row>
    <row r="174" spans="1:8" s="23" customFormat="1" ht="30" customHeight="1" thickBot="1" x14ac:dyDescent="0.25">
      <c r="A174" s="589"/>
      <c r="B174" s="429"/>
      <c r="C174" s="430"/>
      <c r="D174" s="429"/>
      <c r="E174" s="429"/>
      <c r="F174" s="429"/>
      <c r="G174" s="429"/>
      <c r="H174" s="431"/>
    </row>
    <row r="175" spans="1:8" s="16" customFormat="1" ht="185.25" customHeight="1" x14ac:dyDescent="0.2">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5" s="31">
        <v>9210</v>
      </c>
      <c r="E175" s="32"/>
      <c r="F175" s="32"/>
      <c r="G175" s="32"/>
      <c r="H175" s="33"/>
    </row>
    <row r="176" spans="1:8" s="16" customFormat="1" ht="83.25" customHeight="1" thickBot="1" x14ac:dyDescent="0.25">
      <c r="A176" s="160" t="s">
        <v>195</v>
      </c>
      <c r="B176" s="161"/>
      <c r="C176" s="209"/>
      <c r="D176" s="36">
        <v>9210</v>
      </c>
      <c r="E176" s="37"/>
      <c r="F176" s="37"/>
      <c r="G176" s="37"/>
      <c r="H176" s="38"/>
    </row>
    <row r="177" spans="1:8" ht="21.75" thickBot="1" x14ac:dyDescent="0.25">
      <c r="A177" s="336"/>
      <c r="B177" s="337"/>
      <c r="C177" s="125"/>
      <c r="D177" s="399"/>
      <c r="E177" s="399"/>
      <c r="F177" s="399"/>
      <c r="G177" s="399"/>
      <c r="H177" s="400"/>
    </row>
    <row r="179" spans="1:8" ht="21" x14ac:dyDescent="0.2">
      <c r="A179" s="220"/>
      <c r="B179" s="221" t="s">
        <v>133</v>
      </c>
      <c r="C179" s="222" t="s">
        <v>572</v>
      </c>
      <c r="D179" s="222"/>
      <c r="E179" s="223"/>
      <c r="F179" s="223"/>
      <c r="G179" s="223"/>
      <c r="H179" s="223"/>
    </row>
    <row r="180" spans="1:8" ht="21" x14ac:dyDescent="0.2">
      <c r="A180" s="220"/>
      <c r="B180" s="223"/>
      <c r="C180" s="373" t="s">
        <v>573</v>
      </c>
      <c r="D180" s="373"/>
      <c r="E180" s="223"/>
      <c r="F180" s="223"/>
      <c r="G180" s="223"/>
      <c r="H180" s="223"/>
    </row>
    <row r="181" spans="1:8" ht="21" x14ac:dyDescent="0.2">
      <c r="A181" s="220"/>
      <c r="B181" s="223"/>
      <c r="C181" s="373" t="s">
        <v>574</v>
      </c>
      <c r="D181" s="373"/>
      <c r="E181" s="223"/>
      <c r="F181" s="223"/>
      <c r="G181" s="223"/>
      <c r="H181" s="223"/>
    </row>
    <row r="182" spans="1:8" ht="21" x14ac:dyDescent="0.2">
      <c r="A182" s="220"/>
      <c r="B182" s="223"/>
      <c r="C182" s="637"/>
      <c r="D182" s="637"/>
      <c r="E182" s="223"/>
      <c r="F182" s="223"/>
      <c r="G182" s="223"/>
      <c r="H182" s="223"/>
    </row>
    <row r="183" spans="1:8" s="226" customFormat="1" ht="90.75" customHeight="1" x14ac:dyDescent="0.2">
      <c r="A183" s="225" t="s">
        <v>575</v>
      </c>
      <c r="B183" s="225"/>
      <c r="C183" s="225"/>
      <c r="D183" s="225"/>
      <c r="E183" s="225"/>
      <c r="F183" s="225"/>
      <c r="G183" s="225"/>
      <c r="H183" s="225"/>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customHeight="1" x14ac:dyDescent="0.2">
      <c r="A192" s="239" t="s">
        <v>144</v>
      </c>
      <c r="B192" s="239"/>
      <c r="C192" s="239"/>
      <c r="D192" s="239"/>
      <c r="E192" s="239"/>
      <c r="F192" s="239"/>
      <c r="G192" s="239"/>
      <c r="H192" s="239"/>
    </row>
    <row r="193" spans="1:8" ht="21" customHeight="1" x14ac:dyDescent="0.2">
      <c r="A193" s="239" t="s">
        <v>145</v>
      </c>
      <c r="B193" s="239"/>
      <c r="C193" s="239"/>
      <c r="D193" s="239"/>
      <c r="E193" s="239"/>
      <c r="F193" s="239"/>
      <c r="G193" s="239"/>
      <c r="H193" s="239"/>
    </row>
    <row r="194" spans="1:8" ht="27" thickBot="1" x14ac:dyDescent="0.25">
      <c r="A194" s="233"/>
      <c r="B194" s="233"/>
      <c r="C194" s="234"/>
      <c r="D194" s="235"/>
      <c r="E194" s="235"/>
      <c r="F194" s="236"/>
      <c r="G194" s="237"/>
      <c r="H194" s="237"/>
    </row>
    <row r="195" spans="1:8" ht="94.5" customHeight="1" thickBot="1" x14ac:dyDescent="0.25">
      <c r="A195" s="631" t="s">
        <v>148</v>
      </c>
      <c r="B195" s="632"/>
      <c r="C195" s="633" t="s">
        <v>149</v>
      </c>
      <c r="D195" s="654" t="s">
        <v>150</v>
      </c>
      <c r="E195" s="655"/>
      <c r="F195" s="252"/>
      <c r="G195" s="252"/>
      <c r="H195" s="252"/>
    </row>
    <row r="196" spans="1:8" ht="108.75" customHeight="1" x14ac:dyDescent="0.2">
      <c r="A196" s="253" t="s">
        <v>151</v>
      </c>
      <c r="B196" s="254"/>
      <c r="C196" s="255" t="s">
        <v>152</v>
      </c>
      <c r="D196" s="256" t="s">
        <v>153</v>
      </c>
      <c r="E196" s="257"/>
      <c r="F196" s="252"/>
      <c r="G196" s="252"/>
      <c r="H196" s="252"/>
    </row>
    <row r="197" spans="1:8" ht="68.25" customHeight="1" x14ac:dyDescent="0.2">
      <c r="A197" s="258" t="s">
        <v>154</v>
      </c>
      <c r="B197" s="259"/>
      <c r="C197" s="260" t="s">
        <v>155</v>
      </c>
      <c r="D197" s="261" t="s">
        <v>156</v>
      </c>
      <c r="E197" s="262"/>
      <c r="F197" s="252"/>
      <c r="G197" s="252"/>
      <c r="H197" s="252"/>
    </row>
    <row r="198" spans="1:8" ht="135.75" customHeight="1" x14ac:dyDescent="0.2">
      <c r="A198" s="258" t="s">
        <v>157</v>
      </c>
      <c r="B198" s="259"/>
      <c r="C198" s="260" t="s">
        <v>158</v>
      </c>
      <c r="D198" s="261" t="s">
        <v>156</v>
      </c>
      <c r="E198" s="262"/>
      <c r="F198" s="252"/>
      <c r="G198" s="252"/>
      <c r="H198" s="252"/>
    </row>
    <row r="199" spans="1:8" s="217" customFormat="1" ht="102.75" customHeight="1" x14ac:dyDescent="0.2">
      <c r="A199" s="258" t="s">
        <v>160</v>
      </c>
      <c r="B199" s="259"/>
      <c r="C199" s="409" t="s">
        <v>161</v>
      </c>
      <c r="D199" s="259" t="s">
        <v>156</v>
      </c>
      <c r="E199" s="410"/>
      <c r="F199" s="246"/>
      <c r="G199" s="246"/>
      <c r="H199" s="246"/>
    </row>
    <row r="200" spans="1:8" s="238" customFormat="1" ht="222.75" customHeight="1" thickBot="1" x14ac:dyDescent="0.25">
      <c r="A200" s="404" t="s">
        <v>162</v>
      </c>
      <c r="B200" s="405"/>
      <c r="C200" s="406" t="s">
        <v>163</v>
      </c>
      <c r="D200" s="407" t="s">
        <v>156</v>
      </c>
      <c r="E200" s="408"/>
      <c r="F200" s="236"/>
      <c r="G200" s="237"/>
      <c r="H200" s="237"/>
    </row>
    <row r="201" spans="1:8" ht="33" customHeight="1" x14ac:dyDescent="0.2">
      <c r="A201" s="264" t="s">
        <v>164</v>
      </c>
      <c r="B201" s="264"/>
      <c r="C201" s="264"/>
      <c r="D201" s="264"/>
      <c r="E201" s="264"/>
      <c r="F201" s="264"/>
      <c r="G201" s="264"/>
      <c r="H201" s="264"/>
    </row>
    <row r="202" spans="1:8" ht="30.75" customHeight="1" x14ac:dyDescent="0.2">
      <c r="A202" s="264" t="s">
        <v>165</v>
      </c>
      <c r="B202" s="264"/>
      <c r="C202" s="264"/>
      <c r="D202" s="264"/>
      <c r="E202" s="264"/>
      <c r="F202" s="264"/>
      <c r="G202" s="264"/>
      <c r="H202" s="264"/>
    </row>
    <row r="203" spans="1:8" ht="183" customHeight="1" x14ac:dyDescent="0.2">
      <c r="A203"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84"/>
      <c r="C203" s="384"/>
      <c r="D203" s="384"/>
      <c r="E203" s="384"/>
      <c r="F203" s="384"/>
      <c r="G203" s="384"/>
      <c r="H203" s="384"/>
    </row>
    <row r="204" spans="1:8" ht="85.5" customHeight="1" x14ac:dyDescent="0.2">
      <c r="A204" s="239" t="s">
        <v>167</v>
      </c>
      <c r="B204" s="239"/>
      <c r="C204" s="239"/>
      <c r="D204" s="239"/>
      <c r="E204" s="239"/>
      <c r="F204" s="239"/>
      <c r="G204" s="239"/>
      <c r="H204" s="239"/>
    </row>
    <row r="205" spans="1:8" ht="31.5" customHeight="1" x14ac:dyDescent="0.2">
      <c r="A205" s="264" t="s">
        <v>168</v>
      </c>
      <c r="B205" s="264"/>
      <c r="C205" s="264"/>
      <c r="D205" s="264"/>
      <c r="E205" s="264"/>
      <c r="F205" s="264"/>
      <c r="G205" s="264"/>
      <c r="H205" s="264"/>
    </row>
    <row r="206" spans="1:8" s="266" customFormat="1" ht="114.75" customHeight="1" x14ac:dyDescent="0.2">
      <c r="A206" s="239" t="s">
        <v>169</v>
      </c>
      <c r="B206" s="239"/>
      <c r="C206" s="239"/>
      <c r="D206" s="239"/>
      <c r="E206" s="239"/>
      <c r="F206" s="239"/>
      <c r="G206" s="239"/>
      <c r="H206" s="239"/>
    </row>
  </sheetData>
  <sheetProtection selectLockedCells="1" selectUnlockedCells="1"/>
  <mergeCells count="336">
    <mergeCell ref="A205:H205"/>
    <mergeCell ref="A206:E206"/>
    <mergeCell ref="F206:H206"/>
    <mergeCell ref="A200:B200"/>
    <mergeCell ref="D200:E200"/>
    <mergeCell ref="A201:H201"/>
    <mergeCell ref="A202:H202"/>
    <mergeCell ref="A203:H203"/>
    <mergeCell ref="A204:H204"/>
    <mergeCell ref="A197:B197"/>
    <mergeCell ref="D197:E197"/>
    <mergeCell ref="A198:B198"/>
    <mergeCell ref="D198:E198"/>
    <mergeCell ref="A199:B199"/>
    <mergeCell ref="D199:E199"/>
    <mergeCell ref="A192:H192"/>
    <mergeCell ref="A193:H193"/>
    <mergeCell ref="A195:B195"/>
    <mergeCell ref="D195:E195"/>
    <mergeCell ref="A196:B196"/>
    <mergeCell ref="D196:E196"/>
    <mergeCell ref="A185:C185"/>
    <mergeCell ref="A186:C186"/>
    <mergeCell ref="A187:C187"/>
    <mergeCell ref="A188:C188"/>
    <mergeCell ref="A189:C189"/>
    <mergeCell ref="A190:C190"/>
    <mergeCell ref="C179:D179"/>
    <mergeCell ref="C180:D180"/>
    <mergeCell ref="C181:D181"/>
    <mergeCell ref="A183:H183"/>
    <mergeCell ref="A184:C184"/>
    <mergeCell ref="G184:H184"/>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8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576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7" s="31">
        <f>F7*1.2</f>
        <v>9468</v>
      </c>
      <c r="E7" s="32">
        <f>F7*1.1</f>
        <v>8679</v>
      </c>
      <c r="F7" s="32">
        <v>7890</v>
      </c>
      <c r="G7" s="32">
        <f>F7*0.75</f>
        <v>5917.5</v>
      </c>
      <c r="H7" s="33">
        <f>F7*0.5</f>
        <v>3945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2" s="54">
        <f>F12*1.2</f>
        <v>12528</v>
      </c>
      <c r="E12" s="32">
        <f>F12*1.1</f>
        <v>11484.000000000002</v>
      </c>
      <c r="F12" s="32">
        <v>10440</v>
      </c>
      <c r="G12" s="32">
        <f>F12*0.75</f>
        <v>7830</v>
      </c>
      <c r="H12" s="33">
        <f>F12*0.5</f>
        <v>5220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"2ГИС.НОВОКУЗНЕЦК"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7" s="31">
        <f>F27*1.2</f>
        <v>13262.4</v>
      </c>
      <c r="E27" s="32">
        <f>F27*1.1</f>
        <v>12157.2</v>
      </c>
      <c r="F27" s="32">
        <v>11052</v>
      </c>
      <c r="G27" s="32">
        <f>F27*0.75</f>
        <v>8289</v>
      </c>
      <c r="H27" s="33">
        <f>F27*0.5</f>
        <v>5526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2" s="54">
        <f>F32*1.2</f>
        <v>17539.2</v>
      </c>
      <c r="E32" s="32">
        <f>F32*1.1</f>
        <v>16077.600000000002</v>
      </c>
      <c r="F32" s="32">
        <v>14616</v>
      </c>
      <c r="G32" s="32">
        <f>F32*0.75</f>
        <v>10962</v>
      </c>
      <c r="H32" s="33">
        <f>F32*0.5</f>
        <v>7308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"2ГИС.НОВОКУЗНЕЦК"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3" s="89">
        <v>300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8" s="31">
        <f>F48*1.2</f>
        <v>11361.6</v>
      </c>
      <c r="E48" s="32">
        <f>F48*1.1</f>
        <v>10414.800000000001</v>
      </c>
      <c r="F48" s="32">
        <v>9468</v>
      </c>
      <c r="G48" s="32">
        <f>F48*0.75</f>
        <v>7101</v>
      </c>
      <c r="H48" s="33">
        <f>F48*0.5</f>
        <v>4734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4" s="54">
        <f>F54*1.2</f>
        <v>12960</v>
      </c>
      <c r="E54" s="32">
        <f>F54*1.1</f>
        <v>11880.000000000002</v>
      </c>
      <c r="F54" s="32">
        <v>10800</v>
      </c>
      <c r="G54" s="32">
        <f>F54*0.75</f>
        <v>8100</v>
      </c>
      <c r="H54" s="33">
        <f>F54*0.5</f>
        <v>5400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0" s="389">
        <v>300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2040 до 40800</v>
      </c>
      <c r="E64" s="139"/>
      <c r="F64" s="139"/>
      <c r="G64" s="139"/>
      <c r="H64" s="140"/>
    </row>
    <row r="65" spans="1:8" ht="37.5" customHeight="1" x14ac:dyDescent="0.2">
      <c r="A65" s="141" t="s">
        <v>39</v>
      </c>
      <c r="B65" s="142"/>
      <c r="C65" s="43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5" s="144">
        <v>2040</v>
      </c>
      <c r="E65" s="145"/>
      <c r="F65" s="145"/>
      <c r="G65" s="145"/>
      <c r="H65" s="146"/>
    </row>
    <row r="66" spans="1:8" ht="37.5" customHeight="1" x14ac:dyDescent="0.2">
      <c r="A66" s="147" t="s">
        <v>40</v>
      </c>
      <c r="B66" s="148"/>
      <c r="C66" s="143"/>
      <c r="D66" s="36">
        <v>4080</v>
      </c>
      <c r="E66" s="37"/>
      <c r="F66" s="37"/>
      <c r="G66" s="37"/>
      <c r="H66" s="38"/>
    </row>
    <row r="67" spans="1:8" ht="37.5" customHeight="1" x14ac:dyDescent="0.2">
      <c r="A67" s="147" t="s">
        <v>41</v>
      </c>
      <c r="B67" s="148"/>
      <c r="C67" s="143"/>
      <c r="D67" s="36">
        <v>6120</v>
      </c>
      <c r="E67" s="37"/>
      <c r="F67" s="37"/>
      <c r="G67" s="37"/>
      <c r="H67" s="38"/>
    </row>
    <row r="68" spans="1:8" ht="37.5" customHeight="1" x14ac:dyDescent="0.2">
      <c r="A68" s="147" t="s">
        <v>42</v>
      </c>
      <c r="B68" s="148"/>
      <c r="C68" s="143"/>
      <c r="D68" s="36">
        <v>8160</v>
      </c>
      <c r="E68" s="37"/>
      <c r="F68" s="37"/>
      <c r="G68" s="37"/>
      <c r="H68" s="38"/>
    </row>
    <row r="69" spans="1:8" ht="37.5" customHeight="1" x14ac:dyDescent="0.2">
      <c r="A69" s="147" t="s">
        <v>43</v>
      </c>
      <c r="B69" s="148"/>
      <c r="C69" s="143"/>
      <c r="D69" s="36">
        <v>10200</v>
      </c>
      <c r="E69" s="37"/>
      <c r="F69" s="37"/>
      <c r="G69" s="37"/>
      <c r="H69" s="38"/>
    </row>
    <row r="70" spans="1:8" ht="37.5" customHeight="1" x14ac:dyDescent="0.2">
      <c r="A70" s="147" t="s">
        <v>44</v>
      </c>
      <c r="B70" s="148"/>
      <c r="C70" s="143"/>
      <c r="D70" s="36">
        <v>12240</v>
      </c>
      <c r="E70" s="37"/>
      <c r="F70" s="37"/>
      <c r="G70" s="37"/>
      <c r="H70" s="38"/>
    </row>
    <row r="71" spans="1:8" ht="37.5" customHeight="1" x14ac:dyDescent="0.2">
      <c r="A71" s="147" t="s">
        <v>45</v>
      </c>
      <c r="B71" s="148"/>
      <c r="C71" s="143"/>
      <c r="D71" s="36">
        <v>14280</v>
      </c>
      <c r="E71" s="37"/>
      <c r="F71" s="37"/>
      <c r="G71" s="37"/>
      <c r="H71" s="38"/>
    </row>
    <row r="72" spans="1:8" ht="37.5" customHeight="1" x14ac:dyDescent="0.2">
      <c r="A72" s="147" t="s">
        <v>46</v>
      </c>
      <c r="B72" s="148"/>
      <c r="C72" s="143"/>
      <c r="D72" s="36">
        <v>16320</v>
      </c>
      <c r="E72" s="37"/>
      <c r="F72" s="37"/>
      <c r="G72" s="37"/>
      <c r="H72" s="38"/>
    </row>
    <row r="73" spans="1:8" ht="37.5" customHeight="1" x14ac:dyDescent="0.2">
      <c r="A73" s="147" t="s">
        <v>47</v>
      </c>
      <c r="B73" s="148"/>
      <c r="C73" s="143"/>
      <c r="D73" s="36">
        <v>18360</v>
      </c>
      <c r="E73" s="37"/>
      <c r="F73" s="37"/>
      <c r="G73" s="37"/>
      <c r="H73" s="38"/>
    </row>
    <row r="74" spans="1:8" ht="37.5" customHeight="1" x14ac:dyDescent="0.2">
      <c r="A74" s="147" t="s">
        <v>48</v>
      </c>
      <c r="B74" s="148"/>
      <c r="C74" s="143"/>
      <c r="D74" s="36">
        <v>20400</v>
      </c>
      <c r="E74" s="37"/>
      <c r="F74" s="37"/>
      <c r="G74" s="37"/>
      <c r="H74" s="38"/>
    </row>
    <row r="75" spans="1:8" ht="37.5" customHeight="1" x14ac:dyDescent="0.2">
      <c r="A75" s="147" t="s">
        <v>49</v>
      </c>
      <c r="B75" s="148"/>
      <c r="C75" s="143"/>
      <c r="D75" s="36">
        <v>22440</v>
      </c>
      <c r="E75" s="37"/>
      <c r="F75" s="37"/>
      <c r="G75" s="37"/>
      <c r="H75" s="38"/>
    </row>
    <row r="76" spans="1:8" ht="37.5" customHeight="1" x14ac:dyDescent="0.2">
      <c r="A76" s="147" t="s">
        <v>50</v>
      </c>
      <c r="B76" s="148"/>
      <c r="C76" s="143"/>
      <c r="D76" s="36">
        <v>24480</v>
      </c>
      <c r="E76" s="37"/>
      <c r="F76" s="37"/>
      <c r="G76" s="37"/>
      <c r="H76" s="38"/>
    </row>
    <row r="77" spans="1:8" ht="37.5" customHeight="1" x14ac:dyDescent="0.2">
      <c r="A77" s="147" t="s">
        <v>51</v>
      </c>
      <c r="B77" s="148"/>
      <c r="C77" s="143"/>
      <c r="D77" s="36">
        <v>26520</v>
      </c>
      <c r="E77" s="37"/>
      <c r="F77" s="37"/>
      <c r="G77" s="37"/>
      <c r="H77" s="38"/>
    </row>
    <row r="78" spans="1:8" ht="37.5" customHeight="1" x14ac:dyDescent="0.2">
      <c r="A78" s="147" t="s">
        <v>52</v>
      </c>
      <c r="B78" s="148"/>
      <c r="C78" s="143"/>
      <c r="D78" s="36">
        <v>28560</v>
      </c>
      <c r="E78" s="37"/>
      <c r="F78" s="37"/>
      <c r="G78" s="37"/>
      <c r="H78" s="38"/>
    </row>
    <row r="79" spans="1:8" ht="37.5" customHeight="1" x14ac:dyDescent="0.2">
      <c r="A79" s="147" t="s">
        <v>53</v>
      </c>
      <c r="B79" s="148"/>
      <c r="C79" s="143"/>
      <c r="D79" s="36">
        <v>30600</v>
      </c>
      <c r="E79" s="37"/>
      <c r="F79" s="37"/>
      <c r="G79" s="37"/>
      <c r="H79" s="38"/>
    </row>
    <row r="80" spans="1:8" ht="37.5" customHeight="1" x14ac:dyDescent="0.2">
      <c r="A80" s="147" t="s">
        <v>54</v>
      </c>
      <c r="B80" s="148"/>
      <c r="C80" s="143"/>
      <c r="D80" s="36">
        <v>32640</v>
      </c>
      <c r="E80" s="37"/>
      <c r="F80" s="37"/>
      <c r="G80" s="37"/>
      <c r="H80" s="38"/>
    </row>
    <row r="81" spans="1:8" ht="37.5" customHeight="1" x14ac:dyDescent="0.2">
      <c r="A81" s="147" t="s">
        <v>55</v>
      </c>
      <c r="B81" s="148"/>
      <c r="C81" s="143"/>
      <c r="D81" s="36">
        <v>34680</v>
      </c>
      <c r="E81" s="37"/>
      <c r="F81" s="37"/>
      <c r="G81" s="37"/>
      <c r="H81" s="38"/>
    </row>
    <row r="82" spans="1:8" ht="37.5" customHeight="1" x14ac:dyDescent="0.2">
      <c r="A82" s="147" t="s">
        <v>56</v>
      </c>
      <c r="B82" s="148"/>
      <c r="C82" s="143"/>
      <c r="D82" s="36">
        <v>36720</v>
      </c>
      <c r="E82" s="37"/>
      <c r="F82" s="37"/>
      <c r="G82" s="37"/>
      <c r="H82" s="38"/>
    </row>
    <row r="83" spans="1:8" ht="37.5" customHeight="1" x14ac:dyDescent="0.2">
      <c r="A83" s="147" t="s">
        <v>57</v>
      </c>
      <c r="B83" s="148"/>
      <c r="C83" s="143"/>
      <c r="D83" s="36">
        <v>38760</v>
      </c>
      <c r="E83" s="37"/>
      <c r="F83" s="37"/>
      <c r="G83" s="37"/>
      <c r="H83" s="38"/>
    </row>
    <row r="84" spans="1:8" ht="37.5" customHeight="1" x14ac:dyDescent="0.2">
      <c r="A84" s="147" t="s">
        <v>58</v>
      </c>
      <c r="B84" s="148"/>
      <c r="C84" s="143"/>
      <c r="D84" s="36">
        <v>40800</v>
      </c>
      <c r="E84" s="37"/>
      <c r="F84" s="37"/>
      <c r="G84" s="37"/>
      <c r="H84" s="38"/>
    </row>
    <row r="85" spans="1:8" ht="37.5" customHeight="1" x14ac:dyDescent="0.2">
      <c r="A85" s="147" t="s">
        <v>205</v>
      </c>
      <c r="B85" s="148"/>
      <c r="C85" s="143"/>
      <c r="D85" s="36">
        <v>42840</v>
      </c>
      <c r="E85" s="37"/>
      <c r="F85" s="37"/>
      <c r="G85" s="37"/>
      <c r="H85" s="38"/>
    </row>
    <row r="86" spans="1:8" ht="37.5" customHeight="1" x14ac:dyDescent="0.2">
      <c r="A86" s="147" t="s">
        <v>206</v>
      </c>
      <c r="B86" s="148"/>
      <c r="C86" s="143"/>
      <c r="D86" s="36">
        <v>44880</v>
      </c>
      <c r="E86" s="37"/>
      <c r="F86" s="37"/>
      <c r="G86" s="37"/>
      <c r="H86" s="38"/>
    </row>
    <row r="87" spans="1:8" ht="37.5" customHeight="1" x14ac:dyDescent="0.2">
      <c r="A87" s="147" t="s">
        <v>207</v>
      </c>
      <c r="B87" s="148"/>
      <c r="C87" s="143"/>
      <c r="D87" s="36">
        <v>46920</v>
      </c>
      <c r="E87" s="37"/>
      <c r="F87" s="37"/>
      <c r="G87" s="37"/>
      <c r="H87" s="38"/>
    </row>
    <row r="88" spans="1:8" ht="37.5" customHeight="1" x14ac:dyDescent="0.2">
      <c r="A88" s="147" t="s">
        <v>208</v>
      </c>
      <c r="B88" s="148"/>
      <c r="C88" s="143"/>
      <c r="D88" s="36">
        <v>48960</v>
      </c>
      <c r="E88" s="37"/>
      <c r="F88" s="37"/>
      <c r="G88" s="37"/>
      <c r="H88" s="38"/>
    </row>
    <row r="89" spans="1:8" ht="37.5" customHeight="1" x14ac:dyDescent="0.2">
      <c r="A89" s="147" t="s">
        <v>209</v>
      </c>
      <c r="B89" s="148"/>
      <c r="C89" s="143"/>
      <c r="D89" s="36">
        <v>51000</v>
      </c>
      <c r="E89" s="37"/>
      <c r="F89" s="37"/>
      <c r="G89" s="37"/>
      <c r="H89" s="38"/>
    </row>
    <row r="90" spans="1:8" ht="37.5" customHeight="1" x14ac:dyDescent="0.2">
      <c r="A90" s="147" t="s">
        <v>210</v>
      </c>
      <c r="B90" s="148"/>
      <c r="C90" s="143"/>
      <c r="D90" s="36">
        <v>53040</v>
      </c>
      <c r="E90" s="37"/>
      <c r="F90" s="37"/>
      <c r="G90" s="37"/>
      <c r="H90" s="38"/>
    </row>
    <row r="91" spans="1:8" ht="37.5" customHeight="1" x14ac:dyDescent="0.2">
      <c r="A91" s="147" t="s">
        <v>211</v>
      </c>
      <c r="B91" s="148"/>
      <c r="C91" s="143"/>
      <c r="D91" s="36">
        <v>55080</v>
      </c>
      <c r="E91" s="37"/>
      <c r="F91" s="37"/>
      <c r="G91" s="37"/>
      <c r="H91" s="38"/>
    </row>
    <row r="92" spans="1:8" ht="37.5" customHeight="1" x14ac:dyDescent="0.2">
      <c r="A92" s="147" t="s">
        <v>212</v>
      </c>
      <c r="B92" s="148"/>
      <c r="C92" s="143"/>
      <c r="D92" s="36">
        <v>57120</v>
      </c>
      <c r="E92" s="37"/>
      <c r="F92" s="37"/>
      <c r="G92" s="37"/>
      <c r="H92" s="38"/>
    </row>
    <row r="93" spans="1:8" ht="37.5" customHeight="1" x14ac:dyDescent="0.2">
      <c r="A93" s="147" t="s">
        <v>213</v>
      </c>
      <c r="B93" s="148"/>
      <c r="C93" s="143"/>
      <c r="D93" s="36">
        <v>59160</v>
      </c>
      <c r="E93" s="37"/>
      <c r="F93" s="37"/>
      <c r="G93" s="37"/>
      <c r="H93" s="38"/>
    </row>
    <row r="94" spans="1:8" ht="37.5" customHeight="1" thickBot="1" x14ac:dyDescent="0.25">
      <c r="A94" s="147" t="s">
        <v>214</v>
      </c>
      <c r="B94" s="148"/>
      <c r="C94" s="625"/>
      <c r="D94" s="36">
        <v>61200</v>
      </c>
      <c r="E94" s="37"/>
      <c r="F94" s="37"/>
      <c r="G94" s="37"/>
      <c r="H94" s="38"/>
    </row>
    <row r="95" spans="1:8" ht="50.1" customHeight="1" thickBot="1" x14ac:dyDescent="0.25">
      <c r="A95" s="136" t="s">
        <v>59</v>
      </c>
      <c r="B95" s="137"/>
      <c r="C95" s="137"/>
      <c r="D95" s="138" t="str">
        <f>"от "&amp;MIN(D96:D105)&amp;" до "&amp;MAX(D96:D105)</f>
        <v>от 240 до 7494</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96" s="144">
        <v>1110</v>
      </c>
      <c r="E96" s="145"/>
      <c r="F96" s="145"/>
      <c r="G96" s="145"/>
      <c r="H96" s="146"/>
    </row>
    <row r="97" spans="1:8" ht="37.5" customHeight="1" x14ac:dyDescent="0.2">
      <c r="A97" s="160" t="s">
        <v>61</v>
      </c>
      <c r="B97" s="504"/>
      <c r="C97" s="156"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97" s="36">
        <v>300</v>
      </c>
      <c r="E97" s="37"/>
      <c r="F97" s="37"/>
      <c r="G97" s="37"/>
      <c r="H97" s="38"/>
    </row>
    <row r="98" spans="1:8" ht="37.5" customHeight="1" x14ac:dyDescent="0.2">
      <c r="A98" s="160" t="s">
        <v>62</v>
      </c>
      <c r="B98" s="504"/>
      <c r="C98" s="159"/>
      <c r="D98" s="36">
        <v>7494</v>
      </c>
      <c r="E98" s="37"/>
      <c r="F98" s="37"/>
      <c r="G98" s="37"/>
      <c r="H98" s="38"/>
    </row>
    <row r="99" spans="1:8" ht="37.5" customHeight="1" x14ac:dyDescent="0.2">
      <c r="A99" s="160" t="s">
        <v>63</v>
      </c>
      <c r="B99" s="504"/>
      <c r="C99" s="159"/>
      <c r="D99" s="36">
        <v>1656</v>
      </c>
      <c r="E99" s="37"/>
      <c r="F99" s="37"/>
      <c r="G99" s="37"/>
      <c r="H99" s="38"/>
    </row>
    <row r="100" spans="1:8" ht="37.5" customHeight="1" x14ac:dyDescent="0.2">
      <c r="A100" s="160" t="s">
        <v>64</v>
      </c>
      <c r="B100" s="161"/>
      <c r="C100" s="159"/>
      <c r="D100" s="36">
        <v>4488</v>
      </c>
      <c r="E100" s="37"/>
      <c r="F100" s="37"/>
      <c r="G100" s="37"/>
      <c r="H100" s="38"/>
    </row>
    <row r="101" spans="1:8" ht="37.5" customHeight="1" x14ac:dyDescent="0.2">
      <c r="A101" s="160" t="s">
        <v>65</v>
      </c>
      <c r="B101" s="504"/>
      <c r="C101" s="159"/>
      <c r="D101" s="36">
        <v>240</v>
      </c>
      <c r="E101" s="37"/>
      <c r="F101" s="37"/>
      <c r="G101" s="37"/>
      <c r="H101" s="38"/>
    </row>
    <row r="102" spans="1:8" ht="37.5" customHeight="1" x14ac:dyDescent="0.2">
      <c r="A102" s="160" t="s">
        <v>66</v>
      </c>
      <c r="B102" s="504"/>
      <c r="C102" s="159"/>
      <c r="D102" s="36">
        <v>240</v>
      </c>
      <c r="E102" s="37"/>
      <c r="F102" s="37"/>
      <c r="G102" s="37"/>
      <c r="H102" s="38"/>
    </row>
    <row r="103" spans="1:8" ht="37.5" customHeight="1" x14ac:dyDescent="0.2">
      <c r="A103" s="160" t="s">
        <v>67</v>
      </c>
      <c r="B103" s="504"/>
      <c r="C103" s="159"/>
      <c r="D103" s="36">
        <v>480</v>
      </c>
      <c r="E103" s="37"/>
      <c r="F103" s="37"/>
      <c r="G103" s="37"/>
      <c r="H103" s="38"/>
    </row>
    <row r="104" spans="1:8" ht="37.5" customHeight="1" x14ac:dyDescent="0.2">
      <c r="A104" s="160" t="s">
        <v>68</v>
      </c>
      <c r="B104" s="504"/>
      <c r="C104" s="159"/>
      <c r="D104" s="36">
        <v>720</v>
      </c>
      <c r="E104" s="37"/>
      <c r="F104" s="37"/>
      <c r="G104" s="37"/>
      <c r="H104" s="38"/>
    </row>
    <row r="105" spans="1:8" ht="37.5" customHeight="1" thickBot="1" x14ac:dyDescent="0.25">
      <c r="A105" s="207" t="s">
        <v>69</v>
      </c>
      <c r="B105" s="505"/>
      <c r="C105" s="164"/>
      <c r="D105" s="121">
        <v>4896</v>
      </c>
      <c r="E105" s="122"/>
      <c r="F105" s="122"/>
      <c r="G105" s="122"/>
      <c r="H105" s="123"/>
    </row>
    <row r="106" spans="1:8" s="16" customFormat="1" ht="117.75" customHeight="1" thickBot="1" x14ac:dyDescent="0.25">
      <c r="A106" s="356" t="s">
        <v>71</v>
      </c>
      <c r="B106" s="397"/>
      <c r="C10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6" s="45">
        <v>30</v>
      </c>
      <c r="E106" s="45"/>
      <c r="F106" s="45"/>
      <c r="G106" s="45"/>
      <c r="H106" s="46"/>
    </row>
    <row r="107" spans="1:8" ht="50.1" customHeight="1" thickBot="1" x14ac:dyDescent="0.25">
      <c r="A107" s="24" t="s">
        <v>72</v>
      </c>
      <c r="B107" s="25"/>
      <c r="C107" s="26"/>
      <c r="D107" s="173" t="str">
        <f>"от "&amp;MIN(D109,D129:H130,F169,D131:H145)&amp;" до "&amp;MAX(D109,D129:H130,F169,D131:H145)</f>
        <v>от 2010 до 28920</v>
      </c>
      <c r="E107" s="173"/>
      <c r="F107" s="173"/>
      <c r="G107" s="173"/>
      <c r="H107" s="174"/>
    </row>
    <row r="108" spans="1:8" ht="21.75" thickBot="1" x14ac:dyDescent="0.25">
      <c r="A108" s="336"/>
      <c r="B108" s="337"/>
      <c r="C108" s="130"/>
      <c r="D108" s="399"/>
      <c r="E108" s="399"/>
      <c r="F108" s="399"/>
      <c r="G108" s="399"/>
      <c r="H108" s="400"/>
    </row>
    <row r="109" spans="1:8" ht="54.7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09" s="182">
        <v>8520</v>
      </c>
      <c r="E109" s="182"/>
      <c r="F109" s="182"/>
      <c r="G109" s="182"/>
      <c r="H109" s="183"/>
    </row>
    <row r="110" spans="1:8" ht="54.75" customHeight="1" thickBot="1" x14ac:dyDescent="0.25">
      <c r="A110" s="184" t="s">
        <v>74</v>
      </c>
      <c r="B110" s="185"/>
      <c r="C110" s="186"/>
      <c r="D110" s="187" t="s">
        <v>75</v>
      </c>
      <c r="E110" s="188"/>
      <c r="F110" s="188"/>
      <c r="G110" s="188"/>
      <c r="H110" s="189"/>
    </row>
    <row r="111" spans="1:8" ht="54.75" customHeight="1" x14ac:dyDescent="0.2">
      <c r="A111" s="190" t="s">
        <v>76</v>
      </c>
      <c r="B111" s="191"/>
      <c r="C111" s="186"/>
      <c r="D111" s="157">
        <f>D109/4</f>
        <v>2130</v>
      </c>
      <c r="E111" s="157"/>
      <c r="F111" s="157"/>
      <c r="G111" s="157"/>
      <c r="H111" s="158"/>
    </row>
    <row r="112" spans="1:8" ht="54.75" customHeight="1" x14ac:dyDescent="0.2">
      <c r="A112" s="190" t="s">
        <v>77</v>
      </c>
      <c r="B112" s="191"/>
      <c r="C112" s="186"/>
      <c r="D112" s="157">
        <f>D109/5</f>
        <v>1704</v>
      </c>
      <c r="E112" s="157"/>
      <c r="F112" s="157"/>
      <c r="G112" s="157"/>
      <c r="H112" s="158"/>
    </row>
    <row r="113" spans="1:8" ht="54.75" customHeight="1" x14ac:dyDescent="0.2">
      <c r="A113" s="190" t="s">
        <v>78</v>
      </c>
      <c r="B113" s="191"/>
      <c r="C113" s="186"/>
      <c r="D113" s="157">
        <f>D109/6</f>
        <v>1420</v>
      </c>
      <c r="E113" s="157"/>
      <c r="F113" s="157"/>
      <c r="G113" s="157"/>
      <c r="H113" s="158"/>
    </row>
    <row r="114" spans="1:8" ht="54.75" customHeight="1" x14ac:dyDescent="0.2">
      <c r="A114" s="190" t="s">
        <v>79</v>
      </c>
      <c r="B114" s="191"/>
      <c r="C114" s="186"/>
      <c r="D114" s="157">
        <f>D109/7</f>
        <v>1217.1428571428571</v>
      </c>
      <c r="E114" s="157"/>
      <c r="F114" s="157"/>
      <c r="G114" s="157"/>
      <c r="H114" s="158"/>
    </row>
    <row r="115" spans="1:8" ht="54.75" customHeight="1" x14ac:dyDescent="0.2">
      <c r="A115" s="190" t="s">
        <v>80</v>
      </c>
      <c r="B115" s="191"/>
      <c r="C115" s="186"/>
      <c r="D115" s="157">
        <f>D109/8</f>
        <v>1065</v>
      </c>
      <c r="E115" s="157"/>
      <c r="F115" s="157"/>
      <c r="G115" s="157"/>
      <c r="H115" s="158"/>
    </row>
    <row r="116" spans="1:8" ht="54.75" customHeight="1" x14ac:dyDescent="0.2">
      <c r="A116" s="190" t="s">
        <v>81</v>
      </c>
      <c r="B116" s="191"/>
      <c r="C116" s="186"/>
      <c r="D116" s="157">
        <f>D109/9</f>
        <v>946.66666666666663</v>
      </c>
      <c r="E116" s="157"/>
      <c r="F116" s="157"/>
      <c r="G116" s="157"/>
      <c r="H116" s="158"/>
    </row>
    <row r="117" spans="1:8" ht="54.75" customHeight="1" x14ac:dyDescent="0.2">
      <c r="A117" s="190" t="s">
        <v>82</v>
      </c>
      <c r="B117" s="191"/>
      <c r="C117" s="186"/>
      <c r="D117" s="157">
        <f>D109/10</f>
        <v>852</v>
      </c>
      <c r="E117" s="157"/>
      <c r="F117" s="157"/>
      <c r="G117" s="157"/>
      <c r="H117" s="158"/>
    </row>
    <row r="118" spans="1:8" ht="54.75" customHeight="1" thickBot="1" x14ac:dyDescent="0.25">
      <c r="A118" s="179" t="s">
        <v>83</v>
      </c>
      <c r="B118" s="180"/>
      <c r="C118" s="186"/>
      <c r="D118" s="182">
        <v>12240</v>
      </c>
      <c r="E118" s="182"/>
      <c r="F118" s="182"/>
      <c r="G118" s="182"/>
      <c r="H118" s="183"/>
    </row>
    <row r="119" spans="1:8" ht="54.75" customHeight="1" thickBot="1" x14ac:dyDescent="0.25">
      <c r="A119" s="184" t="s">
        <v>74</v>
      </c>
      <c r="B119" s="185"/>
      <c r="C119" s="186"/>
      <c r="D119" s="187" t="s">
        <v>75</v>
      </c>
      <c r="E119" s="188"/>
      <c r="F119" s="188"/>
      <c r="G119" s="188"/>
      <c r="H119" s="189"/>
    </row>
    <row r="120" spans="1:8" ht="54.75" customHeight="1" x14ac:dyDescent="0.2">
      <c r="A120" s="190" t="s">
        <v>76</v>
      </c>
      <c r="B120" s="191"/>
      <c r="C120" s="186"/>
      <c r="D120" s="157">
        <v>3060</v>
      </c>
      <c r="E120" s="157"/>
      <c r="F120" s="157"/>
      <c r="G120" s="157"/>
      <c r="H120" s="158"/>
    </row>
    <row r="121" spans="1:8" ht="54.75" customHeight="1" x14ac:dyDescent="0.2">
      <c r="A121" s="190" t="s">
        <v>77</v>
      </c>
      <c r="B121" s="191"/>
      <c r="C121" s="186"/>
      <c r="D121" s="157">
        <v>2448</v>
      </c>
      <c r="E121" s="157"/>
      <c r="F121" s="157"/>
      <c r="G121" s="157"/>
      <c r="H121" s="158"/>
    </row>
    <row r="122" spans="1:8" ht="54.75" customHeight="1" x14ac:dyDescent="0.2">
      <c r="A122" s="190" t="s">
        <v>78</v>
      </c>
      <c r="B122" s="191"/>
      <c r="C122" s="186"/>
      <c r="D122" s="157">
        <v>2040</v>
      </c>
      <c r="E122" s="157"/>
      <c r="F122" s="157"/>
      <c r="G122" s="157"/>
      <c r="H122" s="158"/>
    </row>
    <row r="123" spans="1:8" ht="54.75" customHeight="1" x14ac:dyDescent="0.2">
      <c r="A123" s="190" t="s">
        <v>79</v>
      </c>
      <c r="B123" s="191"/>
      <c r="C123" s="186"/>
      <c r="D123" s="157">
        <v>1748.5714285714284</v>
      </c>
      <c r="E123" s="157"/>
      <c r="F123" s="157"/>
      <c r="G123" s="157"/>
      <c r="H123" s="158"/>
    </row>
    <row r="124" spans="1:8" ht="54.75" customHeight="1" x14ac:dyDescent="0.2">
      <c r="A124" s="190" t="s">
        <v>80</v>
      </c>
      <c r="B124" s="191"/>
      <c r="C124" s="186"/>
      <c r="D124" s="157">
        <v>1530</v>
      </c>
      <c r="E124" s="157"/>
      <c r="F124" s="157"/>
      <c r="G124" s="157"/>
      <c r="H124" s="158"/>
    </row>
    <row r="125" spans="1:8" ht="54.75" customHeight="1" x14ac:dyDescent="0.2">
      <c r="A125" s="190" t="s">
        <v>81</v>
      </c>
      <c r="B125" s="191"/>
      <c r="C125" s="186"/>
      <c r="D125" s="157">
        <v>1359.9999999999998</v>
      </c>
      <c r="E125" s="157"/>
      <c r="F125" s="157"/>
      <c r="G125" s="157"/>
      <c r="H125" s="158"/>
    </row>
    <row r="126" spans="1:8" ht="54.75" customHeight="1" thickBot="1" x14ac:dyDescent="0.25">
      <c r="A126" s="190" t="s">
        <v>82</v>
      </c>
      <c r="B126" s="191"/>
      <c r="C126" s="194"/>
      <c r="D126" s="157">
        <v>1224</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27" s="44">
        <v>17790</v>
      </c>
      <c r="E127" s="45"/>
      <c r="F127" s="45"/>
      <c r="G127" s="45"/>
      <c r="H127" s="46"/>
    </row>
    <row r="128" spans="1:8" ht="21.75" thickBot="1" x14ac:dyDescent="0.25">
      <c r="A128" s="336"/>
      <c r="B128" s="337"/>
      <c r="C128" s="125"/>
      <c r="D128" s="399"/>
      <c r="E128" s="399"/>
      <c r="F128" s="399"/>
      <c r="G128" s="399"/>
      <c r="H128" s="400"/>
    </row>
    <row r="129" spans="1:8" ht="50.1" customHeight="1" x14ac:dyDescent="0.2">
      <c r="A129" s="160" t="s">
        <v>85</v>
      </c>
      <c r="B129" s="161"/>
      <c r="C129" s="439" t="str">
        <f>"Интернет-площадка 2gis.ru на основе Cправочника организаций "&amp;$C$2&amp;""</f>
        <v>Интернет-площадка 2gis.ru на основе Cправочника организаций "2ГИС.НОВОКУЗНЕЦК"</v>
      </c>
      <c r="D129" s="56">
        <v>6240</v>
      </c>
      <c r="E129" s="37"/>
      <c r="F129" s="37"/>
      <c r="G129" s="37"/>
      <c r="H129" s="38"/>
    </row>
    <row r="130" spans="1:8" ht="50.1" customHeight="1" x14ac:dyDescent="0.2">
      <c r="A130" s="160" t="s">
        <v>86</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0" s="56">
        <v>5544</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1" s="56">
        <v>10974</v>
      </c>
      <c r="E131" s="37"/>
      <c r="F131" s="37"/>
      <c r="G131" s="37"/>
      <c r="H131" s="38"/>
    </row>
    <row r="132" spans="1:8"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"2ГИС.НОВОКУЗНЕЦК"</v>
      </c>
      <c r="D132" s="56">
        <v>15240</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"2ГИС.НОВОКУЗНЕЦК"</v>
      </c>
      <c r="D133" s="56">
        <v>18288</v>
      </c>
      <c r="E133" s="37"/>
      <c r="F133" s="37"/>
      <c r="G133" s="37"/>
      <c r="H133" s="38"/>
    </row>
    <row r="134" spans="1:8" ht="50.1" customHeight="1" x14ac:dyDescent="0.2">
      <c r="A134" s="160" t="s">
        <v>90</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4" s="56">
        <v>5544</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5" s="56">
        <v>6252</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6" s="56">
        <v>10974</v>
      </c>
      <c r="E136" s="37"/>
      <c r="F136" s="37"/>
      <c r="G136" s="37"/>
      <c r="H136" s="38"/>
    </row>
    <row r="137" spans="1:8"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37" s="56">
        <v>15000</v>
      </c>
      <c r="E137" s="37"/>
      <c r="F137" s="37"/>
      <c r="G137" s="37"/>
      <c r="H137" s="38"/>
    </row>
    <row r="138" spans="1:8" ht="50.1" customHeight="1" x14ac:dyDescent="0.2">
      <c r="A138" s="160" t="s">
        <v>94</v>
      </c>
      <c r="B138" s="161"/>
      <c r="C138" s="203" t="s">
        <v>95</v>
      </c>
      <c r="D138" s="56">
        <v>2010</v>
      </c>
      <c r="E138" s="37"/>
      <c r="F138" s="37"/>
      <c r="G138" s="37"/>
      <c r="H138" s="38"/>
    </row>
    <row r="139" spans="1:8" ht="69.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39" s="56">
        <v>3840</v>
      </c>
      <c r="E139" s="37"/>
      <c r="F139" s="37"/>
      <c r="G139" s="37"/>
      <c r="H139" s="38"/>
    </row>
    <row r="140" spans="1:8" ht="69.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0" s="56">
        <v>3840</v>
      </c>
      <c r="E140" s="37"/>
      <c r="F140" s="37"/>
      <c r="G140" s="37"/>
      <c r="H140" s="38"/>
    </row>
    <row r="141" spans="1:8" ht="69.75" customHeight="1" x14ac:dyDescent="0.2">
      <c r="A141" s="160" t="s">
        <v>98</v>
      </c>
      <c r="B141" s="161"/>
      <c r="C141"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1" s="56">
        <v>3840</v>
      </c>
      <c r="E141" s="37"/>
      <c r="F141" s="37"/>
      <c r="G141" s="37"/>
      <c r="H141" s="38"/>
    </row>
    <row r="142" spans="1:8" ht="69.75" customHeight="1" x14ac:dyDescent="0.2">
      <c r="A142" s="160" t="s">
        <v>99</v>
      </c>
      <c r="B142" s="161"/>
      <c r="C142"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2" s="56">
        <v>3840</v>
      </c>
      <c r="E142" s="37"/>
      <c r="F142" s="37"/>
      <c r="G142" s="37"/>
      <c r="H142" s="38"/>
    </row>
    <row r="143" spans="1:8" ht="69.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3" s="56">
        <v>28920</v>
      </c>
      <c r="E143" s="37"/>
      <c r="F143" s="37"/>
      <c r="G143" s="37"/>
      <c r="H143" s="38"/>
    </row>
    <row r="144" spans="1:8" ht="69.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4" s="56">
        <v>12000</v>
      </c>
      <c r="E144" s="37"/>
      <c r="F144" s="37"/>
      <c r="G144" s="37"/>
      <c r="H144" s="38"/>
    </row>
    <row r="145" spans="1:8" ht="50.1" customHeight="1" thickBot="1" x14ac:dyDescent="0.25">
      <c r="A145" s="160" t="s">
        <v>102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5" s="56">
        <v>14988</v>
      </c>
      <c r="E145" s="37"/>
      <c r="F145" s="37"/>
      <c r="G145" s="37"/>
      <c r="H145" s="38"/>
    </row>
    <row r="146" spans="1:8" s="16" customFormat="1" ht="102" customHeight="1" thickBot="1" x14ac:dyDescent="0.25">
      <c r="A146" s="160" t="s">
        <v>16</v>
      </c>
      <c r="B146" s="161"/>
      <c r="C14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6" s="56">
        <v>1110</v>
      </c>
      <c r="E146" s="37"/>
      <c r="F146" s="37"/>
      <c r="G146" s="37"/>
      <c r="H146" s="38"/>
    </row>
    <row r="147" spans="1:8" s="16" customFormat="1" ht="102" customHeight="1" thickBot="1" x14ac:dyDescent="0.25">
      <c r="A147" s="160" t="s">
        <v>103</v>
      </c>
      <c r="B147" s="161"/>
      <c r="C14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7" s="56">
        <v>100002</v>
      </c>
      <c r="E147" s="37"/>
      <c r="F147" s="37"/>
      <c r="G147" s="37"/>
      <c r="H147" s="38"/>
    </row>
    <row r="148" spans="1:8" s="16" customFormat="1" ht="126" customHeight="1" x14ac:dyDescent="0.2">
      <c r="A148" s="160" t="s">
        <v>104</v>
      </c>
      <c r="B148" s="161"/>
      <c r="C14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8" s="56">
        <v>20100</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9" s="56">
        <v>10008</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50" s="56">
        <v>12000</v>
      </c>
      <c r="E150" s="37"/>
      <c r="F150" s="37"/>
      <c r="G150" s="37"/>
      <c r="H150" s="38"/>
    </row>
    <row r="151" spans="1:8"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"2ГИС.НОВОКУЗНЕЦК"</v>
      </c>
      <c r="D151" s="56">
        <v>8760</v>
      </c>
      <c r="E151" s="37"/>
      <c r="F151" s="37"/>
      <c r="G151" s="37"/>
      <c r="H151" s="38"/>
    </row>
    <row r="152" spans="1:8" ht="50.1" customHeight="1" x14ac:dyDescent="0.2">
      <c r="A152" s="160" t="s">
        <v>108</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2" s="56">
        <v>7800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3" s="56">
        <v>15480</v>
      </c>
      <c r="E153" s="37"/>
      <c r="F153" s="37"/>
      <c r="G153" s="37"/>
      <c r="H153" s="38"/>
    </row>
    <row r="154" spans="1:8"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"2ГИС.НОВОКУЗНЕЦК"</v>
      </c>
      <c r="D154" s="56">
        <v>21360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"2ГИС.НОВОКУЗНЕЦК"</v>
      </c>
      <c r="D155" s="56">
        <v>25632</v>
      </c>
      <c r="E155" s="37"/>
      <c r="F155" s="37"/>
      <c r="G155" s="37"/>
      <c r="H155" s="38"/>
    </row>
    <row r="156" spans="1:8" ht="50.1" customHeight="1" x14ac:dyDescent="0.2">
      <c r="A156" s="160" t="s">
        <v>112</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6" s="56">
        <v>7800</v>
      </c>
      <c r="E156" s="37"/>
      <c r="F156" s="37"/>
      <c r="G156" s="37"/>
      <c r="H156" s="38"/>
    </row>
    <row r="157" spans="1:8" ht="50.1" customHeight="1" x14ac:dyDescent="0.2">
      <c r="A157" s="160" t="s">
        <v>113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7" s="56">
        <v>8760</v>
      </c>
      <c r="E157" s="37"/>
      <c r="F157" s="37"/>
      <c r="G157" s="37"/>
      <c r="H157" s="38"/>
    </row>
    <row r="158" spans="1:8" ht="50.1" customHeight="1" x14ac:dyDescent="0.2">
      <c r="A158" s="160" t="s">
        <v>114</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8" s="56">
        <v>15480</v>
      </c>
      <c r="E158" s="37"/>
      <c r="F158" s="37"/>
      <c r="G158" s="37"/>
      <c r="H158" s="38"/>
    </row>
    <row r="159" spans="1:8" ht="50.1" customHeight="1" x14ac:dyDescent="0.2">
      <c r="A159" s="160" t="s">
        <v>115</v>
      </c>
      <c r="B159" s="161"/>
      <c r="C159" s="203" t="s">
        <v>95</v>
      </c>
      <c r="D159" s="56">
        <v>2880</v>
      </c>
      <c r="E159" s="37"/>
      <c r="F159" s="37"/>
      <c r="G159" s="37"/>
      <c r="H159" s="38"/>
    </row>
    <row r="160" spans="1:8" ht="73.5"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60" s="56">
        <v>40560</v>
      </c>
      <c r="E160" s="37"/>
      <c r="F160" s="37"/>
      <c r="G160" s="37"/>
      <c r="H160" s="38"/>
    </row>
    <row r="161" spans="1:8" ht="50.1" customHeight="1" thickBot="1" x14ac:dyDescent="0.25">
      <c r="A161" s="160" t="s">
        <v>117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61" s="56">
        <v>21000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63" s="36">
        <v>12000</v>
      </c>
      <c r="E163" s="37"/>
      <c r="F163" s="37"/>
      <c r="G163" s="37"/>
      <c r="H163" s="38"/>
    </row>
    <row r="164" spans="1:8" s="16" customFormat="1" ht="50.1" customHeight="1" x14ac:dyDescent="0.2">
      <c r="A164" s="160" t="s">
        <v>120</v>
      </c>
      <c r="B164" s="161"/>
      <c r="C164" s="209"/>
      <c r="D164" s="36">
        <v>12000</v>
      </c>
      <c r="E164" s="37"/>
      <c r="F164" s="37"/>
      <c r="G164" s="37"/>
      <c r="H164" s="38"/>
    </row>
    <row r="165" spans="1:8" s="16" customFormat="1" ht="50.1" customHeight="1" x14ac:dyDescent="0.2">
      <c r="A165" s="207" t="s">
        <v>121</v>
      </c>
      <c r="B165" s="208"/>
      <c r="C165" s="209"/>
      <c r="D165" s="359">
        <v>3000</v>
      </c>
      <c r="E165" s="157"/>
      <c r="F165" s="157"/>
      <c r="G165" s="157"/>
      <c r="H165" s="157"/>
    </row>
    <row r="166" spans="1:8" s="16" customFormat="1" ht="50.1" customHeight="1" x14ac:dyDescent="0.2">
      <c r="A166" s="207" t="s">
        <v>122</v>
      </c>
      <c r="B166" s="208"/>
      <c r="C166" s="209"/>
      <c r="D166" s="359">
        <v>300</v>
      </c>
      <c r="E166" s="157"/>
      <c r="F166" s="157"/>
      <c r="G166" s="157"/>
      <c r="H166" s="157"/>
    </row>
    <row r="167" spans="1:8" s="16" customFormat="1" ht="50.1" customHeight="1" thickBot="1" x14ac:dyDescent="0.25">
      <c r="A167" s="207" t="s">
        <v>123</v>
      </c>
      <c r="B167" s="208"/>
      <c r="C167" s="210"/>
      <c r="D167" s="78">
        <v>1500</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69" s="212">
        <f>F169*1.2</f>
        <v>5760</v>
      </c>
      <c r="E169" s="213">
        <f>F169*1.1</f>
        <v>5280</v>
      </c>
      <c r="F169" s="213">
        <v>4800</v>
      </c>
      <c r="G169" s="213">
        <f>F169*0.75</f>
        <v>3600</v>
      </c>
      <c r="H169" s="214">
        <f>F169*0.5</f>
        <v>2400</v>
      </c>
    </row>
    <row r="170" spans="1:8" ht="50.1" customHeight="1" x14ac:dyDescent="0.2">
      <c r="A170" s="160" t="s">
        <v>126</v>
      </c>
      <c r="B170" s="161"/>
      <c r="C170" s="203" t="str">
        <f>"Интернет-площадка 2gis.ru на основе Cправочника организаций "&amp;$C$2&amp;""</f>
        <v>Интернет-площадка 2gis.ru на основе Cправочника организаций "2ГИС.НОВОКУЗНЕЦК"</v>
      </c>
      <c r="D170" s="36">
        <v>3012</v>
      </c>
      <c r="E170" s="37"/>
      <c r="F170" s="37"/>
      <c r="G170" s="37"/>
      <c r="H170" s="38"/>
    </row>
    <row r="171" spans="1:8" ht="50.1" customHeight="1" x14ac:dyDescent="0.2">
      <c r="A171" s="160" t="s">
        <v>127</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1" s="56">
        <v>2772</v>
      </c>
      <c r="E171" s="37"/>
      <c r="F171" s="37"/>
      <c r="G171" s="37"/>
      <c r="H171" s="38"/>
    </row>
    <row r="172" spans="1:8" ht="50.1" customHeight="1" x14ac:dyDescent="0.2">
      <c r="A172" s="160" t="s">
        <v>295</v>
      </c>
      <c r="B172" s="161"/>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72" s="212">
        <f>F172*1.2</f>
        <v>8064</v>
      </c>
      <c r="E172" s="213">
        <f>F172*1.1</f>
        <v>7392.0000000000009</v>
      </c>
      <c r="F172" s="213">
        <v>6720</v>
      </c>
      <c r="G172" s="213">
        <f>F172*0.75</f>
        <v>5040</v>
      </c>
      <c r="H172" s="214">
        <f>F172*0.5</f>
        <v>3360</v>
      </c>
    </row>
    <row r="173" spans="1:8" ht="50.1" customHeight="1" x14ac:dyDescent="0.2">
      <c r="A173" s="160" t="s">
        <v>179</v>
      </c>
      <c r="B173" s="161"/>
      <c r="C173" s="203" t="str">
        <f>"Интернет-площадка 2gis.ru на основе Cправочника организаций "&amp;$C$2&amp;""</f>
        <v>Интернет-площадка 2gis.ru на основе Cправочника организаций "2ГИС.НОВОКУЗНЕЦК"</v>
      </c>
      <c r="D173" s="36">
        <v>4320</v>
      </c>
      <c r="E173" s="37"/>
      <c r="F173" s="37"/>
      <c r="G173" s="37"/>
      <c r="H173" s="38"/>
    </row>
    <row r="174" spans="1:8" ht="50.1" customHeight="1" x14ac:dyDescent="0.2">
      <c r="A174" s="160" t="s">
        <v>130</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4" s="36">
        <v>3960</v>
      </c>
      <c r="E174" s="37"/>
      <c r="F174" s="37"/>
      <c r="G174" s="37"/>
      <c r="H174" s="38"/>
    </row>
    <row r="175" spans="1:8" s="16" customFormat="1" ht="126" customHeight="1" x14ac:dyDescent="0.2">
      <c r="A175" s="160" t="s">
        <v>131</v>
      </c>
      <c r="B175" s="161"/>
      <c r="C175" s="215" t="str">
        <f>C170</f>
        <v>Интернет-площадка 2gis.ru на основе Cправочника организаций "2ГИС.НОВОКУЗНЕЦК"</v>
      </c>
      <c r="D175" s="212">
        <f>F175*1.2</f>
        <v>5760</v>
      </c>
      <c r="E175" s="213">
        <f>F175*1.1</f>
        <v>5280</v>
      </c>
      <c r="F175" s="213">
        <v>4800</v>
      </c>
      <c r="G175" s="213">
        <f>F175*0.75</f>
        <v>3600</v>
      </c>
      <c r="H175" s="214">
        <f>F175*0.5</f>
        <v>2400</v>
      </c>
    </row>
    <row r="176" spans="1:8" s="16" customFormat="1" ht="126" customHeight="1" thickBot="1" x14ac:dyDescent="0.25">
      <c r="A176" s="160" t="s">
        <v>132</v>
      </c>
      <c r="B176" s="161"/>
      <c r="C1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6" s="56">
        <v>5214</v>
      </c>
      <c r="E176" s="37"/>
      <c r="F176" s="37"/>
      <c r="G176" s="37"/>
      <c r="H176" s="38"/>
    </row>
    <row r="177" spans="1:8" ht="50.1" customHeight="1" thickBot="1" x14ac:dyDescent="0.25">
      <c r="A177" s="24" t="s">
        <v>193</v>
      </c>
      <c r="B177" s="25"/>
      <c r="C177" s="26"/>
      <c r="D177" s="173"/>
      <c r="E177" s="173"/>
      <c r="F177" s="173"/>
      <c r="G177" s="173"/>
      <c r="H177" s="174"/>
    </row>
    <row r="178" spans="1:8" s="23" customFormat="1" ht="30" customHeight="1" thickBot="1" x14ac:dyDescent="0.25">
      <c r="A178" s="429"/>
      <c r="B178" s="429"/>
      <c r="C178" s="429"/>
      <c r="D178" s="429"/>
      <c r="E178" s="429"/>
      <c r="F178" s="429"/>
      <c r="G178" s="429"/>
      <c r="H178" s="431"/>
    </row>
    <row r="179" spans="1:8" s="16" customFormat="1" ht="83.25" customHeight="1" x14ac:dyDescent="0.2">
      <c r="A179" s="538" t="s">
        <v>194</v>
      </c>
      <c r="B179" s="539"/>
      <c r="C179"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9" s="617">
        <v>14070</v>
      </c>
      <c r="E179" s="552"/>
      <c r="F179" s="552"/>
      <c r="G179" s="552"/>
      <c r="H179" s="472"/>
    </row>
    <row r="180" spans="1:8" s="16" customFormat="1" ht="83.25" customHeight="1" thickBot="1" x14ac:dyDescent="0.25">
      <c r="A180" s="540" t="s">
        <v>195</v>
      </c>
      <c r="B180" s="541"/>
      <c r="C180" s="210"/>
      <c r="D180" s="361">
        <v>14070</v>
      </c>
      <c r="E180" s="165"/>
      <c r="F180" s="165"/>
      <c r="G180" s="165"/>
      <c r="H180" s="166"/>
    </row>
    <row r="181" spans="1:8" ht="50.1" customHeight="1" thickBot="1" x14ac:dyDescent="0.25">
      <c r="A181" s="197"/>
      <c r="B181" s="198"/>
      <c r="C181" s="125"/>
      <c r="D181" s="199"/>
      <c r="E181" s="199"/>
      <c r="F181" s="199"/>
      <c r="G181" s="199"/>
      <c r="H181" s="200"/>
    </row>
    <row r="182" spans="1:8" s="23" customFormat="1" ht="26.25" x14ac:dyDescent="0.2">
      <c r="A182" s="216"/>
      <c r="B182" s="217"/>
      <c r="C182" s="218"/>
      <c r="D182" s="217"/>
      <c r="E182" s="217"/>
      <c r="F182" s="217"/>
      <c r="G182" s="217"/>
      <c r="H182" s="219"/>
    </row>
    <row r="183" spans="1:8" s="16" customFormat="1" ht="21" x14ac:dyDescent="0.2">
      <c r="A183" s="220"/>
      <c r="B183" s="221" t="s">
        <v>133</v>
      </c>
      <c r="C183" s="222" t="s">
        <v>577</v>
      </c>
      <c r="D183" s="222"/>
      <c r="E183" s="223"/>
      <c r="F183" s="223"/>
      <c r="G183" s="223"/>
      <c r="H183" s="223"/>
    </row>
    <row r="184" spans="1:8" s="16" customFormat="1" ht="21" x14ac:dyDescent="0.2">
      <c r="A184" s="220"/>
      <c r="B184" s="223"/>
      <c r="C184" s="224" t="s">
        <v>578</v>
      </c>
      <c r="D184" s="224"/>
      <c r="E184" s="223"/>
      <c r="F184" s="223"/>
      <c r="G184" s="223"/>
      <c r="H184" s="223"/>
    </row>
    <row r="185" spans="1:8" s="16" customFormat="1" ht="21" x14ac:dyDescent="0.2">
      <c r="A185" s="220"/>
      <c r="B185" s="223"/>
      <c r="C185" s="224" t="s">
        <v>579</v>
      </c>
      <c r="D185" s="224"/>
      <c r="E185" s="223"/>
      <c r="F185" s="223"/>
      <c r="G185" s="223"/>
      <c r="H185" s="223"/>
    </row>
    <row r="186" spans="1:8" s="16" customFormat="1" ht="21" x14ac:dyDescent="0.2">
      <c r="A186" s="216"/>
      <c r="B186" s="217"/>
      <c r="C186" s="224"/>
      <c r="D186" s="224"/>
      <c r="E186" s="223"/>
      <c r="F186" s="223"/>
      <c r="G186" s="223"/>
      <c r="H186" s="217"/>
    </row>
    <row r="187" spans="1:8" s="16" customFormat="1" ht="26.25" x14ac:dyDescent="0.2">
      <c r="A187" s="227" t="str">
        <f>Абакан_юр!A174</f>
        <v>По соглашению сторон в качестве валюты платежа могут выступать украинские гривны, в этом случае курс следующий: 1 руб. = 0,4273 гривен</v>
      </c>
      <c r="B187" s="227"/>
      <c r="C187" s="227"/>
      <c r="D187" s="228"/>
      <c r="E187" s="228"/>
      <c r="F187" s="229"/>
      <c r="G187" s="230"/>
      <c r="H187" s="230"/>
    </row>
    <row r="188" spans="1:8" ht="26.25" x14ac:dyDescent="0.2">
      <c r="A188" s="227" t="str">
        <f>Абакан_юр!A175</f>
        <v>По соглашению сторон в качестве валюты платежа могут выступать дирхамы ОАЭ, в этом случае курс следующий: 1 руб. = 0,0413 дирхам</v>
      </c>
      <c r="B188" s="227"/>
      <c r="C188" s="227"/>
      <c r="D188" s="228"/>
      <c r="E188" s="228"/>
      <c r="F188" s="229"/>
      <c r="G188" s="232"/>
      <c r="H188" s="232"/>
    </row>
    <row r="189" spans="1:8" ht="26.25" x14ac:dyDescent="0.2">
      <c r="A189" s="227" t="str">
        <f>Абакан_юр!A176</f>
        <v>По соглашению сторон в качестве валюты платежа могут выступать доллары США, в этом случае курс следующий: 1 руб. = 0,0113 доллара</v>
      </c>
      <c r="B189" s="227"/>
      <c r="C189" s="227"/>
      <c r="D189" s="228"/>
      <c r="E189" s="228"/>
      <c r="F189" s="229"/>
      <c r="G189" s="232"/>
      <c r="H189" s="232"/>
    </row>
    <row r="190" spans="1:8" ht="26.25" x14ac:dyDescent="0.2">
      <c r="A190" s="227" t="str">
        <f>Абакан_юр!A177</f>
        <v>По соглашению сторон в качестве валюты платежа могут выступать евро, в этом случае курс следующий: 1 руб. = 0,0105 евро</v>
      </c>
      <c r="B190" s="227"/>
      <c r="C190" s="227"/>
      <c r="D190" s="228"/>
      <c r="E190" s="229"/>
      <c r="F190" s="229"/>
      <c r="G190" s="232"/>
      <c r="H190" s="232"/>
    </row>
    <row r="191" spans="1:8" ht="26.25" x14ac:dyDescent="0.2">
      <c r="A191" s="227" t="str">
        <f>Абакан_юр!A178</f>
        <v>По соглашению сторон в качестве валюты платежа могут выступать чешские кроны, в этом случае курс следующий: 1 руб. = 0,2661 крона</v>
      </c>
      <c r="B191" s="227"/>
      <c r="C191" s="227"/>
      <c r="D191" s="228"/>
      <c r="E191" s="229"/>
      <c r="F191" s="229"/>
      <c r="G191" s="232"/>
      <c r="H191" s="232"/>
    </row>
    <row r="192" spans="1:8" ht="26.25" x14ac:dyDescent="0.2">
      <c r="A192" s="227" t="str">
        <f>Абакан_юр!A179</f>
        <v>По соглашению сторон в качестве валюты платежа могут выступать киргизские сомы, в этом случае курс следующий: 1 руб. = 1,0065 сом</v>
      </c>
      <c r="B192" s="227"/>
      <c r="C192" s="227"/>
      <c r="D192" s="228"/>
      <c r="E192" s="228"/>
      <c r="F192" s="229"/>
      <c r="G192" s="232"/>
      <c r="H192" s="232"/>
    </row>
    <row r="193" spans="1:8" ht="26.25" x14ac:dyDescent="0.2">
      <c r="A193"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3" s="227"/>
      <c r="C193" s="227"/>
      <c r="D193" s="228"/>
      <c r="E193" s="228"/>
      <c r="F193" s="229"/>
      <c r="G193" s="232"/>
      <c r="H193" s="232"/>
    </row>
    <row r="194" spans="1:8" ht="26.25" x14ac:dyDescent="0.2">
      <c r="A194" s="233"/>
      <c r="B194" s="233"/>
      <c r="C194" s="234"/>
      <c r="D194" s="235"/>
      <c r="E194" s="235"/>
      <c r="F194" s="236"/>
      <c r="G194" s="237"/>
      <c r="H194" s="237"/>
    </row>
    <row r="195" spans="1:8" ht="21" x14ac:dyDescent="0.2">
      <c r="A195" s="239" t="s">
        <v>144</v>
      </c>
      <c r="B195" s="239"/>
      <c r="C195" s="239"/>
      <c r="D195" s="239"/>
      <c r="E195" s="239"/>
      <c r="F195" s="239"/>
      <c r="G195" s="239"/>
      <c r="H195" s="239"/>
    </row>
    <row r="196" spans="1:8" ht="21" x14ac:dyDescent="0.2">
      <c r="A196" s="239" t="s">
        <v>145</v>
      </c>
      <c r="B196" s="239"/>
      <c r="C196" s="239"/>
      <c r="D196" s="239"/>
      <c r="E196" s="239"/>
      <c r="F196" s="239"/>
      <c r="G196" s="239"/>
      <c r="H196" s="239"/>
    </row>
    <row r="197" spans="1:8" ht="27" thickBot="1" x14ac:dyDescent="0.25">
      <c r="A197" s="233"/>
      <c r="B197" s="233"/>
      <c r="C197" s="234"/>
      <c r="D197" s="235"/>
      <c r="E197" s="235"/>
      <c r="F197" s="236"/>
      <c r="G197" s="237"/>
      <c r="H197" s="237"/>
    </row>
    <row r="198" spans="1:8" ht="21.75" thickBot="1" x14ac:dyDescent="0.25">
      <c r="A198" s="375" t="s">
        <v>148</v>
      </c>
      <c r="B198" s="376"/>
      <c r="C198" s="250" t="s">
        <v>149</v>
      </c>
      <c r="D198" s="402" t="s">
        <v>150</v>
      </c>
      <c r="E198" s="403"/>
      <c r="F198" s="252"/>
      <c r="G198" s="252"/>
      <c r="H198" s="252"/>
    </row>
    <row r="199" spans="1:8" ht="21" x14ac:dyDescent="0.2">
      <c r="A199" s="253" t="s">
        <v>183</v>
      </c>
      <c r="B199" s="254"/>
      <c r="C199" s="256" t="s">
        <v>184</v>
      </c>
      <c r="D199" s="436">
        <v>2190</v>
      </c>
      <c r="E199" s="257"/>
      <c r="F199" s="252"/>
      <c r="G199" s="252"/>
      <c r="H199" s="252"/>
    </row>
    <row r="200" spans="1:8" ht="21" x14ac:dyDescent="0.2">
      <c r="A200" s="258" t="s">
        <v>185</v>
      </c>
      <c r="B200" s="259"/>
      <c r="C200" s="261"/>
      <c r="D200" s="437">
        <v>1590</v>
      </c>
      <c r="E200" s="262"/>
      <c r="F200" s="252"/>
      <c r="G200" s="252"/>
      <c r="H200" s="252"/>
    </row>
    <row r="201" spans="1:8" ht="21" x14ac:dyDescent="0.2">
      <c r="A201" s="258" t="s">
        <v>186</v>
      </c>
      <c r="B201" s="259"/>
      <c r="C201" s="261"/>
      <c r="D201" s="437">
        <v>1440</v>
      </c>
      <c r="E201" s="262"/>
      <c r="F201" s="252"/>
      <c r="G201" s="252"/>
      <c r="H201" s="252"/>
    </row>
    <row r="202" spans="1:8" ht="21.75" thickBot="1" x14ac:dyDescent="0.25">
      <c r="A202" s="258" t="s">
        <v>187</v>
      </c>
      <c r="B202" s="259"/>
      <c r="C202" s="261"/>
      <c r="D202" s="437">
        <v>1290</v>
      </c>
      <c r="E202" s="262"/>
      <c r="F202" s="252"/>
      <c r="G202" s="252"/>
      <c r="H202" s="252"/>
    </row>
    <row r="203" spans="1:8" ht="84" x14ac:dyDescent="0.2">
      <c r="A203" s="253" t="s">
        <v>151</v>
      </c>
      <c r="B203" s="254"/>
      <c r="C203" s="255" t="s">
        <v>152</v>
      </c>
      <c r="D203" s="256" t="s">
        <v>153</v>
      </c>
      <c r="E203" s="257"/>
      <c r="F203" s="252"/>
      <c r="G203" s="252"/>
      <c r="H203" s="252"/>
    </row>
    <row r="204" spans="1:8" ht="21" x14ac:dyDescent="0.2">
      <c r="A204" s="258" t="s">
        <v>154</v>
      </c>
      <c r="B204" s="259"/>
      <c r="C204" s="260" t="s">
        <v>155</v>
      </c>
      <c r="D204" s="261" t="s">
        <v>156</v>
      </c>
      <c r="E204" s="262"/>
      <c r="F204" s="252"/>
      <c r="G204" s="252"/>
      <c r="H204" s="252"/>
    </row>
    <row r="205" spans="1:8" ht="96" customHeight="1" x14ac:dyDescent="0.2">
      <c r="A205" s="258" t="s">
        <v>157</v>
      </c>
      <c r="B205" s="259"/>
      <c r="C205" s="260" t="s">
        <v>158</v>
      </c>
      <c r="D205" s="261" t="s">
        <v>156</v>
      </c>
      <c r="E205" s="262"/>
      <c r="F205" s="252"/>
      <c r="G205" s="252"/>
      <c r="H205" s="252"/>
    </row>
    <row r="206" spans="1:8" ht="50.1" customHeight="1" thickBot="1" x14ac:dyDescent="0.25">
      <c r="A206" s="404" t="s">
        <v>160</v>
      </c>
      <c r="B206" s="405"/>
      <c r="C206" s="601" t="s">
        <v>161</v>
      </c>
      <c r="D206" s="405" t="s">
        <v>156</v>
      </c>
      <c r="E206" s="602"/>
      <c r="F206" s="246"/>
      <c r="G206" s="246"/>
      <c r="H206" s="246"/>
    </row>
    <row r="207" spans="1:8" ht="50.1" customHeight="1" thickBot="1" x14ac:dyDescent="0.25">
      <c r="A207" s="404" t="s">
        <v>162</v>
      </c>
      <c r="B207" s="405"/>
      <c r="C207" s="406" t="s">
        <v>163</v>
      </c>
      <c r="D207" s="407" t="s">
        <v>156</v>
      </c>
      <c r="E207" s="408"/>
      <c r="F207" s="236"/>
      <c r="G207" s="237"/>
      <c r="H207" s="237"/>
    </row>
    <row r="208" spans="1:8" ht="50.1" customHeight="1" x14ac:dyDescent="0.2">
      <c r="A208" s="264" t="s">
        <v>164</v>
      </c>
      <c r="B208" s="264"/>
      <c r="C208" s="264"/>
      <c r="D208" s="264"/>
      <c r="E208" s="264"/>
      <c r="F208" s="264"/>
      <c r="G208" s="264"/>
      <c r="H208" s="264"/>
    </row>
    <row r="209" spans="1:8" ht="50.1" customHeight="1" x14ac:dyDescent="0.2">
      <c r="A209" s="264" t="s">
        <v>165</v>
      </c>
      <c r="B209" s="264"/>
      <c r="C209" s="264"/>
      <c r="D209" s="264"/>
      <c r="E209" s="264"/>
      <c r="F209" s="264"/>
      <c r="G209" s="264"/>
      <c r="H209" s="264"/>
    </row>
    <row r="210" spans="1:8" ht="192.75" customHeight="1" x14ac:dyDescent="0.2">
      <c r="A210"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84"/>
      <c r="C210" s="384"/>
      <c r="D210" s="384"/>
      <c r="E210" s="384"/>
      <c r="F210" s="384"/>
      <c r="G210" s="384"/>
      <c r="H210" s="384"/>
    </row>
    <row r="211" spans="1:8" ht="97.5" customHeight="1" x14ac:dyDescent="0.2">
      <c r="A211" s="239" t="s">
        <v>167</v>
      </c>
      <c r="B211" s="239"/>
      <c r="C211" s="239"/>
      <c r="D211" s="239"/>
      <c r="E211" s="239"/>
      <c r="F211" s="239"/>
      <c r="G211" s="239"/>
      <c r="H211" s="239"/>
    </row>
    <row r="212" spans="1:8" ht="113.25" customHeight="1" x14ac:dyDescent="0.2">
      <c r="A212" s="264" t="s">
        <v>168</v>
      </c>
      <c r="B212" s="264"/>
      <c r="C212" s="264"/>
      <c r="D212" s="264"/>
      <c r="E212" s="264"/>
      <c r="F212" s="264"/>
      <c r="G212" s="264"/>
      <c r="H212" s="264"/>
    </row>
    <row r="213" spans="1:8" s="217" customFormat="1" ht="102.75" customHeight="1" x14ac:dyDescent="0.2">
      <c r="A213" s="239" t="s">
        <v>169</v>
      </c>
      <c r="B213" s="239"/>
      <c r="C213" s="239"/>
      <c r="D213" s="239"/>
      <c r="E213" s="239"/>
      <c r="F213" s="239"/>
      <c r="G213" s="239"/>
      <c r="H213" s="239"/>
    </row>
    <row r="214" spans="1:8" s="238" customFormat="1" ht="222.75" customHeight="1" x14ac:dyDescent="0.2">
      <c r="A214" s="216"/>
      <c r="B214" s="217"/>
      <c r="C214" s="218"/>
      <c r="D214" s="217"/>
      <c r="E214" s="217"/>
      <c r="F214" s="217"/>
      <c r="G214" s="217"/>
      <c r="H214" s="219"/>
    </row>
    <row r="215" spans="1:8" ht="38.25" customHeight="1" x14ac:dyDescent="0.2"/>
    <row r="216" spans="1:8" ht="34.5" customHeight="1" x14ac:dyDescent="0.2"/>
    <row r="217" spans="1:8" ht="188.25" customHeight="1" x14ac:dyDescent="0.2"/>
    <row r="218" spans="1:8" ht="91.5" customHeight="1" x14ac:dyDescent="0.2"/>
    <row r="220" spans="1:8" s="266" customFormat="1" ht="114.75" customHeight="1" x14ac:dyDescent="0.2">
      <c r="A220" s="216"/>
      <c r="B220" s="217"/>
      <c r="C220" s="218"/>
      <c r="D220" s="217"/>
      <c r="E220" s="217"/>
      <c r="F220" s="217"/>
      <c r="G220" s="217"/>
      <c r="H220" s="219"/>
    </row>
  </sheetData>
  <sheetProtection selectLockedCells="1" selectUnlockedCells="1"/>
  <mergeCells count="356">
    <mergeCell ref="A208:H208"/>
    <mergeCell ref="A209:H209"/>
    <mergeCell ref="A210:H210"/>
    <mergeCell ref="A211:H211"/>
    <mergeCell ref="A212:H212"/>
    <mergeCell ref="A213:E213"/>
    <mergeCell ref="F213:H213"/>
    <mergeCell ref="A205:B205"/>
    <mergeCell ref="D205:E205"/>
    <mergeCell ref="A206:B206"/>
    <mergeCell ref="D206:E206"/>
    <mergeCell ref="A207:B207"/>
    <mergeCell ref="D207:E207"/>
    <mergeCell ref="D201:E201"/>
    <mergeCell ref="A202:B202"/>
    <mergeCell ref="D202:E202"/>
    <mergeCell ref="A203:B203"/>
    <mergeCell ref="D203:E203"/>
    <mergeCell ref="A204:B204"/>
    <mergeCell ref="D204:E204"/>
    <mergeCell ref="A195:H195"/>
    <mergeCell ref="A196:H196"/>
    <mergeCell ref="A198:B198"/>
    <mergeCell ref="D198:E198"/>
    <mergeCell ref="A199:B199"/>
    <mergeCell ref="C199:C202"/>
    <mergeCell ref="D199:E199"/>
    <mergeCell ref="A200:B200"/>
    <mergeCell ref="D200:E200"/>
    <mergeCell ref="A201:B201"/>
    <mergeCell ref="A188:C188"/>
    <mergeCell ref="A189:C189"/>
    <mergeCell ref="A190:C190"/>
    <mergeCell ref="A191:C191"/>
    <mergeCell ref="A192:C192"/>
    <mergeCell ref="A193:C193"/>
    <mergeCell ref="C183:D183"/>
    <mergeCell ref="C184:D184"/>
    <mergeCell ref="C185:D185"/>
    <mergeCell ref="C186:D186"/>
    <mergeCell ref="A187:C187"/>
    <mergeCell ref="G187:H187"/>
    <mergeCell ref="A179:B179"/>
    <mergeCell ref="C179:C180"/>
    <mergeCell ref="D179:H179"/>
    <mergeCell ref="A180:B180"/>
    <mergeCell ref="D180:H180"/>
    <mergeCell ref="A181:B181"/>
    <mergeCell ref="D181:H181"/>
    <mergeCell ref="A175:B175"/>
    <mergeCell ref="A176:B176"/>
    <mergeCell ref="D176:H176"/>
    <mergeCell ref="A177:B177"/>
    <mergeCell ref="D177:H177"/>
    <mergeCell ref="A178:C178"/>
    <mergeCell ref="D178:H178"/>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580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389">
        <v>330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1">
        <f>F48*1.2</f>
        <v>12772.8</v>
      </c>
      <c r="E48" s="32">
        <f>F48*1.1</f>
        <v>11708.400000000001</v>
      </c>
      <c r="F48" s="32">
        <v>10644</v>
      </c>
      <c r="G48" s="32">
        <f>F48*0.75</f>
        <v>7983</v>
      </c>
      <c r="H48" s="33">
        <f>F48*0.5</f>
        <v>5322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54">
        <f>F54*1.2</f>
        <v>13723.199999999999</v>
      </c>
      <c r="E54" s="32">
        <f>F54*1.1</f>
        <v>12579.6</v>
      </c>
      <c r="F54" s="32">
        <v>11436</v>
      </c>
      <c r="G54" s="32">
        <f>F54*0.75</f>
        <v>8577</v>
      </c>
      <c r="H54" s="33">
        <f>F54*0.5</f>
        <v>5718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389">
        <v>330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2010 до 60300</v>
      </c>
      <c r="E64" s="139"/>
      <c r="F64" s="139"/>
      <c r="G64" s="139"/>
      <c r="H64" s="140"/>
    </row>
    <row r="65" spans="1:8" ht="37.5" customHeight="1" x14ac:dyDescent="0.2">
      <c r="A65" s="141" t="s">
        <v>39</v>
      </c>
      <c r="B65" s="142"/>
      <c r="C65" s="501"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144">
        <v>2010</v>
      </c>
      <c r="E65" s="145"/>
      <c r="F65" s="145"/>
      <c r="G65" s="145"/>
      <c r="H65" s="146"/>
    </row>
    <row r="66" spans="1:8" ht="37.5" customHeight="1" x14ac:dyDescent="0.2">
      <c r="A66" s="147" t="s">
        <v>40</v>
      </c>
      <c r="B66" s="148"/>
      <c r="C66" s="502"/>
      <c r="D66" s="36">
        <v>4020</v>
      </c>
      <c r="E66" s="37"/>
      <c r="F66" s="37"/>
      <c r="G66" s="37"/>
      <c r="H66" s="38"/>
    </row>
    <row r="67" spans="1:8" ht="37.5" customHeight="1" x14ac:dyDescent="0.2">
      <c r="A67" s="147" t="s">
        <v>41</v>
      </c>
      <c r="B67" s="148"/>
      <c r="C67" s="502"/>
      <c r="D67" s="36">
        <v>6030</v>
      </c>
      <c r="E67" s="37"/>
      <c r="F67" s="37"/>
      <c r="G67" s="37"/>
      <c r="H67" s="38"/>
    </row>
    <row r="68" spans="1:8" ht="37.5" customHeight="1" x14ac:dyDescent="0.2">
      <c r="A68" s="147" t="s">
        <v>42</v>
      </c>
      <c r="B68" s="148"/>
      <c r="C68" s="502"/>
      <c r="D68" s="36">
        <v>8040</v>
      </c>
      <c r="E68" s="37"/>
      <c r="F68" s="37"/>
      <c r="G68" s="37"/>
      <c r="H68" s="38"/>
    </row>
    <row r="69" spans="1:8" ht="37.5" customHeight="1" x14ac:dyDescent="0.2">
      <c r="A69" s="147" t="s">
        <v>43</v>
      </c>
      <c r="B69" s="148"/>
      <c r="C69" s="502"/>
      <c r="D69" s="36">
        <v>10050</v>
      </c>
      <c r="E69" s="37"/>
      <c r="F69" s="37"/>
      <c r="G69" s="37"/>
      <c r="H69" s="38"/>
    </row>
    <row r="70" spans="1:8" ht="37.5" customHeight="1" x14ac:dyDescent="0.2">
      <c r="A70" s="147" t="s">
        <v>44</v>
      </c>
      <c r="B70" s="148"/>
      <c r="C70" s="502"/>
      <c r="D70" s="36">
        <v>12060</v>
      </c>
      <c r="E70" s="37"/>
      <c r="F70" s="37"/>
      <c r="G70" s="37"/>
      <c r="H70" s="38"/>
    </row>
    <row r="71" spans="1:8" ht="37.5" customHeight="1" x14ac:dyDescent="0.2">
      <c r="A71" s="147" t="s">
        <v>45</v>
      </c>
      <c r="B71" s="148"/>
      <c r="C71" s="502"/>
      <c r="D71" s="36">
        <v>14070</v>
      </c>
      <c r="E71" s="37"/>
      <c r="F71" s="37"/>
      <c r="G71" s="37"/>
      <c r="H71" s="38"/>
    </row>
    <row r="72" spans="1:8" ht="37.5" customHeight="1" x14ac:dyDescent="0.2">
      <c r="A72" s="147" t="s">
        <v>46</v>
      </c>
      <c r="B72" s="148"/>
      <c r="C72" s="502"/>
      <c r="D72" s="36">
        <v>16080</v>
      </c>
      <c r="E72" s="37"/>
      <c r="F72" s="37"/>
      <c r="G72" s="37"/>
      <c r="H72" s="38"/>
    </row>
    <row r="73" spans="1:8" ht="37.5" customHeight="1" x14ac:dyDescent="0.2">
      <c r="A73" s="147" t="s">
        <v>47</v>
      </c>
      <c r="B73" s="148"/>
      <c r="C73" s="502"/>
      <c r="D73" s="36">
        <v>18090</v>
      </c>
      <c r="E73" s="37"/>
      <c r="F73" s="37"/>
      <c r="G73" s="37"/>
      <c r="H73" s="38"/>
    </row>
    <row r="74" spans="1:8" ht="37.5" customHeight="1" x14ac:dyDescent="0.2">
      <c r="A74" s="147" t="s">
        <v>48</v>
      </c>
      <c r="B74" s="148"/>
      <c r="C74" s="502"/>
      <c r="D74" s="36">
        <v>20100</v>
      </c>
      <c r="E74" s="37"/>
      <c r="F74" s="37"/>
      <c r="G74" s="37"/>
      <c r="H74" s="38"/>
    </row>
    <row r="75" spans="1:8" ht="37.5" customHeight="1" x14ac:dyDescent="0.2">
      <c r="A75" s="147" t="s">
        <v>49</v>
      </c>
      <c r="B75" s="148"/>
      <c r="C75" s="502"/>
      <c r="D75" s="36">
        <v>22110</v>
      </c>
      <c r="E75" s="37"/>
      <c r="F75" s="37"/>
      <c r="G75" s="37"/>
      <c r="H75" s="38"/>
    </row>
    <row r="76" spans="1:8" ht="37.5" customHeight="1" x14ac:dyDescent="0.2">
      <c r="A76" s="147" t="s">
        <v>50</v>
      </c>
      <c r="B76" s="148"/>
      <c r="C76" s="502"/>
      <c r="D76" s="36">
        <v>24120</v>
      </c>
      <c r="E76" s="37"/>
      <c r="F76" s="37"/>
      <c r="G76" s="37"/>
      <c r="H76" s="38"/>
    </row>
    <row r="77" spans="1:8" ht="37.5" customHeight="1" x14ac:dyDescent="0.2">
      <c r="A77" s="147" t="s">
        <v>51</v>
      </c>
      <c r="B77" s="148"/>
      <c r="C77" s="502"/>
      <c r="D77" s="36">
        <v>26130</v>
      </c>
      <c r="E77" s="37"/>
      <c r="F77" s="37"/>
      <c r="G77" s="37"/>
      <c r="H77" s="38"/>
    </row>
    <row r="78" spans="1:8" ht="37.5" customHeight="1" x14ac:dyDescent="0.2">
      <c r="A78" s="147" t="s">
        <v>52</v>
      </c>
      <c r="B78" s="148"/>
      <c r="C78" s="502"/>
      <c r="D78" s="36">
        <v>28140</v>
      </c>
      <c r="E78" s="37"/>
      <c r="F78" s="37"/>
      <c r="G78" s="37"/>
      <c r="H78" s="38"/>
    </row>
    <row r="79" spans="1:8" ht="37.5" customHeight="1" x14ac:dyDescent="0.2">
      <c r="A79" s="147" t="s">
        <v>53</v>
      </c>
      <c r="B79" s="148"/>
      <c r="C79" s="502"/>
      <c r="D79" s="36">
        <v>30150</v>
      </c>
      <c r="E79" s="37"/>
      <c r="F79" s="37"/>
      <c r="G79" s="37"/>
      <c r="H79" s="38"/>
    </row>
    <row r="80" spans="1:8" ht="37.5" customHeight="1" x14ac:dyDescent="0.2">
      <c r="A80" s="147" t="s">
        <v>54</v>
      </c>
      <c r="B80" s="148"/>
      <c r="C80" s="502"/>
      <c r="D80" s="36">
        <v>32160</v>
      </c>
      <c r="E80" s="37"/>
      <c r="F80" s="37"/>
      <c r="G80" s="37"/>
      <c r="H80" s="38"/>
    </row>
    <row r="81" spans="1:8" ht="37.5" customHeight="1" x14ac:dyDescent="0.2">
      <c r="A81" s="147" t="s">
        <v>55</v>
      </c>
      <c r="B81" s="148"/>
      <c r="C81" s="502"/>
      <c r="D81" s="36">
        <v>34170</v>
      </c>
      <c r="E81" s="37"/>
      <c r="F81" s="37"/>
      <c r="G81" s="37"/>
      <c r="H81" s="38"/>
    </row>
    <row r="82" spans="1:8" ht="37.5" customHeight="1" x14ac:dyDescent="0.2">
      <c r="A82" s="147" t="s">
        <v>56</v>
      </c>
      <c r="B82" s="148"/>
      <c r="C82" s="502"/>
      <c r="D82" s="36">
        <v>36180</v>
      </c>
      <c r="E82" s="37"/>
      <c r="F82" s="37"/>
      <c r="G82" s="37"/>
      <c r="H82" s="38"/>
    </row>
    <row r="83" spans="1:8" ht="37.5" customHeight="1" x14ac:dyDescent="0.2">
      <c r="A83" s="147" t="s">
        <v>57</v>
      </c>
      <c r="B83" s="148"/>
      <c r="C83" s="502"/>
      <c r="D83" s="36">
        <v>38190</v>
      </c>
      <c r="E83" s="37"/>
      <c r="F83" s="37"/>
      <c r="G83" s="37"/>
      <c r="H83" s="38"/>
    </row>
    <row r="84" spans="1:8" ht="37.5" customHeight="1" x14ac:dyDescent="0.2">
      <c r="A84" s="147" t="s">
        <v>58</v>
      </c>
      <c r="B84" s="148"/>
      <c r="C84" s="502"/>
      <c r="D84" s="36">
        <v>40200</v>
      </c>
      <c r="E84" s="37"/>
      <c r="F84" s="37"/>
      <c r="G84" s="37"/>
      <c r="H84" s="38"/>
    </row>
    <row r="85" spans="1:8" ht="37.5" customHeight="1" x14ac:dyDescent="0.2">
      <c r="A85" s="147" t="s">
        <v>205</v>
      </c>
      <c r="B85" s="148"/>
      <c r="C85" s="502"/>
      <c r="D85" s="36">
        <v>42210</v>
      </c>
      <c r="E85" s="37"/>
      <c r="F85" s="37"/>
      <c r="G85" s="37"/>
      <c r="H85" s="38"/>
    </row>
    <row r="86" spans="1:8" ht="37.5" customHeight="1" x14ac:dyDescent="0.2">
      <c r="A86" s="147" t="s">
        <v>206</v>
      </c>
      <c r="B86" s="148"/>
      <c r="C86" s="502"/>
      <c r="D86" s="36">
        <v>44220</v>
      </c>
      <c r="E86" s="37"/>
      <c r="F86" s="37"/>
      <c r="G86" s="37"/>
      <c r="H86" s="38"/>
    </row>
    <row r="87" spans="1:8" ht="37.5" customHeight="1" x14ac:dyDescent="0.2">
      <c r="A87" s="147" t="s">
        <v>207</v>
      </c>
      <c r="B87" s="148"/>
      <c r="C87" s="502"/>
      <c r="D87" s="36">
        <v>46230</v>
      </c>
      <c r="E87" s="37"/>
      <c r="F87" s="37"/>
      <c r="G87" s="37"/>
      <c r="H87" s="38"/>
    </row>
    <row r="88" spans="1:8" ht="37.5" customHeight="1" x14ac:dyDescent="0.2">
      <c r="A88" s="147" t="s">
        <v>208</v>
      </c>
      <c r="B88" s="148"/>
      <c r="C88" s="502"/>
      <c r="D88" s="36">
        <v>48240</v>
      </c>
      <c r="E88" s="37"/>
      <c r="F88" s="37"/>
      <c r="G88" s="37"/>
      <c r="H88" s="38"/>
    </row>
    <row r="89" spans="1:8" ht="37.5" customHeight="1" x14ac:dyDescent="0.2">
      <c r="A89" s="147" t="s">
        <v>209</v>
      </c>
      <c r="B89" s="148"/>
      <c r="C89" s="502"/>
      <c r="D89" s="36">
        <v>50250</v>
      </c>
      <c r="E89" s="37"/>
      <c r="F89" s="37"/>
      <c r="G89" s="37"/>
      <c r="H89" s="38"/>
    </row>
    <row r="90" spans="1:8" ht="37.5" customHeight="1" x14ac:dyDescent="0.2">
      <c r="A90" s="147" t="s">
        <v>210</v>
      </c>
      <c r="B90" s="148"/>
      <c r="C90" s="502"/>
      <c r="D90" s="36">
        <v>52260</v>
      </c>
      <c r="E90" s="37"/>
      <c r="F90" s="37"/>
      <c r="G90" s="37"/>
      <c r="H90" s="38"/>
    </row>
    <row r="91" spans="1:8" ht="37.5" customHeight="1" x14ac:dyDescent="0.2">
      <c r="A91" s="147" t="s">
        <v>211</v>
      </c>
      <c r="B91" s="148"/>
      <c r="C91" s="502"/>
      <c r="D91" s="36">
        <v>54270</v>
      </c>
      <c r="E91" s="37"/>
      <c r="F91" s="37"/>
      <c r="G91" s="37"/>
      <c r="H91" s="38"/>
    </row>
    <row r="92" spans="1:8" ht="37.5" customHeight="1" x14ac:dyDescent="0.2">
      <c r="A92" s="147" t="s">
        <v>212</v>
      </c>
      <c r="B92" s="148"/>
      <c r="C92" s="502"/>
      <c r="D92" s="36">
        <v>56280</v>
      </c>
      <c r="E92" s="37"/>
      <c r="F92" s="37"/>
      <c r="G92" s="37"/>
      <c r="H92" s="38"/>
    </row>
    <row r="93" spans="1:8" ht="37.5" customHeight="1" x14ac:dyDescent="0.2">
      <c r="A93" s="147" t="s">
        <v>213</v>
      </c>
      <c r="B93" s="148"/>
      <c r="C93" s="502"/>
      <c r="D93" s="36">
        <v>58290</v>
      </c>
      <c r="E93" s="37"/>
      <c r="F93" s="37"/>
      <c r="G93" s="37"/>
      <c r="H93" s="38"/>
    </row>
    <row r="94" spans="1:8" ht="37.5" customHeight="1" thickBot="1" x14ac:dyDescent="0.25">
      <c r="A94" s="147" t="s">
        <v>214</v>
      </c>
      <c r="B94" s="148"/>
      <c r="C94" s="502"/>
      <c r="D94" s="36">
        <v>60300</v>
      </c>
      <c r="E94" s="37"/>
      <c r="F94" s="37"/>
      <c r="G94" s="37"/>
      <c r="H94" s="38"/>
    </row>
    <row r="95" spans="1:8" ht="50.1" customHeight="1" thickBot="1" x14ac:dyDescent="0.25">
      <c r="A95" s="136" t="s">
        <v>59</v>
      </c>
      <c r="B95" s="137"/>
      <c r="C95" s="137"/>
      <c r="D95" s="138" t="str">
        <f>"от "&amp;MIN(D96:D105)&amp;" до "&amp;MAX(D96:D105)</f>
        <v>от 270 до 1662</v>
      </c>
      <c r="E95" s="139"/>
      <c r="F95" s="139"/>
      <c r="G95" s="139"/>
      <c r="H95" s="140"/>
    </row>
    <row r="96" spans="1:8" ht="151.5" x14ac:dyDescent="0.2">
      <c r="A96" s="149" t="s">
        <v>60</v>
      </c>
      <c r="B96" s="150" t="s">
        <v>13</v>
      </c>
      <c r="C96" s="294"/>
      <c r="D96" s="144">
        <v>1500</v>
      </c>
      <c r="E96" s="145"/>
      <c r="F96" s="145"/>
      <c r="G96" s="145"/>
      <c r="H96" s="146"/>
    </row>
    <row r="97" spans="1:8" ht="37.5" customHeight="1" x14ac:dyDescent="0.2">
      <c r="A97" s="160" t="s">
        <v>61</v>
      </c>
      <c r="B97" s="504"/>
      <c r="C97" s="156"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6">
        <v>576</v>
      </c>
      <c r="E97" s="37"/>
      <c r="F97" s="37"/>
      <c r="G97" s="37"/>
      <c r="H97" s="38"/>
    </row>
    <row r="98" spans="1:8" ht="37.5" customHeight="1" x14ac:dyDescent="0.2">
      <c r="A98" s="160" t="s">
        <v>62</v>
      </c>
      <c r="B98" s="504"/>
      <c r="C98" s="159"/>
      <c r="D98" s="36">
        <v>702</v>
      </c>
      <c r="E98" s="37"/>
      <c r="F98" s="37"/>
      <c r="G98" s="37"/>
      <c r="H98" s="38"/>
    </row>
    <row r="99" spans="1:8" ht="37.5" customHeight="1" x14ac:dyDescent="0.2">
      <c r="A99" s="160" t="s">
        <v>63</v>
      </c>
      <c r="B99" s="504"/>
      <c r="C99" s="159"/>
      <c r="D99" s="36">
        <v>330</v>
      </c>
      <c r="E99" s="37"/>
      <c r="F99" s="37"/>
      <c r="G99" s="37"/>
      <c r="H99" s="38"/>
    </row>
    <row r="100" spans="1:8" ht="37.5" customHeight="1" x14ac:dyDescent="0.2">
      <c r="A100" s="160" t="s">
        <v>64</v>
      </c>
      <c r="B100" s="161"/>
      <c r="C100" s="159"/>
      <c r="D100" s="36">
        <v>600</v>
      </c>
      <c r="E100" s="37"/>
      <c r="F100" s="37"/>
      <c r="G100" s="37"/>
      <c r="H100" s="38"/>
    </row>
    <row r="101" spans="1:8" ht="37.5" customHeight="1" x14ac:dyDescent="0.2">
      <c r="A101" s="160" t="s">
        <v>65</v>
      </c>
      <c r="B101" s="504"/>
      <c r="C101" s="159"/>
      <c r="D101" s="36">
        <v>270</v>
      </c>
      <c r="E101" s="37"/>
      <c r="F101" s="37"/>
      <c r="G101" s="37"/>
      <c r="H101" s="38"/>
    </row>
    <row r="102" spans="1:8" ht="37.5" customHeight="1" x14ac:dyDescent="0.2">
      <c r="A102" s="160" t="s">
        <v>66</v>
      </c>
      <c r="B102" s="504"/>
      <c r="C102" s="159"/>
      <c r="D102" s="36">
        <v>270</v>
      </c>
      <c r="E102" s="37"/>
      <c r="F102" s="37"/>
      <c r="G102" s="37"/>
      <c r="H102" s="38"/>
    </row>
    <row r="103" spans="1:8" ht="37.5" customHeight="1" x14ac:dyDescent="0.2">
      <c r="A103" s="160" t="s">
        <v>67</v>
      </c>
      <c r="B103" s="504"/>
      <c r="C103" s="159"/>
      <c r="D103" s="36">
        <v>540</v>
      </c>
      <c r="E103" s="37"/>
      <c r="F103" s="37"/>
      <c r="G103" s="37"/>
      <c r="H103" s="38"/>
    </row>
    <row r="104" spans="1:8" ht="37.5" customHeight="1" x14ac:dyDescent="0.2">
      <c r="A104" s="160" t="s">
        <v>68</v>
      </c>
      <c r="B104" s="504"/>
      <c r="C104" s="159"/>
      <c r="D104" s="36">
        <v>810</v>
      </c>
      <c r="E104" s="37"/>
      <c r="F104" s="37"/>
      <c r="G104" s="37"/>
      <c r="H104" s="38"/>
    </row>
    <row r="105" spans="1:8" ht="37.5" customHeight="1" thickBot="1" x14ac:dyDescent="0.25">
      <c r="A105" s="207" t="s">
        <v>69</v>
      </c>
      <c r="B105" s="505"/>
      <c r="C105" s="164"/>
      <c r="D105" s="121">
        <v>1662</v>
      </c>
      <c r="E105" s="122"/>
      <c r="F105" s="122"/>
      <c r="G105" s="122"/>
      <c r="H105" s="123"/>
    </row>
    <row r="106" spans="1:8" s="16" customFormat="1" ht="117.75" customHeight="1" thickBot="1" x14ac:dyDescent="0.25">
      <c r="A106" s="356" t="s">
        <v>71</v>
      </c>
      <c r="B106" s="397"/>
      <c r="C10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45">
        <v>30</v>
      </c>
      <c r="E106" s="45"/>
      <c r="F106" s="45"/>
      <c r="G106" s="45"/>
      <c r="H106" s="46"/>
    </row>
    <row r="107" spans="1:8" ht="50.1" customHeight="1" thickBot="1" x14ac:dyDescent="0.25">
      <c r="A107" s="24" t="s">
        <v>72</v>
      </c>
      <c r="B107" s="25"/>
      <c r="C107" s="26"/>
      <c r="D107" s="173" t="str">
        <f>"от "&amp;MIN(D109,D129:H130,F167,D131:H145)&amp;" до "&amp;MAX(D109,D129:H130,F167,D131:H145)</f>
        <v>от 612 до 10266</v>
      </c>
      <c r="E107" s="173"/>
      <c r="F107" s="173"/>
      <c r="G107" s="173"/>
      <c r="H107" s="174"/>
    </row>
    <row r="108" spans="1:8" ht="21.75" thickBot="1" x14ac:dyDescent="0.25">
      <c r="A108" s="336"/>
      <c r="B108" s="337"/>
      <c r="C108" s="130"/>
      <c r="D108" s="177"/>
      <c r="E108" s="177"/>
      <c r="F108" s="177"/>
      <c r="G108" s="177"/>
      <c r="H108" s="178"/>
    </row>
    <row r="109" spans="1:8" ht="74.2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182">
        <v>8016</v>
      </c>
      <c r="E109" s="182"/>
      <c r="F109" s="182"/>
      <c r="G109" s="182"/>
      <c r="H109" s="183"/>
    </row>
    <row r="110" spans="1:8" ht="74.25" customHeight="1" thickBot="1" x14ac:dyDescent="0.25">
      <c r="A110" s="184" t="s">
        <v>74</v>
      </c>
      <c r="B110" s="185"/>
      <c r="C110" s="186"/>
      <c r="D110" s="187" t="s">
        <v>75</v>
      </c>
      <c r="E110" s="188"/>
      <c r="F110" s="188"/>
      <c r="G110" s="188"/>
      <c r="H110" s="189"/>
    </row>
    <row r="111" spans="1:8" ht="74.25" customHeight="1" x14ac:dyDescent="0.2">
      <c r="A111" s="190" t="s">
        <v>76</v>
      </c>
      <c r="B111" s="191"/>
      <c r="C111" s="186"/>
      <c r="D111" s="157">
        <f>D109/4</f>
        <v>2004</v>
      </c>
      <c r="E111" s="157"/>
      <c r="F111" s="157"/>
      <c r="G111" s="157"/>
      <c r="H111" s="158"/>
    </row>
    <row r="112" spans="1:8" ht="74.25" customHeight="1" x14ac:dyDescent="0.2">
      <c r="A112" s="190" t="s">
        <v>77</v>
      </c>
      <c r="B112" s="191"/>
      <c r="C112" s="186"/>
      <c r="D112" s="157">
        <f>D109/5</f>
        <v>1603.2</v>
      </c>
      <c r="E112" s="157"/>
      <c r="F112" s="157"/>
      <c r="G112" s="157"/>
      <c r="H112" s="158"/>
    </row>
    <row r="113" spans="1:8" ht="74.25" customHeight="1" x14ac:dyDescent="0.2">
      <c r="A113" s="190" t="s">
        <v>78</v>
      </c>
      <c r="B113" s="191"/>
      <c r="C113" s="186"/>
      <c r="D113" s="157">
        <f>D109/6</f>
        <v>1336</v>
      </c>
      <c r="E113" s="157"/>
      <c r="F113" s="157"/>
      <c r="G113" s="157"/>
      <c r="H113" s="158"/>
    </row>
    <row r="114" spans="1:8" ht="74.25" customHeight="1" x14ac:dyDescent="0.2">
      <c r="A114" s="190" t="s">
        <v>79</v>
      </c>
      <c r="B114" s="191"/>
      <c r="C114" s="186"/>
      <c r="D114" s="157">
        <f>D109/7</f>
        <v>1145.1428571428571</v>
      </c>
      <c r="E114" s="157"/>
      <c r="F114" s="157"/>
      <c r="G114" s="157"/>
      <c r="H114" s="158"/>
    </row>
    <row r="115" spans="1:8" ht="74.25" customHeight="1" x14ac:dyDescent="0.2">
      <c r="A115" s="190" t="s">
        <v>80</v>
      </c>
      <c r="B115" s="191"/>
      <c r="C115" s="186"/>
      <c r="D115" s="157">
        <f>D109/8</f>
        <v>1002</v>
      </c>
      <c r="E115" s="157"/>
      <c r="F115" s="157"/>
      <c r="G115" s="157"/>
      <c r="H115" s="158"/>
    </row>
    <row r="116" spans="1:8" ht="74.25" customHeight="1" x14ac:dyDescent="0.2">
      <c r="A116" s="190" t="s">
        <v>81</v>
      </c>
      <c r="B116" s="191"/>
      <c r="C116" s="186"/>
      <c r="D116" s="157">
        <f>D109/9</f>
        <v>890.66666666666663</v>
      </c>
      <c r="E116" s="157"/>
      <c r="F116" s="157"/>
      <c r="G116" s="157"/>
      <c r="H116" s="158"/>
    </row>
    <row r="117" spans="1:8" ht="74.25" customHeight="1" x14ac:dyDescent="0.2">
      <c r="A117" s="190" t="s">
        <v>82</v>
      </c>
      <c r="B117" s="191"/>
      <c r="C117" s="186"/>
      <c r="D117" s="157">
        <f>D109/10</f>
        <v>801.6</v>
      </c>
      <c r="E117" s="157"/>
      <c r="F117" s="157"/>
      <c r="G117" s="157"/>
      <c r="H117" s="158"/>
    </row>
    <row r="118" spans="1:8" ht="74.25" customHeight="1" thickBot="1" x14ac:dyDescent="0.25">
      <c r="A118" s="179" t="s">
        <v>83</v>
      </c>
      <c r="B118" s="180"/>
      <c r="C118" s="186"/>
      <c r="D118" s="182">
        <v>12024</v>
      </c>
      <c r="E118" s="182"/>
      <c r="F118" s="182"/>
      <c r="G118" s="182"/>
      <c r="H118" s="183"/>
    </row>
    <row r="119" spans="1:8" ht="74.25" customHeight="1" thickBot="1" x14ac:dyDescent="0.25">
      <c r="A119" s="184" t="s">
        <v>74</v>
      </c>
      <c r="B119" s="185"/>
      <c r="C119" s="186"/>
      <c r="D119" s="187" t="s">
        <v>75</v>
      </c>
      <c r="E119" s="188"/>
      <c r="F119" s="188"/>
      <c r="G119" s="188"/>
      <c r="H119" s="189"/>
    </row>
    <row r="120" spans="1:8" ht="74.25" customHeight="1" x14ac:dyDescent="0.2">
      <c r="A120" s="190" t="s">
        <v>76</v>
      </c>
      <c r="B120" s="191"/>
      <c r="C120" s="186"/>
      <c r="D120" s="157">
        <v>3006</v>
      </c>
      <c r="E120" s="157"/>
      <c r="F120" s="157"/>
      <c r="G120" s="157"/>
      <c r="H120" s="158"/>
    </row>
    <row r="121" spans="1:8" ht="74.25" customHeight="1" x14ac:dyDescent="0.2">
      <c r="A121" s="190" t="s">
        <v>77</v>
      </c>
      <c r="B121" s="191"/>
      <c r="C121" s="186"/>
      <c r="D121" s="157">
        <v>2404.7999999999997</v>
      </c>
      <c r="E121" s="157"/>
      <c r="F121" s="157"/>
      <c r="G121" s="157"/>
      <c r="H121" s="158"/>
    </row>
    <row r="122" spans="1:8" ht="74.25" customHeight="1" x14ac:dyDescent="0.2">
      <c r="A122" s="190" t="s">
        <v>78</v>
      </c>
      <c r="B122" s="191"/>
      <c r="C122" s="186"/>
      <c r="D122" s="157">
        <v>2004</v>
      </c>
      <c r="E122" s="157"/>
      <c r="F122" s="157"/>
      <c r="G122" s="157"/>
      <c r="H122" s="158"/>
    </row>
    <row r="123" spans="1:8" ht="74.25" customHeight="1" x14ac:dyDescent="0.2">
      <c r="A123" s="190" t="s">
        <v>79</v>
      </c>
      <c r="B123" s="191"/>
      <c r="C123" s="186"/>
      <c r="D123" s="157">
        <v>1717.7142857142856</v>
      </c>
      <c r="E123" s="157"/>
      <c r="F123" s="157"/>
      <c r="G123" s="157"/>
      <c r="H123" s="158"/>
    </row>
    <row r="124" spans="1:8" ht="74.25" customHeight="1" x14ac:dyDescent="0.2">
      <c r="A124" s="190" t="s">
        <v>80</v>
      </c>
      <c r="B124" s="191"/>
      <c r="C124" s="186"/>
      <c r="D124" s="157">
        <v>1503</v>
      </c>
      <c r="E124" s="157"/>
      <c r="F124" s="157"/>
      <c r="G124" s="157"/>
      <c r="H124" s="158"/>
    </row>
    <row r="125" spans="1:8" ht="74.25" customHeight="1" x14ac:dyDescent="0.2">
      <c r="A125" s="190" t="s">
        <v>81</v>
      </c>
      <c r="B125" s="191"/>
      <c r="C125" s="186"/>
      <c r="D125" s="157">
        <v>1335.9999999999998</v>
      </c>
      <c r="E125" s="157"/>
      <c r="F125" s="157"/>
      <c r="G125" s="157"/>
      <c r="H125" s="158"/>
    </row>
    <row r="126" spans="1:8" ht="74.25" customHeight="1" thickBot="1" x14ac:dyDescent="0.25">
      <c r="A126" s="190" t="s">
        <v>82</v>
      </c>
      <c r="B126" s="191"/>
      <c r="C126" s="194"/>
      <c r="D126" s="157">
        <v>1202.3999999999999</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44">
        <v>13890</v>
      </c>
      <c r="E127" s="45"/>
      <c r="F127" s="45"/>
      <c r="G127" s="45"/>
      <c r="H127" s="46"/>
    </row>
    <row r="128" spans="1:8" ht="21.75" thickBot="1" x14ac:dyDescent="0.25">
      <c r="A128" s="336"/>
      <c r="B128" s="337"/>
      <c r="C128" s="125"/>
      <c r="D128" s="199"/>
      <c r="E128" s="199"/>
      <c r="F128" s="199"/>
      <c r="G128" s="199"/>
      <c r="H128" s="200"/>
    </row>
    <row r="129" spans="1:8" ht="50.1" customHeight="1" x14ac:dyDescent="0.2">
      <c r="A129" s="160" t="s">
        <v>85</v>
      </c>
      <c r="B129" s="161"/>
      <c r="C129" s="439" t="str">
        <f>"Интернет-площадка 2gis.ru на основе Cправочника организаций "&amp;$C$2&amp;""</f>
        <v>Интернет-площадка 2gis.ru на основе Cправочника организаций "2ГИС.НОВОРОССИЙСК"</v>
      </c>
      <c r="D129" s="56">
        <v>7482</v>
      </c>
      <c r="E129" s="37"/>
      <c r="F129" s="37"/>
      <c r="G129" s="37"/>
      <c r="H129" s="38"/>
    </row>
    <row r="130" spans="1:8" ht="50.1" customHeight="1" x14ac:dyDescent="0.2">
      <c r="A130" s="160" t="s">
        <v>86</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56">
        <v>1170</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56">
        <v>762</v>
      </c>
      <c r="E131" s="37"/>
      <c r="F131" s="37"/>
      <c r="G131" s="37"/>
      <c r="H131" s="38"/>
    </row>
    <row r="132" spans="1:8"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"2ГИС.НОВОРОССИЙСК"</v>
      </c>
      <c r="D132" s="56">
        <v>8262</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"2ГИС.НОВОРОССИЙСК"</v>
      </c>
      <c r="D133" s="56">
        <v>9918</v>
      </c>
      <c r="E133" s="37"/>
      <c r="F133" s="37"/>
      <c r="G133" s="37"/>
      <c r="H133" s="38"/>
    </row>
    <row r="134" spans="1:8" ht="50.1" customHeight="1" x14ac:dyDescent="0.2">
      <c r="A134" s="160" t="s">
        <v>90</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56">
        <v>762</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56">
        <v>762</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56">
        <v>1380</v>
      </c>
      <c r="E136" s="37"/>
      <c r="F136" s="37"/>
      <c r="G136" s="37"/>
      <c r="H136" s="38"/>
    </row>
    <row r="137" spans="1:8" ht="50.1" customHeight="1" x14ac:dyDescent="0.2">
      <c r="A137" s="160" t="s">
        <v>93</v>
      </c>
      <c r="B137" s="161"/>
      <c r="C137" s="203" t="str">
        <f>C167</f>
        <v>электронный справочник на основе Справочника организаций "2ГИС.НОВОРОССИЙСК" (мобильная версия 2ГИС 4.0 и выше)</v>
      </c>
      <c r="D137" s="56">
        <v>9000</v>
      </c>
      <c r="E137" s="37"/>
      <c r="F137" s="37"/>
      <c r="G137" s="37"/>
      <c r="H137" s="38"/>
    </row>
    <row r="138" spans="1:8" ht="50.1" customHeight="1" x14ac:dyDescent="0.2">
      <c r="A138" s="160" t="s">
        <v>94</v>
      </c>
      <c r="B138" s="161"/>
      <c r="C138" s="203" t="s">
        <v>95</v>
      </c>
      <c r="D138" s="56">
        <v>642</v>
      </c>
      <c r="E138" s="37"/>
      <c r="F138" s="37"/>
      <c r="G138" s="37"/>
      <c r="H138" s="38"/>
    </row>
    <row r="139" spans="1:8" ht="66.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56">
        <v>2634</v>
      </c>
      <c r="E139" s="37"/>
      <c r="F139" s="37"/>
      <c r="G139" s="37"/>
      <c r="H139" s="38"/>
    </row>
    <row r="140" spans="1:8" ht="66.75" customHeight="1" x14ac:dyDescent="0.2">
      <c r="A140" s="160" t="s">
        <v>97</v>
      </c>
      <c r="B140" s="161"/>
      <c r="C140" s="203"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56">
        <v>1896</v>
      </c>
      <c r="E140" s="37"/>
      <c r="F140" s="37"/>
      <c r="G140" s="37"/>
      <c r="H140" s="38"/>
    </row>
    <row r="141" spans="1:8" ht="66.75" customHeight="1" x14ac:dyDescent="0.2">
      <c r="A141" s="160" t="s">
        <v>98</v>
      </c>
      <c r="B141" s="161"/>
      <c r="C141"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56">
        <v>1650</v>
      </c>
      <c r="E141" s="37"/>
      <c r="F141" s="37"/>
      <c r="G141" s="37"/>
      <c r="H141" s="38"/>
    </row>
    <row r="142" spans="1:8" ht="66.75" customHeight="1" x14ac:dyDescent="0.2">
      <c r="A142" s="160" t="s">
        <v>99</v>
      </c>
      <c r="B142" s="161"/>
      <c r="C142"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56">
        <v>948</v>
      </c>
      <c r="E142" s="37"/>
      <c r="F142" s="37"/>
      <c r="G142" s="37"/>
      <c r="H142" s="38"/>
    </row>
    <row r="143" spans="1:8" ht="66.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3" s="56">
        <v>10266</v>
      </c>
      <c r="E143" s="37"/>
      <c r="F143" s="37"/>
      <c r="G143" s="37"/>
      <c r="H143" s="38"/>
    </row>
    <row r="144" spans="1:8" ht="66.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4" s="56">
        <v>4002</v>
      </c>
      <c r="E144" s="37"/>
      <c r="F144" s="37"/>
      <c r="G144" s="37"/>
      <c r="H144" s="38"/>
    </row>
    <row r="145" spans="1:8" ht="50.1" customHeight="1" thickBot="1" x14ac:dyDescent="0.25">
      <c r="A145" s="160" t="s">
        <v>102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56">
        <v>612</v>
      </c>
      <c r="E145" s="37"/>
      <c r="F145" s="37"/>
      <c r="G145" s="37"/>
      <c r="H145" s="38"/>
    </row>
    <row r="146" spans="1:8" s="16" customFormat="1" ht="102" customHeight="1" thickBot="1" x14ac:dyDescent="0.25">
      <c r="A146" s="160" t="s">
        <v>16</v>
      </c>
      <c r="B146" s="161"/>
      <c r="C14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56">
        <v>462</v>
      </c>
      <c r="E146" s="37"/>
      <c r="F146" s="37"/>
      <c r="G146" s="37"/>
      <c r="H146" s="38"/>
    </row>
    <row r="147" spans="1:8" s="16" customFormat="1" ht="102" customHeight="1" thickBot="1" x14ac:dyDescent="0.25">
      <c r="A147" s="160" t="s">
        <v>103</v>
      </c>
      <c r="B147" s="161"/>
      <c r="C14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7" s="56">
        <v>100002</v>
      </c>
      <c r="E147" s="37"/>
      <c r="F147" s="37"/>
      <c r="G147" s="37"/>
      <c r="H147" s="38"/>
    </row>
    <row r="148" spans="1:8" s="16" customFormat="1" ht="126" customHeight="1" x14ac:dyDescent="0.2">
      <c r="A148" s="160" t="s">
        <v>104</v>
      </c>
      <c r="B148" s="161"/>
      <c r="C14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8" s="56">
        <v>6534</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56">
        <v>4500</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56">
        <v>5562</v>
      </c>
      <c r="E150" s="37"/>
      <c r="F150" s="37"/>
      <c r="G150" s="37"/>
      <c r="H150" s="38"/>
    </row>
    <row r="151" spans="1:8"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"2ГИС.НОВОРОССИЙСК"</v>
      </c>
      <c r="D151" s="56">
        <v>10560</v>
      </c>
      <c r="E151" s="37"/>
      <c r="F151" s="37"/>
      <c r="G151" s="37"/>
      <c r="H151" s="38"/>
    </row>
    <row r="152" spans="1:8" ht="50.1" customHeight="1" x14ac:dyDescent="0.2">
      <c r="A152" s="160" t="s">
        <v>108</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56">
        <v>1680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56">
        <v>1080</v>
      </c>
      <c r="E153" s="37"/>
      <c r="F153" s="37"/>
      <c r="G153" s="37"/>
      <c r="H153" s="38"/>
    </row>
    <row r="154" spans="1:8"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"2ГИС.НОВОРОССИЙСК"</v>
      </c>
      <c r="D154" s="56">
        <v>11640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"2ГИС.НОВОРОССИЙСК"</v>
      </c>
      <c r="D155" s="56">
        <v>13968</v>
      </c>
      <c r="E155" s="37"/>
      <c r="F155" s="37"/>
      <c r="G155" s="37"/>
      <c r="H155" s="38"/>
    </row>
    <row r="156" spans="1:8" ht="50.1" customHeight="1" x14ac:dyDescent="0.2">
      <c r="A156" s="160" t="s">
        <v>112</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56">
        <v>1080</v>
      </c>
      <c r="E156" s="37"/>
      <c r="F156" s="37"/>
      <c r="G156" s="37"/>
      <c r="H156" s="38"/>
    </row>
    <row r="157" spans="1:8" ht="50.1" customHeight="1" x14ac:dyDescent="0.2">
      <c r="A157" s="160" t="s">
        <v>115</v>
      </c>
      <c r="B157" s="161"/>
      <c r="C157" s="203" t="s">
        <v>95</v>
      </c>
      <c r="D157" s="56">
        <v>960</v>
      </c>
      <c r="E157" s="37"/>
      <c r="F157" s="37"/>
      <c r="G157" s="37"/>
      <c r="H157" s="38"/>
    </row>
    <row r="158" spans="1:8" ht="70.5"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56">
        <v>14400</v>
      </c>
      <c r="E158" s="37"/>
      <c r="F158" s="37"/>
      <c r="G158" s="37"/>
      <c r="H158" s="38"/>
    </row>
    <row r="159" spans="1:8" ht="50.1" customHeight="1" thickBot="1" x14ac:dyDescent="0.25">
      <c r="A159" s="160" t="s">
        <v>117</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56">
        <v>960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6">
        <v>12000</v>
      </c>
      <c r="E161" s="37"/>
      <c r="F161" s="37"/>
      <c r="G161" s="37"/>
      <c r="H161" s="38"/>
    </row>
    <row r="162" spans="1:8" s="16" customFormat="1" ht="50.1" customHeight="1" x14ac:dyDescent="0.2">
      <c r="A162" s="160" t="s">
        <v>120</v>
      </c>
      <c r="B162" s="161"/>
      <c r="C162" s="209"/>
      <c r="D162" s="36">
        <v>12000</v>
      </c>
      <c r="E162" s="37"/>
      <c r="F162" s="37"/>
      <c r="G162" s="37"/>
      <c r="H162" s="38"/>
    </row>
    <row r="163" spans="1:8" s="16" customFormat="1" ht="50.1" customHeight="1" x14ac:dyDescent="0.2">
      <c r="A163" s="207" t="s">
        <v>121</v>
      </c>
      <c r="B163" s="208"/>
      <c r="C163" s="209"/>
      <c r="D163" s="359">
        <v>1620</v>
      </c>
      <c r="E163" s="157"/>
      <c r="F163" s="157"/>
      <c r="G163" s="157"/>
      <c r="H163" s="157"/>
    </row>
    <row r="164" spans="1:8" s="16" customFormat="1" ht="50.1" customHeight="1" x14ac:dyDescent="0.2">
      <c r="A164" s="207" t="s">
        <v>122</v>
      </c>
      <c r="B164" s="208"/>
      <c r="C164" s="209"/>
      <c r="D164" s="359">
        <v>162</v>
      </c>
      <c r="E164" s="157"/>
      <c r="F164" s="157"/>
      <c r="G164" s="157"/>
      <c r="H164" s="157"/>
    </row>
    <row r="165" spans="1:8" s="16" customFormat="1" ht="50.1" customHeight="1" thickBot="1" x14ac:dyDescent="0.25">
      <c r="A165" s="207" t="s">
        <v>123</v>
      </c>
      <c r="B165" s="208"/>
      <c r="C165" s="210"/>
      <c r="D165" s="78">
        <v>570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67" s="212">
        <f>F167*1.2</f>
        <v>3823.2</v>
      </c>
      <c r="E167" s="213">
        <f>F167*1.1</f>
        <v>3504.6000000000004</v>
      </c>
      <c r="F167" s="213">
        <v>3186</v>
      </c>
      <c r="G167" s="213">
        <f>F167*0.75</f>
        <v>2389.5</v>
      </c>
      <c r="H167" s="214">
        <f>F167*0.5</f>
        <v>1593</v>
      </c>
    </row>
    <row r="168" spans="1:8" ht="50.1" customHeight="1" x14ac:dyDescent="0.2">
      <c r="A168" s="160" t="s">
        <v>126</v>
      </c>
      <c r="B168" s="161"/>
      <c r="C168" s="203" t="str">
        <f>"Интернет-площадка 2gis.ru на основе Cправочника организаций "&amp;$C$2&amp;""</f>
        <v>Интернет-площадка 2gis.ru на основе Cправочника организаций "2ГИС.НОВОРОССИЙСК"</v>
      </c>
      <c r="D168" s="36">
        <v>3246</v>
      </c>
      <c r="E168" s="37"/>
      <c r="F168" s="37"/>
      <c r="G168" s="37"/>
      <c r="H168" s="38"/>
    </row>
    <row r="169" spans="1:8" ht="50.1" customHeight="1" x14ac:dyDescent="0.2">
      <c r="A169" s="160" t="s">
        <v>127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9" s="56">
        <v>762</v>
      </c>
      <c r="E169" s="37"/>
      <c r="F169" s="37"/>
      <c r="G169" s="37"/>
      <c r="H169" s="38"/>
    </row>
    <row r="170" spans="1:8" ht="50.1" customHeight="1" x14ac:dyDescent="0.2">
      <c r="A170" s="160" t="s">
        <v>295</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70" s="212">
        <f>F170*1.2</f>
        <v>5472</v>
      </c>
      <c r="E170" s="213">
        <f>F170*1.1</f>
        <v>5016</v>
      </c>
      <c r="F170" s="213">
        <v>4560</v>
      </c>
      <c r="G170" s="213">
        <f>F170*0.75</f>
        <v>3420</v>
      </c>
      <c r="H170" s="214">
        <f>F170*0.5</f>
        <v>2280</v>
      </c>
    </row>
    <row r="171" spans="1:8" ht="50.1" customHeight="1" x14ac:dyDescent="0.2">
      <c r="A171" s="160" t="s">
        <v>179</v>
      </c>
      <c r="B171" s="161"/>
      <c r="C171" s="203" t="str">
        <f>"Интернет-площадка 2gis.ru на основе Cправочника организаций "&amp;$C$2&amp;""</f>
        <v>Интернет-площадка 2gis.ru на основе Cправочника организаций "2ГИС.НОВОРОССИЙСК"</v>
      </c>
      <c r="D171" s="36">
        <v>4560</v>
      </c>
      <c r="E171" s="37"/>
      <c r="F171" s="37"/>
      <c r="G171" s="37"/>
      <c r="H171" s="38"/>
    </row>
    <row r="172" spans="1:8" ht="50.1" customHeight="1" x14ac:dyDescent="0.2">
      <c r="A172" s="160" t="s">
        <v>130</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2" s="36">
        <v>1080</v>
      </c>
      <c r="E172" s="37"/>
      <c r="F172" s="37"/>
      <c r="G172" s="37"/>
      <c r="H172" s="38"/>
    </row>
    <row r="173" spans="1:8" s="16" customFormat="1" ht="126" customHeight="1" thickBot="1" x14ac:dyDescent="0.25">
      <c r="A173" s="160" t="s">
        <v>131</v>
      </c>
      <c r="B173" s="161"/>
      <c r="C173" s="435" t="str">
        <f>C168</f>
        <v>Интернет-площадка 2gis.ru на основе Cправочника организаций "2ГИС.НОВОРОССИЙСК"</v>
      </c>
      <c r="D173" s="56">
        <v>3186</v>
      </c>
      <c r="E173" s="37"/>
      <c r="F173" s="37"/>
      <c r="G173" s="37"/>
      <c r="H173" s="38"/>
    </row>
    <row r="174" spans="1:8" ht="50.1" customHeight="1" thickBot="1" x14ac:dyDescent="0.25">
      <c r="A174" s="24" t="s">
        <v>193</v>
      </c>
      <c r="B174" s="25"/>
      <c r="C174" s="26"/>
      <c r="D174" s="173"/>
      <c r="E174" s="173"/>
      <c r="F174" s="173"/>
      <c r="G174" s="173"/>
      <c r="H174" s="174"/>
    </row>
    <row r="175" spans="1:8" s="23" customFormat="1" ht="30" customHeight="1" thickBot="1" x14ac:dyDescent="0.25">
      <c r="A175" s="589"/>
      <c r="B175" s="429"/>
      <c r="C175" s="430"/>
      <c r="D175" s="429"/>
      <c r="E175" s="429"/>
      <c r="F175" s="429"/>
      <c r="G175" s="429"/>
      <c r="H175" s="431"/>
    </row>
    <row r="176" spans="1:8" s="16" customFormat="1" ht="185.25" customHeight="1" x14ac:dyDescent="0.2">
      <c r="A176" s="160" t="s">
        <v>194</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6" s="31">
        <v>18612</v>
      </c>
      <c r="E176" s="32"/>
      <c r="F176" s="32"/>
      <c r="G176" s="32"/>
      <c r="H176" s="33"/>
    </row>
    <row r="177" spans="1:8" s="16" customFormat="1" ht="83.25" customHeight="1" thickBot="1" x14ac:dyDescent="0.25">
      <c r="A177" s="160" t="s">
        <v>195</v>
      </c>
      <c r="B177" s="161"/>
      <c r="C177" s="209"/>
      <c r="D177" s="36">
        <v>18612</v>
      </c>
      <c r="E177" s="37"/>
      <c r="F177" s="37"/>
      <c r="G177" s="37"/>
      <c r="H177" s="38"/>
    </row>
    <row r="178" spans="1:8" ht="21.75" thickBot="1" x14ac:dyDescent="0.25">
      <c r="A178" s="336"/>
      <c r="B178" s="337"/>
      <c r="C178" s="125"/>
      <c r="D178" s="399"/>
      <c r="E178" s="399"/>
      <c r="F178" s="399"/>
      <c r="G178" s="399"/>
      <c r="H178" s="400"/>
    </row>
    <row r="180" spans="1:8" ht="21" x14ac:dyDescent="0.2">
      <c r="A180" s="220"/>
      <c r="B180" s="221" t="s">
        <v>133</v>
      </c>
      <c r="C180" s="222" t="s">
        <v>581</v>
      </c>
      <c r="D180" s="222"/>
      <c r="E180" s="223"/>
      <c r="F180" s="223"/>
      <c r="G180" s="223"/>
      <c r="H180" s="223"/>
    </row>
    <row r="181" spans="1:8" ht="21" x14ac:dyDescent="0.2">
      <c r="A181" s="220"/>
      <c r="B181" s="223"/>
      <c r="C181" s="373" t="s">
        <v>582</v>
      </c>
      <c r="D181" s="224"/>
      <c r="E181" s="223"/>
      <c r="F181" s="223"/>
      <c r="G181" s="223"/>
      <c r="H181" s="223"/>
    </row>
    <row r="182" spans="1:8" ht="21" x14ac:dyDescent="0.2">
      <c r="A182" s="220"/>
      <c r="B182" s="223"/>
      <c r="C182" s="373" t="s">
        <v>583</v>
      </c>
      <c r="D182" s="224"/>
      <c r="E182" s="223"/>
      <c r="F182" s="223"/>
      <c r="G182" s="223"/>
      <c r="H182" s="223"/>
    </row>
    <row r="183" spans="1:8" ht="21" x14ac:dyDescent="0.2">
      <c r="A183" s="220"/>
      <c r="B183" s="223"/>
      <c r="C183" s="637"/>
      <c r="D183" s="457"/>
      <c r="E183" s="223"/>
      <c r="F183" s="223"/>
      <c r="G183" s="223"/>
      <c r="H183" s="223"/>
    </row>
    <row r="184" spans="1:8" s="226" customFormat="1" ht="11.25" customHeight="1" x14ac:dyDescent="0.2">
      <c r="A184" s="225"/>
      <c r="B184" s="225"/>
      <c r="C184" s="225"/>
      <c r="D184" s="225"/>
      <c r="E184" s="225"/>
      <c r="F184" s="225"/>
      <c r="G184" s="225"/>
      <c r="H184" s="225"/>
    </row>
    <row r="185" spans="1:8" ht="26.25" x14ac:dyDescent="0.2">
      <c r="A185" s="227" t="str">
        <f>Абакан_юр!A174</f>
        <v>По соглашению сторон в качестве валюты платежа могут выступать украинские гривны, в этом случае курс следующий: 1 руб. = 0,4273 гривен</v>
      </c>
      <c r="B185" s="227"/>
      <c r="C185" s="227"/>
      <c r="D185" s="228"/>
      <c r="E185" s="228"/>
      <c r="F185" s="229"/>
      <c r="G185" s="230"/>
      <c r="H185" s="230"/>
    </row>
    <row r="186" spans="1:8" ht="26.25" x14ac:dyDescent="0.2">
      <c r="A186" s="227" t="str">
        <f>Абакан_юр!A175</f>
        <v>По соглашению сторон в качестве валюты платежа могут выступать дирхамы ОАЭ, в этом случае курс следующий: 1 руб. = 0,0413 дирхам</v>
      </c>
      <c r="B186" s="227"/>
      <c r="C186" s="227"/>
      <c r="D186" s="228"/>
      <c r="E186" s="228"/>
      <c r="F186" s="229"/>
      <c r="G186" s="232"/>
      <c r="H186" s="232"/>
    </row>
    <row r="187" spans="1:8" ht="26.25" x14ac:dyDescent="0.2">
      <c r="A187" s="227" t="str">
        <f>Абакан_юр!A176</f>
        <v>По соглашению сторон в качестве валюты платежа могут выступать доллары США, в этом случае курс следующий: 1 руб. = 0,0113 доллара</v>
      </c>
      <c r="B187" s="227"/>
      <c r="C187" s="227"/>
      <c r="D187" s="228"/>
      <c r="E187" s="228"/>
      <c r="F187" s="229"/>
      <c r="G187" s="232"/>
      <c r="H187" s="232"/>
    </row>
    <row r="188" spans="1:8" ht="26.25"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ht="26.25" x14ac:dyDescent="0.2">
      <c r="A189" s="227" t="str">
        <f>Абакан_юр!A178</f>
        <v>По соглашению сторон в качестве валюты платежа могут выступать чешские кроны, в этом случае курс следующий: 1 руб. = 0,2661 крона</v>
      </c>
      <c r="B189" s="227"/>
      <c r="C189" s="227"/>
      <c r="D189" s="228"/>
      <c r="E189" s="229"/>
      <c r="F189" s="229"/>
      <c r="G189" s="232"/>
      <c r="H189" s="232"/>
    </row>
    <row r="190" spans="1:8" ht="26.25" x14ac:dyDescent="0.2">
      <c r="A190" s="227" t="str">
        <f>Абакан_юр!A179</f>
        <v>По соглашению сторон в качестве валюты платежа могут выступать киргизские сомы, в этом случае курс следующий: 1 руб. = 1,0065 сом</v>
      </c>
      <c r="B190" s="227"/>
      <c r="C190" s="227"/>
      <c r="D190" s="228"/>
      <c r="E190" s="228"/>
      <c r="F190" s="229"/>
      <c r="G190" s="232"/>
      <c r="H190" s="232"/>
    </row>
    <row r="191" spans="1:8" ht="26.25"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1" s="227"/>
      <c r="C191" s="227"/>
      <c r="D191" s="228"/>
      <c r="E191" s="228"/>
      <c r="F191" s="229"/>
      <c r="G191" s="232"/>
      <c r="H191" s="232"/>
    </row>
    <row r="192" spans="1:8" ht="26.25" x14ac:dyDescent="0.2">
      <c r="A192" s="233"/>
      <c r="B192" s="233"/>
      <c r="C192" s="234"/>
      <c r="D192" s="235"/>
      <c r="E192" s="235"/>
      <c r="F192" s="236"/>
      <c r="G192" s="237"/>
      <c r="H192" s="237"/>
    </row>
    <row r="193" spans="1:8" ht="21" x14ac:dyDescent="0.2">
      <c r="A193" s="239" t="s">
        <v>144</v>
      </c>
      <c r="B193" s="239"/>
      <c r="C193" s="239"/>
      <c r="D193" s="239"/>
      <c r="E193" s="239"/>
      <c r="F193" s="239"/>
      <c r="G193" s="239"/>
      <c r="H193" s="239"/>
    </row>
    <row r="194" spans="1:8" ht="21" x14ac:dyDescent="0.2">
      <c r="A194" s="239" t="s">
        <v>145</v>
      </c>
      <c r="B194" s="239"/>
      <c r="C194" s="239"/>
      <c r="D194" s="239"/>
      <c r="E194" s="239"/>
      <c r="F194" s="239"/>
      <c r="G194" s="239"/>
      <c r="H194" s="239"/>
    </row>
    <row r="195" spans="1:8" ht="26.25" x14ac:dyDescent="0.2">
      <c r="A195" s="233"/>
      <c r="B195" s="233"/>
      <c r="C195" s="234"/>
      <c r="D195" s="235"/>
      <c r="E195" s="235"/>
      <c r="F195" s="236"/>
      <c r="G195" s="237"/>
      <c r="H195" s="237"/>
    </row>
    <row r="196" spans="1:8" ht="50.1" customHeight="1" thickBot="1" x14ac:dyDescent="0.25">
      <c r="A196" s="240" t="s">
        <v>146</v>
      </c>
      <c r="B196" s="240"/>
      <c r="C196" s="240"/>
      <c r="D196" s="240"/>
      <c r="E196" s="240"/>
      <c r="F196" s="241"/>
      <c r="G196" s="231"/>
      <c r="H196" s="242"/>
    </row>
    <row r="197" spans="1:8" ht="50.1" customHeight="1" thickBot="1" x14ac:dyDescent="0.25">
      <c r="A197" s="243" t="s">
        <v>147</v>
      </c>
      <c r="B197" s="244"/>
      <c r="C197" s="244"/>
      <c r="D197" s="244"/>
      <c r="E197" s="245"/>
      <c r="F197" s="246"/>
      <c r="H197" s="247"/>
    </row>
    <row r="198" spans="1:8" ht="96" customHeight="1" thickBot="1" x14ac:dyDescent="0.25">
      <c r="A198" s="375" t="s">
        <v>148</v>
      </c>
      <c r="B198" s="376"/>
      <c r="C198" s="250" t="s">
        <v>149</v>
      </c>
      <c r="D198" s="402" t="s">
        <v>150</v>
      </c>
      <c r="E198" s="403"/>
      <c r="F198" s="252"/>
      <c r="G198" s="252"/>
      <c r="H198" s="252"/>
    </row>
    <row r="199" spans="1:8" ht="115.5" customHeight="1" x14ac:dyDescent="0.2">
      <c r="A199" s="253" t="s">
        <v>151</v>
      </c>
      <c r="B199" s="254"/>
      <c r="C199" s="255" t="s">
        <v>152</v>
      </c>
      <c r="D199" s="256" t="s">
        <v>153</v>
      </c>
      <c r="E199" s="257"/>
      <c r="F199" s="252"/>
      <c r="G199" s="252"/>
      <c r="H199" s="252"/>
    </row>
    <row r="200" spans="1:8" ht="115.5" customHeight="1" x14ac:dyDescent="0.2">
      <c r="A200" s="258" t="s">
        <v>154</v>
      </c>
      <c r="B200" s="259"/>
      <c r="C200" s="260" t="s">
        <v>155</v>
      </c>
      <c r="D200" s="261" t="s">
        <v>156</v>
      </c>
      <c r="E200" s="262"/>
      <c r="F200" s="252"/>
      <c r="G200" s="252"/>
      <c r="H200" s="252"/>
    </row>
    <row r="201" spans="1:8" ht="141.75" customHeight="1" thickBot="1" x14ac:dyDescent="0.25">
      <c r="A201" s="404" t="s">
        <v>157</v>
      </c>
      <c r="B201" s="405"/>
      <c r="C201" s="406" t="s">
        <v>158</v>
      </c>
      <c r="D201" s="407" t="s">
        <v>156</v>
      </c>
      <c r="E201" s="408"/>
      <c r="F201" s="252"/>
      <c r="G201" s="252"/>
      <c r="H201" s="252"/>
    </row>
    <row r="202" spans="1:8" s="217" customFormat="1" ht="102.75" customHeight="1" thickBot="1" x14ac:dyDescent="0.25">
      <c r="A202" s="404" t="s">
        <v>160</v>
      </c>
      <c r="B202" s="405"/>
      <c r="C202" s="601" t="s">
        <v>161</v>
      </c>
      <c r="D202" s="405" t="s">
        <v>156</v>
      </c>
      <c r="E202" s="602"/>
      <c r="F202" s="246"/>
      <c r="G202" s="246"/>
      <c r="H202" s="246"/>
    </row>
    <row r="203" spans="1:8" s="238" customFormat="1" ht="222.75" customHeight="1" thickBot="1" x14ac:dyDescent="0.25">
      <c r="A203" s="404" t="s">
        <v>162</v>
      </c>
      <c r="B203" s="405"/>
      <c r="C203" s="406" t="s">
        <v>163</v>
      </c>
      <c r="D203" s="407" t="s">
        <v>156</v>
      </c>
      <c r="E203" s="408"/>
      <c r="F203" s="236"/>
      <c r="G203" s="237"/>
      <c r="H203" s="237"/>
    </row>
    <row r="204" spans="1:8" ht="23.25" x14ac:dyDescent="0.2">
      <c r="A204" s="264" t="s">
        <v>164</v>
      </c>
      <c r="B204" s="264"/>
      <c r="C204" s="264"/>
      <c r="D204" s="264"/>
      <c r="E204" s="264"/>
      <c r="F204" s="264"/>
      <c r="G204" s="264"/>
      <c r="H204" s="264"/>
    </row>
    <row r="205" spans="1:8" ht="23.25" x14ac:dyDescent="0.2">
      <c r="A205" s="264" t="s">
        <v>165</v>
      </c>
      <c r="B205" s="264"/>
      <c r="C205" s="264"/>
      <c r="D205" s="264"/>
      <c r="E205" s="264"/>
      <c r="F205" s="264"/>
      <c r="G205" s="264"/>
      <c r="H205" s="264"/>
    </row>
    <row r="206" spans="1:8" ht="189.75" customHeight="1" x14ac:dyDescent="0.2">
      <c r="A20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84"/>
      <c r="C206" s="384"/>
      <c r="D206" s="384"/>
      <c r="E206" s="384"/>
      <c r="F206" s="384"/>
      <c r="G206" s="384"/>
      <c r="H206" s="384"/>
    </row>
    <row r="207" spans="1:8" ht="70.5" customHeight="1" x14ac:dyDescent="0.2">
      <c r="A207" s="239" t="s">
        <v>167</v>
      </c>
      <c r="B207" s="239"/>
      <c r="C207" s="239"/>
      <c r="D207" s="239"/>
      <c r="E207" s="239"/>
      <c r="F207" s="239"/>
      <c r="G207" s="239"/>
      <c r="H207" s="239"/>
    </row>
    <row r="208" spans="1:8" ht="23.25" x14ac:dyDescent="0.2">
      <c r="A208" s="264" t="s">
        <v>168</v>
      </c>
      <c r="B208" s="264"/>
      <c r="C208" s="264"/>
      <c r="D208" s="264"/>
      <c r="E208" s="264"/>
      <c r="F208" s="264"/>
      <c r="G208" s="264"/>
      <c r="H208" s="264"/>
    </row>
    <row r="209" spans="1:8" s="266" customFormat="1" ht="114.75" customHeight="1" x14ac:dyDescent="0.2">
      <c r="A209" s="239" t="s">
        <v>169</v>
      </c>
      <c r="B209" s="239"/>
      <c r="C209" s="239"/>
      <c r="D209" s="239"/>
      <c r="E209" s="239"/>
      <c r="F209" s="239"/>
      <c r="G209" s="239"/>
      <c r="H209" s="239"/>
    </row>
  </sheetData>
  <sheetProtection selectLockedCells="1" selectUnlockedCells="1"/>
  <mergeCells count="344">
    <mergeCell ref="A204:H204"/>
    <mergeCell ref="A205:H205"/>
    <mergeCell ref="A206:H206"/>
    <mergeCell ref="A207:H207"/>
    <mergeCell ref="A208:H208"/>
    <mergeCell ref="A209:E209"/>
    <mergeCell ref="F209:H209"/>
    <mergeCell ref="A201:B201"/>
    <mergeCell ref="D201:E201"/>
    <mergeCell ref="A202:B202"/>
    <mergeCell ref="D202:E202"/>
    <mergeCell ref="A203:B203"/>
    <mergeCell ref="D203:E203"/>
    <mergeCell ref="A198:B198"/>
    <mergeCell ref="D198:E198"/>
    <mergeCell ref="A199:B199"/>
    <mergeCell ref="D199:E199"/>
    <mergeCell ref="A200:B200"/>
    <mergeCell ref="D200:E200"/>
    <mergeCell ref="A190:C190"/>
    <mergeCell ref="A191:C191"/>
    <mergeCell ref="A193:H193"/>
    <mergeCell ref="A194:H194"/>
    <mergeCell ref="A196:E196"/>
    <mergeCell ref="A197:E197"/>
    <mergeCell ref="A185:C185"/>
    <mergeCell ref="G185:H185"/>
    <mergeCell ref="A186:C186"/>
    <mergeCell ref="A187:C187"/>
    <mergeCell ref="A188:C188"/>
    <mergeCell ref="A189:C189"/>
    <mergeCell ref="A178:B178"/>
    <mergeCell ref="D178:H178"/>
    <mergeCell ref="C180:D180"/>
    <mergeCell ref="C181:D181"/>
    <mergeCell ref="C182:D182"/>
    <mergeCell ref="A184:H184"/>
    <mergeCell ref="A175:C175"/>
    <mergeCell ref="D175:H175"/>
    <mergeCell ref="A176:B176"/>
    <mergeCell ref="C176:C177"/>
    <mergeCell ref="D176:H176"/>
    <mergeCell ref="A177:B177"/>
    <mergeCell ref="D177:H177"/>
    <mergeCell ref="A172:B172"/>
    <mergeCell ref="D172:H172"/>
    <mergeCell ref="A173:B173"/>
    <mergeCell ref="D173:H173"/>
    <mergeCell ref="A174:B174"/>
    <mergeCell ref="D174:H174"/>
    <mergeCell ref="A168:B168"/>
    <mergeCell ref="D168:H168"/>
    <mergeCell ref="A169:B169"/>
    <mergeCell ref="D169:H169"/>
    <mergeCell ref="A170:B170"/>
    <mergeCell ref="A171:B171"/>
    <mergeCell ref="D171:H171"/>
    <mergeCell ref="D164:H164"/>
    <mergeCell ref="A165:B165"/>
    <mergeCell ref="D165:H165"/>
    <mergeCell ref="A166:B166"/>
    <mergeCell ref="D166:H166"/>
    <mergeCell ref="A167:B167"/>
    <mergeCell ref="A160:B160"/>
    <mergeCell ref="D160:H160"/>
    <mergeCell ref="A161:B161"/>
    <mergeCell ref="C161:C165"/>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336"/>
  <sheetViews>
    <sheetView view="pageBreakPreview" zoomScale="40" zoomScaleNormal="60" zoomScaleSheetLayoutView="40" workbookViewId="0">
      <pane ySplit="3" topLeftCell="A265"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656" t="s">
        <v>0</v>
      </c>
      <c r="D1" s="509"/>
      <c r="E1" s="509"/>
      <c r="F1" s="509"/>
      <c r="G1" s="510"/>
      <c r="H1" s="510"/>
    </row>
    <row r="2" spans="1:8" s="10" customFormat="1" ht="50.1" customHeight="1" x14ac:dyDescent="0.2">
      <c r="A2" s="5" t="str">
        <f>Абакан_юр!A2</f>
        <v>Введен в действие с "01" марта 2024 г.</v>
      </c>
      <c r="B2" s="6" t="s">
        <v>2</v>
      </c>
      <c r="C2" s="7" t="s">
        <v>584</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657" t="s">
        <v>5</v>
      </c>
      <c r="B4" s="453" t="s">
        <v>6</v>
      </c>
      <c r="C4" s="453" t="s">
        <v>7</v>
      </c>
      <c r="D4" s="658" t="s">
        <v>585</v>
      </c>
      <c r="E4" s="271"/>
      <c r="F4" s="271"/>
      <c r="G4" s="271"/>
      <c r="H4" s="452"/>
    </row>
    <row r="5" spans="1:8" s="28" customFormat="1" ht="49.5" customHeight="1" thickBot="1" x14ac:dyDescent="0.25">
      <c r="A5" s="425" t="s">
        <v>9</v>
      </c>
      <c r="B5" s="426"/>
      <c r="C5" s="211"/>
      <c r="D5" s="211"/>
      <c r="E5" s="211"/>
      <c r="F5" s="211"/>
      <c r="G5" s="211"/>
      <c r="H5" s="568"/>
    </row>
    <row r="6" spans="1:8" s="16" customFormat="1" ht="24.95" customHeight="1" thickBot="1" x14ac:dyDescent="0.25">
      <c r="A6" s="81"/>
      <c r="B6" s="129"/>
      <c r="C6" s="130"/>
      <c r="D6" s="337" t="s">
        <v>299</v>
      </c>
      <c r="E6" s="337"/>
      <c r="F6" s="337"/>
      <c r="G6" s="337"/>
      <c r="H6" s="478"/>
    </row>
    <row r="7" spans="1:8" s="16" customFormat="1" ht="24.95" customHeight="1" thickBot="1" x14ac:dyDescent="0.25">
      <c r="A7" s="112"/>
      <c r="B7" s="82"/>
      <c r="C7" s="83"/>
      <c r="D7" s="638" t="s">
        <v>171</v>
      </c>
      <c r="E7" s="639" t="s">
        <v>172</v>
      </c>
      <c r="F7" s="640" t="s">
        <v>173</v>
      </c>
      <c r="G7" s="639" t="s">
        <v>174</v>
      </c>
      <c r="H7" s="641" t="s">
        <v>175</v>
      </c>
    </row>
    <row r="8" spans="1:8" s="16" customFormat="1" ht="48" customHeight="1" x14ac:dyDescent="0.2">
      <c r="A8" s="29" t="s">
        <v>586</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15631.199999999999</v>
      </c>
      <c r="E8" s="32">
        <f>F8*1.1</f>
        <v>14328.6</v>
      </c>
      <c r="F8" s="32">
        <v>13026</v>
      </c>
      <c r="G8" s="32">
        <f>F8*0.75</f>
        <v>9769.5</v>
      </c>
      <c r="H8" s="33">
        <f>F8*0.5</f>
        <v>6513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18547.2</v>
      </c>
      <c r="E13" s="32">
        <f>F13*1.1</f>
        <v>17001.600000000002</v>
      </c>
      <c r="F13" s="32">
        <v>15456</v>
      </c>
      <c r="G13" s="32">
        <f>F13*0.75</f>
        <v>11592</v>
      </c>
      <c r="H13" s="33">
        <f>F13*0.5</f>
        <v>7728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587</v>
      </c>
      <c r="B19" s="659" t="s">
        <v>588</v>
      </c>
      <c r="C19" s="6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213">
        <f>F19*1.2</f>
        <v>18547.2</v>
      </c>
      <c r="E19" s="213">
        <f>F19*1.1</f>
        <v>17001.600000000002</v>
      </c>
      <c r="F19" s="213">
        <v>15456</v>
      </c>
      <c r="G19" s="213">
        <f>F19*0.75</f>
        <v>11592</v>
      </c>
      <c r="H19" s="213">
        <f>F19*0.5</f>
        <v>7728</v>
      </c>
    </row>
    <row r="20" spans="1:8" s="16" customFormat="1" ht="92.25" customHeight="1" thickBot="1" x14ac:dyDescent="0.25">
      <c r="A20" s="59"/>
      <c r="B20" s="42" t="s">
        <v>589</v>
      </c>
      <c r="C20" s="316"/>
      <c r="D20" s="661"/>
      <c r="E20" s="661"/>
      <c r="F20" s="661">
        <v>1596</v>
      </c>
      <c r="G20" s="661"/>
      <c r="H20" s="662"/>
    </row>
    <row r="21" spans="1:8" s="16" customFormat="1" ht="24.95" customHeight="1" thickBot="1" x14ac:dyDescent="0.25">
      <c r="A21" s="47"/>
      <c r="B21" s="62"/>
      <c r="C21" s="49"/>
      <c r="D21" s="63"/>
      <c r="E21" s="63"/>
      <c r="F21" s="63"/>
      <c r="G21" s="63"/>
      <c r="H21" s="64"/>
    </row>
    <row r="22" spans="1:8" s="16" customFormat="1" ht="92.25" customHeight="1" x14ac:dyDescent="0.2">
      <c r="A22" s="53" t="s">
        <v>590</v>
      </c>
      <c r="B22" s="659" t="s">
        <v>588</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213">
        <f>F22*1.2</f>
        <v>18547.2</v>
      </c>
      <c r="E22" s="213">
        <f>F22*1.1</f>
        <v>17001.600000000002</v>
      </c>
      <c r="F22" s="213">
        <v>15456</v>
      </c>
      <c r="G22" s="213">
        <f>F22*0.75</f>
        <v>11592</v>
      </c>
      <c r="H22" s="213">
        <f>F22*0.5</f>
        <v>7728</v>
      </c>
    </row>
    <row r="23" spans="1:8" s="16" customFormat="1" ht="20.25" customHeight="1" x14ac:dyDescent="0.2">
      <c r="A23" s="55"/>
      <c r="B23" s="663" t="s">
        <v>591</v>
      </c>
      <c r="C23" s="297"/>
      <c r="D23" s="63"/>
      <c r="E23" s="63"/>
      <c r="F23" s="63"/>
      <c r="G23" s="664" t="s">
        <v>592</v>
      </c>
      <c r="H23" s="665"/>
    </row>
    <row r="24" spans="1:8" s="16" customFormat="1" ht="92.25" customHeight="1" thickBot="1" x14ac:dyDescent="0.25">
      <c r="A24" s="59"/>
      <c r="B24" s="666"/>
      <c r="C24" s="316"/>
      <c r="D24" s="661"/>
      <c r="E24" s="661"/>
      <c r="F24" s="661">
        <v>3630.0000000000005</v>
      </c>
      <c r="G24" s="661"/>
      <c r="H24" s="662"/>
    </row>
    <row r="25" spans="1:8" s="16" customFormat="1" ht="24.95" customHeight="1" thickBot="1" x14ac:dyDescent="0.25">
      <c r="A25" s="47"/>
      <c r="B25" s="62"/>
      <c r="C25" s="49"/>
      <c r="D25" s="63"/>
      <c r="E25" s="63"/>
      <c r="F25" s="63"/>
      <c r="G25" s="63"/>
      <c r="H25" s="64"/>
    </row>
    <row r="26" spans="1:8" s="16" customFormat="1" ht="92.25" customHeight="1" thickBot="1" x14ac:dyDescent="0.25">
      <c r="A26" s="65" t="s">
        <v>593</v>
      </c>
      <c r="B26" s="659" t="s">
        <v>588</v>
      </c>
      <c r="C26" s="66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68">
        <f>F26*1.2</f>
        <v>18547.2</v>
      </c>
      <c r="E26" s="668">
        <f>F26*1.1</f>
        <v>17001.600000000002</v>
      </c>
      <c r="F26" s="668">
        <v>15456</v>
      </c>
      <c r="G26" s="668">
        <f>F26*0.75</f>
        <v>11592</v>
      </c>
      <c r="H26" s="668">
        <f>F26*0.5</f>
        <v>7728</v>
      </c>
    </row>
    <row r="27" spans="1:8" s="16" customFormat="1" ht="92.25" customHeight="1" thickBot="1" x14ac:dyDescent="0.25">
      <c r="A27" s="71"/>
      <c r="B27" s="669" t="s">
        <v>591</v>
      </c>
      <c r="C27" s="670"/>
      <c r="D27" s="671"/>
      <c r="E27" s="672"/>
      <c r="F27" s="672"/>
      <c r="G27" s="177" t="s">
        <v>592</v>
      </c>
      <c r="H27" s="178"/>
    </row>
    <row r="28" spans="1:8" s="16" customFormat="1" ht="89.25" customHeight="1" thickBot="1" x14ac:dyDescent="0.25">
      <c r="A28" s="71"/>
      <c r="B28" s="673"/>
      <c r="C28" s="670"/>
      <c r="D28" s="333">
        <v>3630.0000000000005</v>
      </c>
      <c r="E28" s="334"/>
      <c r="F28" s="334"/>
      <c r="G28" s="334"/>
      <c r="H28" s="335"/>
    </row>
    <row r="29" spans="1:8" s="16" customFormat="1" ht="92.25" customHeight="1" thickBot="1" x14ac:dyDescent="0.25">
      <c r="A29" s="77"/>
      <c r="B29" s="42" t="s">
        <v>589</v>
      </c>
      <c r="C29" s="674"/>
      <c r="D29" s="675"/>
      <c r="E29" s="676"/>
      <c r="F29" s="676">
        <v>1596</v>
      </c>
      <c r="G29" s="676"/>
      <c r="H29" s="677"/>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2871</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337" t="s">
        <v>299</v>
      </c>
      <c r="E35" s="337"/>
      <c r="F35" s="337"/>
      <c r="G35" s="337"/>
      <c r="H35" s="478"/>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389">
        <v>306</v>
      </c>
      <c r="E36" s="390"/>
      <c r="F36" s="390"/>
      <c r="G36" s="390"/>
      <c r="H36" s="391"/>
    </row>
    <row r="37" spans="1:8" s="16" customFormat="1" ht="94.5" customHeight="1" x14ac:dyDescent="0.2">
      <c r="A37" s="71"/>
      <c r="B37" s="92"/>
      <c r="C37" s="93"/>
      <c r="D37" s="94"/>
      <c r="E37" s="95"/>
      <c r="F37" s="95"/>
      <c r="G37" s="95"/>
      <c r="H37" s="392"/>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393"/>
      <c r="E38" s="394"/>
      <c r="F38" s="394"/>
      <c r="G38" s="394"/>
      <c r="H38" s="395"/>
    </row>
    <row r="39" spans="1:8" s="16" customFormat="1" ht="24.95" customHeight="1" thickBot="1" x14ac:dyDescent="0.25">
      <c r="A39" s="81"/>
      <c r="B39" s="48"/>
      <c r="C39" s="49"/>
      <c r="D39" s="337" t="s">
        <v>299</v>
      </c>
      <c r="E39" s="337"/>
      <c r="F39" s="337"/>
      <c r="G39" s="337"/>
      <c r="H39" s="478"/>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21888</v>
      </c>
      <c r="E40" s="32">
        <f>F40*1.1</f>
        <v>20064</v>
      </c>
      <c r="F40" s="32">
        <v>18240</v>
      </c>
      <c r="G40" s="32">
        <f>F40*0.75</f>
        <v>13680</v>
      </c>
      <c r="H40" s="33">
        <f>F40*0.5</f>
        <v>9120</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337" t="s">
        <v>299</v>
      </c>
      <c r="E44" s="337"/>
      <c r="F44" s="337"/>
      <c r="G44" s="337"/>
      <c r="H44" s="478"/>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25977.599999999999</v>
      </c>
      <c r="E45" s="32">
        <f>F45*1.1</f>
        <v>23812.800000000003</v>
      </c>
      <c r="F45" s="32">
        <v>21648</v>
      </c>
      <c r="G45" s="32">
        <f>F45*0.75</f>
        <v>16236</v>
      </c>
      <c r="H45" s="33">
        <f>F45*0.5</f>
        <v>10824</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4080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337" t="s">
        <v>299</v>
      </c>
      <c r="E55" s="337"/>
      <c r="F55" s="337"/>
      <c r="G55" s="337"/>
      <c r="H55" s="478"/>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432</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82"/>
      <c r="C60" s="83"/>
      <c r="D60" s="113"/>
      <c r="E60" s="114"/>
      <c r="F60" s="114"/>
      <c r="G60" s="114"/>
      <c r="H60" s="115"/>
    </row>
    <row r="61" spans="1:8" s="16" customFormat="1" ht="48" customHeight="1" x14ac:dyDescent="0.2">
      <c r="A61" s="29" t="s">
        <v>31</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1">
        <f>F61*1.2</f>
        <v>17056.8</v>
      </c>
      <c r="E61" s="32">
        <f>F61*1.1</f>
        <v>15635.400000000001</v>
      </c>
      <c r="F61" s="32">
        <v>14214</v>
      </c>
      <c r="G61" s="32">
        <f>F61*0.75</f>
        <v>10660.5</v>
      </c>
      <c r="H61" s="33">
        <f>F61*0.5</f>
        <v>7107</v>
      </c>
    </row>
    <row r="62" spans="1:8" s="16" customFormat="1" ht="132" customHeight="1" x14ac:dyDescent="0.2">
      <c r="A62" s="34"/>
      <c r="B62" s="35"/>
      <c r="C62" s="35"/>
      <c r="D62" s="36"/>
      <c r="E62" s="37"/>
      <c r="F62" s="37"/>
      <c r="G62" s="37"/>
      <c r="H62" s="38"/>
    </row>
    <row r="63" spans="1:8" s="16" customFormat="1" ht="127.5" customHeight="1" x14ac:dyDescent="0.2">
      <c r="A63" s="34"/>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6"/>
      <c r="E63" s="37"/>
      <c r="F63" s="37"/>
      <c r="G63" s="37"/>
      <c r="H63" s="38"/>
    </row>
    <row r="64" spans="1:8" s="16" customFormat="1" ht="127.5" customHeight="1" thickBot="1" x14ac:dyDescent="0.25">
      <c r="A64" s="119"/>
      <c r="B64" s="120" t="s">
        <v>33</v>
      </c>
      <c r="C6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121"/>
      <c r="E64" s="122"/>
      <c r="F64" s="122"/>
      <c r="G64" s="122"/>
      <c r="H64" s="123"/>
    </row>
    <row r="65" spans="1:8" s="16" customFormat="1" ht="166.5" customHeight="1" thickBot="1" x14ac:dyDescent="0.25">
      <c r="A65" s="41"/>
      <c r="B65" s="42" t="s">
        <v>13</v>
      </c>
      <c r="C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44"/>
      <c r="E65" s="45"/>
      <c r="F65" s="45"/>
      <c r="G65" s="45"/>
      <c r="H65" s="46"/>
    </row>
    <row r="66" spans="1:8" s="16" customFormat="1" ht="24.95" customHeight="1" thickBot="1" x14ac:dyDescent="0.25">
      <c r="A66" s="47"/>
      <c r="B66" s="48"/>
      <c r="C66" s="49"/>
      <c r="D66" s="50"/>
      <c r="E66" s="51"/>
      <c r="F66" s="51"/>
      <c r="G66" s="51"/>
      <c r="H66" s="52"/>
    </row>
    <row r="67" spans="1:8" s="16" customFormat="1" ht="48" customHeight="1" x14ac:dyDescent="0.2">
      <c r="A67" s="53" t="s">
        <v>35</v>
      </c>
      <c r="B67" s="30" t="s">
        <v>27</v>
      </c>
      <c r="C6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54">
        <f>F67*1.2</f>
        <v>20232</v>
      </c>
      <c r="E67" s="32">
        <f>F67*1.1</f>
        <v>18546</v>
      </c>
      <c r="F67" s="32">
        <v>16860</v>
      </c>
      <c r="G67" s="32">
        <f>F67*0.75</f>
        <v>12645</v>
      </c>
      <c r="H67" s="33">
        <f>F67*0.5</f>
        <v>8430</v>
      </c>
    </row>
    <row r="68" spans="1:8" s="16" customFormat="1" ht="132" customHeight="1" x14ac:dyDescent="0.2">
      <c r="A68" s="55"/>
      <c r="B68" s="35"/>
      <c r="C68" s="35"/>
      <c r="D68" s="56"/>
      <c r="E68" s="37"/>
      <c r="F68" s="37"/>
      <c r="G68" s="37"/>
      <c r="H68" s="38"/>
    </row>
    <row r="69" spans="1:8" s="16" customFormat="1" ht="138.94999999999999" customHeight="1" x14ac:dyDescent="0.2">
      <c r="A69" s="55"/>
      <c r="B69" s="39" t="s">
        <v>12</v>
      </c>
      <c r="C6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56"/>
      <c r="E69" s="37"/>
      <c r="F69" s="37"/>
      <c r="G69" s="37"/>
      <c r="H69" s="38"/>
    </row>
    <row r="70" spans="1:8" s="16" customFormat="1" ht="166.5" customHeight="1" x14ac:dyDescent="0.2">
      <c r="A70" s="55"/>
      <c r="B70" s="57" t="s">
        <v>13</v>
      </c>
      <c r="C7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56"/>
      <c r="E70" s="37"/>
      <c r="F70" s="37"/>
      <c r="G70" s="37"/>
      <c r="H70" s="38"/>
    </row>
    <row r="71" spans="1:8" s="16" customFormat="1" ht="92.25" customHeight="1" thickBot="1" x14ac:dyDescent="0.25">
      <c r="A71" s="59"/>
      <c r="B71" s="42" t="s">
        <v>36</v>
      </c>
      <c r="C7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61"/>
      <c r="E71" s="45"/>
      <c r="F71" s="45"/>
      <c r="G71" s="45"/>
      <c r="H71" s="46"/>
    </row>
    <row r="72" spans="1:8" s="16" customFormat="1" ht="24.95" customHeight="1" thickBot="1" x14ac:dyDescent="0.25">
      <c r="A72" s="81"/>
      <c r="B72" s="82"/>
      <c r="C72" s="83"/>
      <c r="D72" s="84"/>
      <c r="E72" s="85"/>
      <c r="F72" s="85"/>
      <c r="G72" s="85"/>
      <c r="H72" s="86"/>
    </row>
    <row r="73" spans="1:8" s="16" customFormat="1" ht="50.1" customHeight="1" x14ac:dyDescent="0.2">
      <c r="A73" s="65" t="s">
        <v>37</v>
      </c>
      <c r="B73" s="87" t="s">
        <v>23</v>
      </c>
      <c r="C7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389">
        <v>282</v>
      </c>
      <c r="E73" s="390"/>
      <c r="F73" s="390"/>
      <c r="G73" s="390"/>
      <c r="H73" s="391"/>
    </row>
    <row r="74" spans="1:8" s="16" customFormat="1" ht="94.5" customHeight="1" x14ac:dyDescent="0.2">
      <c r="A74" s="71"/>
      <c r="B74" s="92"/>
      <c r="C74" s="93"/>
      <c r="D74" s="94"/>
      <c r="E74" s="95"/>
      <c r="F74" s="95"/>
      <c r="G74" s="95"/>
      <c r="H74" s="392"/>
    </row>
    <row r="75" spans="1:8" s="16" customFormat="1" ht="163.5" customHeight="1" thickBot="1" x14ac:dyDescent="0.25">
      <c r="A75" s="77"/>
      <c r="B75" s="97" t="s">
        <v>13</v>
      </c>
      <c r="C7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393"/>
      <c r="E75" s="394"/>
      <c r="F75" s="394"/>
      <c r="G75" s="394"/>
      <c r="H75" s="395"/>
    </row>
    <row r="76" spans="1:8" s="16" customFormat="1" ht="24.95" customHeight="1" thickBot="1" x14ac:dyDescent="0.25">
      <c r="A76" s="81"/>
      <c r="B76" s="129"/>
      <c r="C76" s="130"/>
      <c r="D76" s="337" t="s">
        <v>299</v>
      </c>
      <c r="E76" s="337"/>
      <c r="F76" s="337"/>
      <c r="G76" s="337"/>
      <c r="H76" s="478"/>
    </row>
    <row r="77" spans="1:8" s="16" customFormat="1" ht="50.1" customHeight="1" thickBot="1" x14ac:dyDescent="0.25">
      <c r="A77" s="136" t="s">
        <v>38</v>
      </c>
      <c r="B77" s="137"/>
      <c r="C77" s="137"/>
      <c r="D77" s="138" t="str">
        <f>"от "&amp;MIN(D78:D97)&amp;" до "&amp;MAX(D78:D97)</f>
        <v>от 2772 до 271656</v>
      </c>
      <c r="E77" s="139"/>
      <c r="F77" s="139"/>
      <c r="G77" s="139"/>
      <c r="H77" s="140"/>
    </row>
    <row r="78" spans="1:8" s="16" customFormat="1" ht="37.5" customHeight="1" outlineLevel="1" x14ac:dyDescent="0.2">
      <c r="A78" s="141" t="s">
        <v>39</v>
      </c>
      <c r="B78" s="313"/>
      <c r="C78"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314">
        <v>2772</v>
      </c>
      <c r="E78" s="145"/>
      <c r="F78" s="145"/>
      <c r="G78" s="145"/>
      <c r="H78" s="146"/>
    </row>
    <row r="79" spans="1:8" s="16" customFormat="1" ht="37.5" customHeight="1" outlineLevel="1" x14ac:dyDescent="0.2">
      <c r="A79" s="147" t="s">
        <v>40</v>
      </c>
      <c r="B79" s="315"/>
      <c r="C79" s="297"/>
      <c r="D79" s="56">
        <v>5544</v>
      </c>
      <c r="E79" s="37"/>
      <c r="F79" s="37"/>
      <c r="G79" s="37"/>
      <c r="H79" s="38"/>
    </row>
    <row r="80" spans="1:8" s="16" customFormat="1" ht="37.5" customHeight="1" outlineLevel="1" x14ac:dyDescent="0.2">
      <c r="A80" s="147" t="s">
        <v>41</v>
      </c>
      <c r="B80" s="315"/>
      <c r="C80" s="297"/>
      <c r="D80" s="56">
        <v>11088</v>
      </c>
      <c r="E80" s="37"/>
      <c r="F80" s="37"/>
      <c r="G80" s="37"/>
      <c r="H80" s="38"/>
    </row>
    <row r="81" spans="1:8" s="16" customFormat="1" ht="37.5" customHeight="1" outlineLevel="1" x14ac:dyDescent="0.2">
      <c r="A81" s="147" t="s">
        <v>42</v>
      </c>
      <c r="B81" s="315"/>
      <c r="C81" s="297"/>
      <c r="D81" s="56">
        <v>16632</v>
      </c>
      <c r="E81" s="37"/>
      <c r="F81" s="37"/>
      <c r="G81" s="37"/>
      <c r="H81" s="38"/>
    </row>
    <row r="82" spans="1:8" s="16" customFormat="1" ht="37.5" customHeight="1" outlineLevel="1" x14ac:dyDescent="0.2">
      <c r="A82" s="147" t="s">
        <v>43</v>
      </c>
      <c r="B82" s="315"/>
      <c r="C82" s="297"/>
      <c r="D82" s="56">
        <v>22176</v>
      </c>
      <c r="E82" s="37"/>
      <c r="F82" s="37"/>
      <c r="G82" s="37"/>
      <c r="H82" s="38"/>
    </row>
    <row r="83" spans="1:8" s="16" customFormat="1" ht="37.5" customHeight="1" outlineLevel="1" x14ac:dyDescent="0.2">
      <c r="A83" s="147" t="s">
        <v>44</v>
      </c>
      <c r="B83" s="315"/>
      <c r="C83" s="297"/>
      <c r="D83" s="56">
        <v>33264</v>
      </c>
      <c r="E83" s="37"/>
      <c r="F83" s="37"/>
      <c r="G83" s="37"/>
      <c r="H83" s="38"/>
    </row>
    <row r="84" spans="1:8" s="16" customFormat="1" ht="37.5" customHeight="1" outlineLevel="1" x14ac:dyDescent="0.2">
      <c r="A84" s="147" t="s">
        <v>45</v>
      </c>
      <c r="B84" s="315"/>
      <c r="C84" s="297"/>
      <c r="D84" s="56">
        <v>49896</v>
      </c>
      <c r="E84" s="37"/>
      <c r="F84" s="37"/>
      <c r="G84" s="37"/>
      <c r="H84" s="38"/>
    </row>
    <row r="85" spans="1:8" s="16" customFormat="1" ht="37.5" customHeight="1" outlineLevel="1" x14ac:dyDescent="0.2">
      <c r="A85" s="147" t="s">
        <v>46</v>
      </c>
      <c r="B85" s="315"/>
      <c r="C85" s="297"/>
      <c r="D85" s="56">
        <v>66528</v>
      </c>
      <c r="E85" s="37"/>
      <c r="F85" s="37"/>
      <c r="G85" s="37"/>
      <c r="H85" s="38"/>
    </row>
    <row r="86" spans="1:8" s="16" customFormat="1" ht="37.5" customHeight="1" outlineLevel="1" x14ac:dyDescent="0.2">
      <c r="A86" s="147" t="s">
        <v>47</v>
      </c>
      <c r="B86" s="315"/>
      <c r="C86" s="297"/>
      <c r="D86" s="56">
        <v>83160</v>
      </c>
      <c r="E86" s="37"/>
      <c r="F86" s="37"/>
      <c r="G86" s="37"/>
      <c r="H86" s="38"/>
    </row>
    <row r="87" spans="1:8" s="16" customFormat="1" ht="37.5" customHeight="1" outlineLevel="1" x14ac:dyDescent="0.2">
      <c r="A87" s="147" t="s">
        <v>48</v>
      </c>
      <c r="B87" s="315"/>
      <c r="C87" s="297"/>
      <c r="D87" s="56">
        <v>99792</v>
      </c>
      <c r="E87" s="37"/>
      <c r="F87" s="37"/>
      <c r="G87" s="37"/>
      <c r="H87" s="38"/>
    </row>
    <row r="88" spans="1:8" s="16" customFormat="1" ht="37.5" customHeight="1" outlineLevel="1" x14ac:dyDescent="0.2">
      <c r="A88" s="147" t="s">
        <v>49</v>
      </c>
      <c r="B88" s="315"/>
      <c r="C88" s="297"/>
      <c r="D88" s="56">
        <v>116424</v>
      </c>
      <c r="E88" s="37"/>
      <c r="F88" s="37"/>
      <c r="G88" s="37"/>
      <c r="H88" s="38"/>
    </row>
    <row r="89" spans="1:8" s="16" customFormat="1" ht="37.5" customHeight="1" outlineLevel="1" x14ac:dyDescent="0.2">
      <c r="A89" s="147" t="s">
        <v>50</v>
      </c>
      <c r="B89" s="315"/>
      <c r="C89" s="297"/>
      <c r="D89" s="56">
        <v>133056</v>
      </c>
      <c r="E89" s="37"/>
      <c r="F89" s="37"/>
      <c r="G89" s="37"/>
      <c r="H89" s="38"/>
    </row>
    <row r="90" spans="1:8" s="16" customFormat="1" ht="37.5" customHeight="1" outlineLevel="1" x14ac:dyDescent="0.2">
      <c r="A90" s="147" t="s">
        <v>51</v>
      </c>
      <c r="B90" s="315"/>
      <c r="C90" s="297"/>
      <c r="D90" s="56">
        <v>149688</v>
      </c>
      <c r="E90" s="37"/>
      <c r="F90" s="37"/>
      <c r="G90" s="37"/>
      <c r="H90" s="38"/>
    </row>
    <row r="91" spans="1:8" s="16" customFormat="1" ht="37.5" customHeight="1" outlineLevel="1" x14ac:dyDescent="0.2">
      <c r="A91" s="147" t="s">
        <v>52</v>
      </c>
      <c r="B91" s="315"/>
      <c r="C91" s="297"/>
      <c r="D91" s="56">
        <v>166320</v>
      </c>
      <c r="E91" s="37"/>
      <c r="F91" s="37"/>
      <c r="G91" s="37"/>
      <c r="H91" s="38"/>
    </row>
    <row r="92" spans="1:8" s="16" customFormat="1" ht="37.5" customHeight="1" outlineLevel="1" x14ac:dyDescent="0.2">
      <c r="A92" s="147" t="s">
        <v>53</v>
      </c>
      <c r="B92" s="315"/>
      <c r="C92" s="297"/>
      <c r="D92" s="56">
        <v>182952</v>
      </c>
      <c r="E92" s="37"/>
      <c r="F92" s="37"/>
      <c r="G92" s="37"/>
      <c r="H92" s="38"/>
    </row>
    <row r="93" spans="1:8" s="16" customFormat="1" ht="37.5" customHeight="1" outlineLevel="1" x14ac:dyDescent="0.2">
      <c r="A93" s="147" t="s">
        <v>54</v>
      </c>
      <c r="B93" s="315"/>
      <c r="C93" s="297"/>
      <c r="D93" s="56">
        <v>199584</v>
      </c>
      <c r="E93" s="37"/>
      <c r="F93" s="37"/>
      <c r="G93" s="37"/>
      <c r="H93" s="38"/>
    </row>
    <row r="94" spans="1:8" s="16" customFormat="1" ht="37.5" customHeight="1" outlineLevel="1" x14ac:dyDescent="0.2">
      <c r="A94" s="147" t="s">
        <v>55</v>
      </c>
      <c r="B94" s="315"/>
      <c r="C94" s="297"/>
      <c r="D94" s="56">
        <v>216216</v>
      </c>
      <c r="E94" s="37"/>
      <c r="F94" s="37"/>
      <c r="G94" s="37"/>
      <c r="H94" s="38"/>
    </row>
    <row r="95" spans="1:8" s="16" customFormat="1" ht="37.5" customHeight="1" outlineLevel="1" x14ac:dyDescent="0.2">
      <c r="A95" s="147" t="s">
        <v>56</v>
      </c>
      <c r="B95" s="315"/>
      <c r="C95" s="297"/>
      <c r="D95" s="56">
        <v>238392</v>
      </c>
      <c r="E95" s="37"/>
      <c r="F95" s="37"/>
      <c r="G95" s="37"/>
      <c r="H95" s="38"/>
    </row>
    <row r="96" spans="1:8" s="16" customFormat="1" ht="37.5" customHeight="1" outlineLevel="1" x14ac:dyDescent="0.2">
      <c r="A96" s="147" t="s">
        <v>57</v>
      </c>
      <c r="B96" s="315"/>
      <c r="C96" s="297"/>
      <c r="D96" s="56">
        <v>255024</v>
      </c>
      <c r="E96" s="37"/>
      <c r="F96" s="37"/>
      <c r="G96" s="37"/>
      <c r="H96" s="38"/>
    </row>
    <row r="97" spans="1:8" s="16" customFormat="1" ht="37.5" customHeight="1" outlineLevel="1" x14ac:dyDescent="0.2">
      <c r="A97" s="147" t="s">
        <v>58</v>
      </c>
      <c r="B97" s="315"/>
      <c r="C97" s="297"/>
      <c r="D97" s="56">
        <v>271656</v>
      </c>
      <c r="E97" s="37"/>
      <c r="F97" s="37"/>
      <c r="G97" s="37"/>
      <c r="H97" s="38"/>
    </row>
    <row r="98" spans="1:8" s="16" customFormat="1" ht="37.5" customHeight="1" outlineLevel="1" x14ac:dyDescent="0.2">
      <c r="A98" s="147" t="s">
        <v>205</v>
      </c>
      <c r="B98" s="148"/>
      <c r="C98" s="297"/>
      <c r="D98" s="56">
        <v>262080</v>
      </c>
      <c r="E98" s="37"/>
      <c r="F98" s="37"/>
      <c r="G98" s="37"/>
      <c r="H98" s="38"/>
    </row>
    <row r="99" spans="1:8" s="16" customFormat="1" ht="37.5" customHeight="1" outlineLevel="1" x14ac:dyDescent="0.2">
      <c r="A99" s="147" t="s">
        <v>206</v>
      </c>
      <c r="B99" s="148"/>
      <c r="C99" s="297"/>
      <c r="D99" s="56">
        <v>277200</v>
      </c>
      <c r="E99" s="37"/>
      <c r="F99" s="37"/>
      <c r="G99" s="37"/>
      <c r="H99" s="38"/>
    </row>
    <row r="100" spans="1:8" s="16" customFormat="1" ht="37.5" customHeight="1" outlineLevel="1" x14ac:dyDescent="0.2">
      <c r="A100" s="147" t="s">
        <v>207</v>
      </c>
      <c r="B100" s="148"/>
      <c r="C100" s="297"/>
      <c r="D100" s="56">
        <v>292320</v>
      </c>
      <c r="E100" s="37"/>
      <c r="F100" s="37"/>
      <c r="G100" s="37"/>
      <c r="H100" s="38"/>
    </row>
    <row r="101" spans="1:8" s="16" customFormat="1" ht="37.5" customHeight="1" outlineLevel="1" x14ac:dyDescent="0.2">
      <c r="A101" s="147" t="s">
        <v>208</v>
      </c>
      <c r="B101" s="148"/>
      <c r="C101" s="297"/>
      <c r="D101" s="56">
        <v>307440</v>
      </c>
      <c r="E101" s="37"/>
      <c r="F101" s="37"/>
      <c r="G101" s="37"/>
      <c r="H101" s="38"/>
    </row>
    <row r="102" spans="1:8" s="16" customFormat="1" ht="37.5" customHeight="1" outlineLevel="1" x14ac:dyDescent="0.2">
      <c r="A102" s="147" t="s">
        <v>209</v>
      </c>
      <c r="B102" s="148"/>
      <c r="C102" s="297"/>
      <c r="D102" s="56">
        <v>322560</v>
      </c>
      <c r="E102" s="37"/>
      <c r="F102" s="37"/>
      <c r="G102" s="37"/>
      <c r="H102" s="38"/>
    </row>
    <row r="103" spans="1:8" s="16" customFormat="1" ht="37.5" customHeight="1" outlineLevel="1" x14ac:dyDescent="0.2">
      <c r="A103" s="147" t="s">
        <v>210</v>
      </c>
      <c r="B103" s="148"/>
      <c r="C103" s="297"/>
      <c r="D103" s="56">
        <v>337680</v>
      </c>
      <c r="E103" s="37"/>
      <c r="F103" s="37"/>
      <c r="G103" s="37"/>
      <c r="H103" s="38"/>
    </row>
    <row r="104" spans="1:8" s="16" customFormat="1" ht="37.5" customHeight="1" outlineLevel="1" x14ac:dyDescent="0.2">
      <c r="A104" s="147" t="s">
        <v>211</v>
      </c>
      <c r="B104" s="148"/>
      <c r="C104" s="297"/>
      <c r="D104" s="56">
        <v>352800</v>
      </c>
      <c r="E104" s="37"/>
      <c r="F104" s="37"/>
      <c r="G104" s="37"/>
      <c r="H104" s="38"/>
    </row>
    <row r="105" spans="1:8" s="16" customFormat="1" ht="37.5" customHeight="1" outlineLevel="1" x14ac:dyDescent="0.2">
      <c r="A105" s="147" t="s">
        <v>212</v>
      </c>
      <c r="B105" s="148"/>
      <c r="C105" s="297"/>
      <c r="D105" s="56">
        <v>367920</v>
      </c>
      <c r="E105" s="37"/>
      <c r="F105" s="37"/>
      <c r="G105" s="37"/>
      <c r="H105" s="38"/>
    </row>
    <row r="106" spans="1:8" s="16" customFormat="1" ht="37.5" customHeight="1" outlineLevel="1" x14ac:dyDescent="0.2">
      <c r="A106" s="147" t="s">
        <v>213</v>
      </c>
      <c r="B106" s="148"/>
      <c r="C106" s="297"/>
      <c r="D106" s="56">
        <v>383040</v>
      </c>
      <c r="E106" s="37"/>
      <c r="F106" s="37"/>
      <c r="G106" s="37"/>
      <c r="H106" s="38"/>
    </row>
    <row r="107" spans="1:8" s="16" customFormat="1" ht="37.5" customHeight="1" outlineLevel="1" x14ac:dyDescent="0.2">
      <c r="A107" s="147" t="s">
        <v>214</v>
      </c>
      <c r="B107" s="148"/>
      <c r="C107" s="297"/>
      <c r="D107" s="56">
        <v>398160</v>
      </c>
      <c r="E107" s="37"/>
      <c r="F107" s="37"/>
      <c r="G107" s="37"/>
      <c r="H107" s="38"/>
    </row>
    <row r="108" spans="1:8" s="16" customFormat="1" ht="37.5" customHeight="1" outlineLevel="1" x14ac:dyDescent="0.2">
      <c r="A108" s="147" t="s">
        <v>224</v>
      </c>
      <c r="B108" s="148"/>
      <c r="C108" s="297"/>
      <c r="D108" s="56">
        <v>413280</v>
      </c>
      <c r="E108" s="37"/>
      <c r="F108" s="37"/>
      <c r="G108" s="37"/>
      <c r="H108" s="38"/>
    </row>
    <row r="109" spans="1:8" s="16" customFormat="1" ht="37.5" customHeight="1" outlineLevel="1" x14ac:dyDescent="0.2">
      <c r="A109" s="147" t="s">
        <v>225</v>
      </c>
      <c r="B109" s="148"/>
      <c r="C109" s="297"/>
      <c r="D109" s="56">
        <v>428400</v>
      </c>
      <c r="E109" s="37"/>
      <c r="F109" s="37"/>
      <c r="G109" s="37"/>
      <c r="H109" s="38"/>
    </row>
    <row r="110" spans="1:8" s="16" customFormat="1" ht="37.5" customHeight="1" outlineLevel="1" x14ac:dyDescent="0.2">
      <c r="A110" s="147" t="s">
        <v>226</v>
      </c>
      <c r="B110" s="148"/>
      <c r="C110" s="297"/>
      <c r="D110" s="56">
        <v>443520</v>
      </c>
      <c r="E110" s="37"/>
      <c r="F110" s="37"/>
      <c r="G110" s="37"/>
      <c r="H110" s="38"/>
    </row>
    <row r="111" spans="1:8" s="16" customFormat="1" ht="37.5" customHeight="1" outlineLevel="1" x14ac:dyDescent="0.2">
      <c r="A111" s="147" t="s">
        <v>227</v>
      </c>
      <c r="B111" s="148"/>
      <c r="C111" s="297"/>
      <c r="D111" s="56">
        <v>458640</v>
      </c>
      <c r="E111" s="37"/>
      <c r="F111" s="37"/>
      <c r="G111" s="37"/>
      <c r="H111" s="38"/>
    </row>
    <row r="112" spans="1:8" s="16" customFormat="1" ht="37.5" customHeight="1" outlineLevel="1" x14ac:dyDescent="0.2">
      <c r="A112" s="147" t="s">
        <v>228</v>
      </c>
      <c r="B112" s="148"/>
      <c r="C112" s="297"/>
      <c r="D112" s="56">
        <v>473760</v>
      </c>
      <c r="E112" s="37"/>
      <c r="F112" s="37"/>
      <c r="G112" s="37"/>
      <c r="H112" s="38"/>
    </row>
    <row r="113" spans="1:8" s="16" customFormat="1" ht="37.5" customHeight="1" outlineLevel="1" x14ac:dyDescent="0.2">
      <c r="A113" s="147" t="s">
        <v>229</v>
      </c>
      <c r="B113" s="148"/>
      <c r="C113" s="297"/>
      <c r="D113" s="56">
        <v>488880</v>
      </c>
      <c r="E113" s="37"/>
      <c r="F113" s="37"/>
      <c r="G113" s="37"/>
      <c r="H113" s="38"/>
    </row>
    <row r="114" spans="1:8" s="16" customFormat="1" ht="37.5" customHeight="1" outlineLevel="1" x14ac:dyDescent="0.2">
      <c r="A114" s="147" t="s">
        <v>230</v>
      </c>
      <c r="B114" s="148"/>
      <c r="C114" s="297"/>
      <c r="D114" s="56">
        <v>504000</v>
      </c>
      <c r="E114" s="37"/>
      <c r="F114" s="37"/>
      <c r="G114" s="37"/>
      <c r="H114" s="38"/>
    </row>
    <row r="115" spans="1:8" s="16" customFormat="1" ht="37.5" customHeight="1" outlineLevel="1" x14ac:dyDescent="0.2">
      <c r="A115" s="147" t="s">
        <v>231</v>
      </c>
      <c r="B115" s="148"/>
      <c r="C115" s="297"/>
      <c r="D115" s="56">
        <v>519120</v>
      </c>
      <c r="E115" s="37"/>
      <c r="F115" s="37"/>
      <c r="G115" s="37"/>
      <c r="H115" s="38"/>
    </row>
    <row r="116" spans="1:8" s="16" customFormat="1" ht="37.5" customHeight="1" outlineLevel="1" x14ac:dyDescent="0.2">
      <c r="A116" s="147" t="s">
        <v>232</v>
      </c>
      <c r="B116" s="148"/>
      <c r="C116" s="297"/>
      <c r="D116" s="56">
        <v>534240</v>
      </c>
      <c r="E116" s="37"/>
      <c r="F116" s="37"/>
      <c r="G116" s="37"/>
      <c r="H116" s="38"/>
    </row>
    <row r="117" spans="1:8" s="16" customFormat="1" ht="37.5" customHeight="1" outlineLevel="1" x14ac:dyDescent="0.2">
      <c r="A117" s="147" t="s">
        <v>233</v>
      </c>
      <c r="B117" s="148"/>
      <c r="C117" s="297"/>
      <c r="D117" s="56">
        <v>549360</v>
      </c>
      <c r="E117" s="37"/>
      <c r="F117" s="37"/>
      <c r="G117" s="37"/>
      <c r="H117" s="38"/>
    </row>
    <row r="118" spans="1:8" s="16" customFormat="1" ht="37.5" customHeight="1" outlineLevel="1" x14ac:dyDescent="0.2">
      <c r="A118" s="147" t="s">
        <v>300</v>
      </c>
      <c r="B118" s="148"/>
      <c r="C118" s="297"/>
      <c r="D118" s="56">
        <v>564480</v>
      </c>
      <c r="E118" s="37"/>
      <c r="F118" s="37"/>
      <c r="G118" s="37"/>
      <c r="H118" s="38"/>
    </row>
    <row r="119" spans="1:8" s="16" customFormat="1" ht="37.5" customHeight="1" outlineLevel="1" x14ac:dyDescent="0.2">
      <c r="A119" s="147" t="s">
        <v>301</v>
      </c>
      <c r="B119" s="148"/>
      <c r="C119" s="297"/>
      <c r="D119" s="56">
        <v>579600</v>
      </c>
      <c r="E119" s="37"/>
      <c r="F119" s="37"/>
      <c r="G119" s="37"/>
      <c r="H119" s="38"/>
    </row>
    <row r="120" spans="1:8" s="16" customFormat="1" ht="37.5" customHeight="1" outlineLevel="1" x14ac:dyDescent="0.2">
      <c r="A120" s="147" t="s">
        <v>302</v>
      </c>
      <c r="B120" s="148"/>
      <c r="C120" s="297"/>
      <c r="D120" s="56">
        <v>594720</v>
      </c>
      <c r="E120" s="37"/>
      <c r="F120" s="37"/>
      <c r="G120" s="37"/>
      <c r="H120" s="38"/>
    </row>
    <row r="121" spans="1:8" s="16" customFormat="1" ht="37.5" customHeight="1" outlineLevel="1" x14ac:dyDescent="0.2">
      <c r="A121" s="147" t="s">
        <v>303</v>
      </c>
      <c r="B121" s="148"/>
      <c r="C121" s="297"/>
      <c r="D121" s="56">
        <v>609840</v>
      </c>
      <c r="E121" s="37"/>
      <c r="F121" s="37"/>
      <c r="G121" s="37"/>
      <c r="H121" s="38"/>
    </row>
    <row r="122" spans="1:8" s="16" customFormat="1" ht="37.5" customHeight="1" outlineLevel="1" x14ac:dyDescent="0.2">
      <c r="A122" s="147" t="s">
        <v>304</v>
      </c>
      <c r="B122" s="148"/>
      <c r="C122" s="297"/>
      <c r="D122" s="56">
        <v>624960</v>
      </c>
      <c r="E122" s="37"/>
      <c r="F122" s="37"/>
      <c r="G122" s="37"/>
      <c r="H122" s="38"/>
    </row>
    <row r="123" spans="1:8" s="16" customFormat="1" ht="37.5" customHeight="1" outlineLevel="1" x14ac:dyDescent="0.2">
      <c r="A123" s="147" t="s">
        <v>305</v>
      </c>
      <c r="B123" s="148"/>
      <c r="C123" s="297"/>
      <c r="D123" s="56">
        <v>640080</v>
      </c>
      <c r="E123" s="37"/>
      <c r="F123" s="37"/>
      <c r="G123" s="37"/>
      <c r="H123" s="38"/>
    </row>
    <row r="124" spans="1:8" s="16" customFormat="1" ht="37.5" customHeight="1" outlineLevel="1" x14ac:dyDescent="0.2">
      <c r="A124" s="147" t="s">
        <v>306</v>
      </c>
      <c r="B124" s="148"/>
      <c r="C124" s="297"/>
      <c r="D124" s="56">
        <v>655200</v>
      </c>
      <c r="E124" s="37"/>
      <c r="F124" s="37"/>
      <c r="G124" s="37"/>
      <c r="H124" s="38"/>
    </row>
    <row r="125" spans="1:8" s="16" customFormat="1" ht="37.5" customHeight="1" outlineLevel="1" x14ac:dyDescent="0.2">
      <c r="A125" s="147" t="s">
        <v>307</v>
      </c>
      <c r="B125" s="148"/>
      <c r="C125" s="297"/>
      <c r="D125" s="56">
        <v>670320</v>
      </c>
      <c r="E125" s="37"/>
      <c r="F125" s="37"/>
      <c r="G125" s="37"/>
      <c r="H125" s="38"/>
    </row>
    <row r="126" spans="1:8" s="16" customFormat="1" ht="37.5" customHeight="1" outlineLevel="1" x14ac:dyDescent="0.2">
      <c r="A126" s="147" t="s">
        <v>308</v>
      </c>
      <c r="B126" s="148"/>
      <c r="C126" s="297"/>
      <c r="D126" s="56">
        <v>685440</v>
      </c>
      <c r="E126" s="37"/>
      <c r="F126" s="37"/>
      <c r="G126" s="37"/>
      <c r="H126" s="38"/>
    </row>
    <row r="127" spans="1:8" s="16" customFormat="1" ht="37.5" customHeight="1" outlineLevel="1" thickBot="1" x14ac:dyDescent="0.25">
      <c r="A127" s="147" t="s">
        <v>309</v>
      </c>
      <c r="B127" s="148"/>
      <c r="C127" s="316"/>
      <c r="D127" s="56">
        <v>700560</v>
      </c>
      <c r="E127" s="37"/>
      <c r="F127" s="37"/>
      <c r="G127" s="37"/>
      <c r="H127" s="38"/>
    </row>
    <row r="128" spans="1:8" s="16" customFormat="1" ht="24.95" customHeight="1" thickBot="1" x14ac:dyDescent="0.25">
      <c r="A128" s="81"/>
      <c r="B128" s="513"/>
      <c r="C128" s="130"/>
      <c r="D128" s="291" t="s">
        <v>360</v>
      </c>
      <c r="E128" s="291"/>
      <c r="F128" s="291"/>
      <c r="G128" s="291"/>
      <c r="H128" s="292"/>
    </row>
    <row r="129" spans="1:8" s="16" customFormat="1" ht="24.95" customHeight="1" thickBot="1" x14ac:dyDescent="0.25">
      <c r="A129" s="514"/>
      <c r="B129" s="124"/>
      <c r="C129" s="125"/>
      <c r="D129" s="515" t="s">
        <v>171</v>
      </c>
      <c r="E129" s="516" t="s">
        <v>172</v>
      </c>
      <c r="F129" s="517" t="s">
        <v>173</v>
      </c>
      <c r="G129" s="516" t="s">
        <v>174</v>
      </c>
      <c r="H129" s="518" t="s">
        <v>175</v>
      </c>
    </row>
    <row r="130" spans="1:8" s="16" customFormat="1" ht="48" customHeight="1" x14ac:dyDescent="0.2">
      <c r="A130" s="29" t="s">
        <v>361</v>
      </c>
      <c r="B130" s="30" t="s">
        <v>27</v>
      </c>
      <c r="C13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0" s="31">
        <f>F130*1.2</f>
        <v>15631.199999999999</v>
      </c>
      <c r="E130" s="32">
        <f>F130*1.1</f>
        <v>14328.6</v>
      </c>
      <c r="F130" s="32">
        <v>13026</v>
      </c>
      <c r="G130" s="32">
        <f>F130*0.75</f>
        <v>9769.5</v>
      </c>
      <c r="H130" s="33">
        <f>F130*0.5</f>
        <v>6513</v>
      </c>
    </row>
    <row r="131" spans="1:8" s="16" customFormat="1" ht="132" customHeight="1" x14ac:dyDescent="0.2">
      <c r="A131" s="34"/>
      <c r="B131" s="35"/>
      <c r="C131" s="35"/>
      <c r="D131" s="36"/>
      <c r="E131" s="37"/>
      <c r="F131" s="37"/>
      <c r="G131" s="37"/>
      <c r="H131" s="38"/>
    </row>
    <row r="132" spans="1:8" s="16" customFormat="1" ht="97.5" customHeight="1" x14ac:dyDescent="0.2">
      <c r="A132" s="34"/>
      <c r="B132" s="39" t="s">
        <v>12</v>
      </c>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2" s="36"/>
      <c r="E132" s="37"/>
      <c r="F132" s="37"/>
      <c r="G132" s="37"/>
      <c r="H132" s="38"/>
    </row>
    <row r="133" spans="1:8" s="16" customFormat="1" ht="166.5" customHeight="1" thickBot="1" x14ac:dyDescent="0.25">
      <c r="A133" s="41"/>
      <c r="B133" s="42" t="s">
        <v>13</v>
      </c>
      <c r="C13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33" s="44"/>
      <c r="E133" s="45"/>
      <c r="F133" s="45"/>
      <c r="G133" s="45"/>
      <c r="H133" s="46"/>
    </row>
    <row r="134" spans="1:8" s="16" customFormat="1" ht="24.95" customHeight="1" thickBot="1" x14ac:dyDescent="0.25">
      <c r="A134" s="47"/>
      <c r="B134" s="48"/>
      <c r="C134" s="49"/>
      <c r="D134" s="337"/>
      <c r="E134" s="337"/>
      <c r="F134" s="337"/>
      <c r="G134" s="337"/>
      <c r="H134" s="478"/>
    </row>
    <row r="135" spans="1:8" s="16" customFormat="1" ht="48" customHeight="1" x14ac:dyDescent="0.2">
      <c r="A135" s="53" t="s">
        <v>362</v>
      </c>
      <c r="B135" s="30" t="s">
        <v>27</v>
      </c>
      <c r="C13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5" s="54">
        <f>F135*1.2</f>
        <v>18547.2</v>
      </c>
      <c r="E135" s="32">
        <f>F135*1.1</f>
        <v>17001.600000000002</v>
      </c>
      <c r="F135" s="32">
        <v>15456</v>
      </c>
      <c r="G135" s="32">
        <f>F135*0.75</f>
        <v>11592</v>
      </c>
      <c r="H135" s="33">
        <f>F135*0.5</f>
        <v>7728</v>
      </c>
    </row>
    <row r="136" spans="1:8" s="16" customFormat="1" ht="132" customHeight="1" x14ac:dyDescent="0.2">
      <c r="A136" s="55"/>
      <c r="B136" s="35"/>
      <c r="C136" s="35"/>
      <c r="D136" s="56"/>
      <c r="E136" s="37"/>
      <c r="F136" s="37"/>
      <c r="G136" s="37"/>
      <c r="H136" s="38"/>
    </row>
    <row r="137" spans="1:8" s="16" customFormat="1" ht="97.5" customHeight="1" x14ac:dyDescent="0.2">
      <c r="A137" s="55"/>
      <c r="B137" s="39" t="s">
        <v>12</v>
      </c>
      <c r="C13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7" s="56"/>
      <c r="E137" s="37"/>
      <c r="F137" s="37"/>
      <c r="G137" s="37"/>
      <c r="H137" s="38"/>
    </row>
    <row r="138" spans="1:8" s="16" customFormat="1" ht="166.5" customHeight="1" x14ac:dyDescent="0.2">
      <c r="A138" s="55"/>
      <c r="B138" s="57" t="s">
        <v>13</v>
      </c>
      <c r="C13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38" s="56"/>
      <c r="E138" s="37"/>
      <c r="F138" s="37"/>
      <c r="G138" s="37"/>
      <c r="H138" s="38"/>
    </row>
    <row r="139" spans="1:8" s="16" customFormat="1" ht="92.25" customHeight="1" thickBot="1" x14ac:dyDescent="0.25">
      <c r="A139" s="59"/>
      <c r="B139" s="42" t="s">
        <v>16</v>
      </c>
      <c r="C13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39" s="61"/>
      <c r="E139" s="45"/>
      <c r="F139" s="45"/>
      <c r="G139" s="45"/>
      <c r="H139" s="46"/>
    </row>
    <row r="140" spans="1:8" s="16" customFormat="1" ht="24.95" customHeight="1" thickBot="1" x14ac:dyDescent="0.25">
      <c r="A140" s="81"/>
      <c r="B140" s="82"/>
      <c r="C140" s="83"/>
      <c r="D140" s="337"/>
      <c r="E140" s="337"/>
      <c r="F140" s="337"/>
      <c r="G140" s="337"/>
      <c r="H140" s="478"/>
    </row>
    <row r="141" spans="1:8" s="16" customFormat="1" ht="50.1" customHeight="1" x14ac:dyDescent="0.2">
      <c r="A141" s="65" t="s">
        <v>363</v>
      </c>
      <c r="B141" s="87" t="s">
        <v>23</v>
      </c>
      <c r="C14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41" s="389">
        <v>306</v>
      </c>
      <c r="E141" s="390"/>
      <c r="F141" s="390"/>
      <c r="G141" s="390"/>
      <c r="H141" s="391"/>
    </row>
    <row r="142" spans="1:8" s="16" customFormat="1" ht="94.5" customHeight="1" x14ac:dyDescent="0.2">
      <c r="A142" s="71"/>
      <c r="B142" s="92"/>
      <c r="C142" s="93"/>
      <c r="D142" s="94"/>
      <c r="E142" s="95"/>
      <c r="F142" s="95"/>
      <c r="G142" s="95"/>
      <c r="H142" s="392"/>
    </row>
    <row r="143" spans="1:8" s="16" customFormat="1" ht="163.5" customHeight="1" thickBot="1" x14ac:dyDescent="0.25">
      <c r="A143" s="77"/>
      <c r="B143" s="97" t="s">
        <v>13</v>
      </c>
      <c r="C14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43" s="393"/>
      <c r="E143" s="394"/>
      <c r="F143" s="394"/>
      <c r="G143" s="394"/>
      <c r="H143" s="395"/>
    </row>
    <row r="144" spans="1:8" s="16" customFormat="1" ht="24.95" customHeight="1" thickBot="1" x14ac:dyDescent="0.25">
      <c r="A144" s="81"/>
      <c r="B144" s="129"/>
      <c r="C144" s="130"/>
      <c r="D144" s="291" t="s">
        <v>360</v>
      </c>
      <c r="E144" s="291"/>
      <c r="F144" s="291"/>
      <c r="G144" s="291"/>
      <c r="H144" s="292"/>
    </row>
    <row r="145" spans="1:8" s="16" customFormat="1" ht="50.1" customHeight="1" thickBot="1" x14ac:dyDescent="0.25">
      <c r="A145" s="136" t="s">
        <v>38</v>
      </c>
      <c r="B145" s="137"/>
      <c r="C145" s="137"/>
      <c r="D145" s="498" t="str">
        <f>"от "&amp;MIN(D146:D164)&amp;" до "&amp;MAX(D146:D164)</f>
        <v>от 2772 до 255024</v>
      </c>
      <c r="E145" s="499"/>
      <c r="F145" s="499"/>
      <c r="G145" s="499"/>
      <c r="H145" s="500"/>
    </row>
    <row r="146" spans="1:8" s="16" customFormat="1" ht="37.5" customHeight="1" outlineLevel="1" x14ac:dyDescent="0.2">
      <c r="A146" s="141" t="s">
        <v>364</v>
      </c>
      <c r="B146" s="313"/>
      <c r="C146"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46" s="314">
        <v>2772</v>
      </c>
      <c r="E146" s="145"/>
      <c r="F146" s="145"/>
      <c r="G146" s="145"/>
      <c r="H146" s="146"/>
    </row>
    <row r="147" spans="1:8" s="16" customFormat="1" ht="37.5" customHeight="1" outlineLevel="1" x14ac:dyDescent="0.2">
      <c r="A147" s="543" t="s">
        <v>365</v>
      </c>
      <c r="B147" s="554"/>
      <c r="C147" s="297"/>
      <c r="D147" s="314">
        <v>5544</v>
      </c>
      <c r="E147" s="145"/>
      <c r="F147" s="145"/>
      <c r="G147" s="145"/>
      <c r="H147" s="146"/>
    </row>
    <row r="148" spans="1:8" s="16" customFormat="1" ht="37.5" customHeight="1" outlineLevel="1" x14ac:dyDescent="0.2">
      <c r="A148" s="543" t="s">
        <v>366</v>
      </c>
      <c r="B148" s="554"/>
      <c r="C148" s="297"/>
      <c r="D148" s="314">
        <v>11088</v>
      </c>
      <c r="E148" s="145"/>
      <c r="F148" s="145"/>
      <c r="G148" s="145"/>
      <c r="H148" s="146"/>
    </row>
    <row r="149" spans="1:8" s="16" customFormat="1" ht="37.5" customHeight="1" outlineLevel="1" x14ac:dyDescent="0.2">
      <c r="A149" s="543" t="s">
        <v>367</v>
      </c>
      <c r="B149" s="554"/>
      <c r="C149" s="297"/>
      <c r="D149" s="314">
        <v>16632</v>
      </c>
      <c r="E149" s="145"/>
      <c r="F149" s="145"/>
      <c r="G149" s="145"/>
      <c r="H149" s="146"/>
    </row>
    <row r="150" spans="1:8" s="16" customFormat="1" ht="37.5" customHeight="1" outlineLevel="1" x14ac:dyDescent="0.2">
      <c r="A150" s="543" t="s">
        <v>368</v>
      </c>
      <c r="B150" s="554"/>
      <c r="C150" s="297"/>
      <c r="D150" s="314">
        <v>22176</v>
      </c>
      <c r="E150" s="145"/>
      <c r="F150" s="145"/>
      <c r="G150" s="145"/>
      <c r="H150" s="146"/>
    </row>
    <row r="151" spans="1:8" s="16" customFormat="1" ht="37.5" customHeight="1" outlineLevel="1" x14ac:dyDescent="0.2">
      <c r="A151" s="543" t="s">
        <v>369</v>
      </c>
      <c r="B151" s="554"/>
      <c r="C151" s="297"/>
      <c r="D151" s="314">
        <v>33264</v>
      </c>
      <c r="E151" s="145"/>
      <c r="F151" s="145"/>
      <c r="G151" s="145"/>
      <c r="H151" s="146"/>
    </row>
    <row r="152" spans="1:8" s="16" customFormat="1" ht="37.5" customHeight="1" outlineLevel="1" x14ac:dyDescent="0.2">
      <c r="A152" s="543" t="s">
        <v>370</v>
      </c>
      <c r="B152" s="554"/>
      <c r="C152" s="297"/>
      <c r="D152" s="314">
        <v>49896</v>
      </c>
      <c r="E152" s="145"/>
      <c r="F152" s="145"/>
      <c r="G152" s="145"/>
      <c r="H152" s="146"/>
    </row>
    <row r="153" spans="1:8" s="16" customFormat="1" ht="37.5" customHeight="1" outlineLevel="1" x14ac:dyDescent="0.2">
      <c r="A153" s="543" t="s">
        <v>371</v>
      </c>
      <c r="B153" s="554"/>
      <c r="C153" s="297"/>
      <c r="D153" s="314">
        <v>66528</v>
      </c>
      <c r="E153" s="145"/>
      <c r="F153" s="145"/>
      <c r="G153" s="145"/>
      <c r="H153" s="146"/>
    </row>
    <row r="154" spans="1:8" s="16" customFormat="1" ht="37.5" customHeight="1" outlineLevel="1" x14ac:dyDescent="0.2">
      <c r="A154" s="543" t="s">
        <v>372</v>
      </c>
      <c r="B154" s="554"/>
      <c r="C154" s="297"/>
      <c r="D154" s="314">
        <v>83160</v>
      </c>
      <c r="E154" s="145"/>
      <c r="F154" s="145"/>
      <c r="G154" s="145"/>
      <c r="H154" s="146"/>
    </row>
    <row r="155" spans="1:8" s="16" customFormat="1" ht="37.5" customHeight="1" outlineLevel="1" x14ac:dyDescent="0.2">
      <c r="A155" s="543" t="s">
        <v>373</v>
      </c>
      <c r="B155" s="554"/>
      <c r="C155" s="297"/>
      <c r="D155" s="314">
        <v>99792</v>
      </c>
      <c r="E155" s="145"/>
      <c r="F155" s="145"/>
      <c r="G155" s="145"/>
      <c r="H155" s="146"/>
    </row>
    <row r="156" spans="1:8" s="16" customFormat="1" ht="37.5" customHeight="1" outlineLevel="1" x14ac:dyDescent="0.2">
      <c r="A156" s="543" t="s">
        <v>374</v>
      </c>
      <c r="B156" s="554"/>
      <c r="C156" s="297"/>
      <c r="D156" s="314">
        <v>116424</v>
      </c>
      <c r="E156" s="145"/>
      <c r="F156" s="145"/>
      <c r="G156" s="145"/>
      <c r="H156" s="146"/>
    </row>
    <row r="157" spans="1:8" s="16" customFormat="1" ht="37.5" customHeight="1" outlineLevel="1" x14ac:dyDescent="0.2">
      <c r="A157" s="543" t="s">
        <v>375</v>
      </c>
      <c r="B157" s="554"/>
      <c r="C157" s="297"/>
      <c r="D157" s="314">
        <v>133056</v>
      </c>
      <c r="E157" s="145"/>
      <c r="F157" s="145"/>
      <c r="G157" s="145"/>
      <c r="H157" s="146"/>
    </row>
    <row r="158" spans="1:8" s="16" customFormat="1" ht="37.5" customHeight="1" outlineLevel="1" x14ac:dyDescent="0.2">
      <c r="A158" s="543" t="s">
        <v>376</v>
      </c>
      <c r="B158" s="554"/>
      <c r="C158" s="297"/>
      <c r="D158" s="314">
        <v>149688</v>
      </c>
      <c r="E158" s="145"/>
      <c r="F158" s="145"/>
      <c r="G158" s="145"/>
      <c r="H158" s="146"/>
    </row>
    <row r="159" spans="1:8" s="16" customFormat="1" ht="37.5" customHeight="1" outlineLevel="1" x14ac:dyDescent="0.2">
      <c r="A159" s="543" t="s">
        <v>377</v>
      </c>
      <c r="B159" s="554"/>
      <c r="C159" s="297"/>
      <c r="D159" s="314">
        <v>166320</v>
      </c>
      <c r="E159" s="145"/>
      <c r="F159" s="145"/>
      <c r="G159" s="145"/>
      <c r="H159" s="146"/>
    </row>
    <row r="160" spans="1:8" s="16" customFormat="1" ht="37.5" customHeight="1" outlineLevel="1" x14ac:dyDescent="0.2">
      <c r="A160" s="543" t="s">
        <v>378</v>
      </c>
      <c r="B160" s="554"/>
      <c r="C160" s="297"/>
      <c r="D160" s="314">
        <v>182952</v>
      </c>
      <c r="E160" s="145"/>
      <c r="F160" s="145"/>
      <c r="G160" s="145"/>
      <c r="H160" s="146"/>
    </row>
    <row r="161" spans="1:8" s="16" customFormat="1" ht="37.5" customHeight="1" outlineLevel="1" x14ac:dyDescent="0.2">
      <c r="A161" s="543" t="s">
        <v>379</v>
      </c>
      <c r="B161" s="554"/>
      <c r="C161" s="297"/>
      <c r="D161" s="314">
        <v>199584</v>
      </c>
      <c r="E161" s="145"/>
      <c r="F161" s="145"/>
      <c r="G161" s="145"/>
      <c r="H161" s="146"/>
    </row>
    <row r="162" spans="1:8" s="16" customFormat="1" ht="37.5" customHeight="1" outlineLevel="1" x14ac:dyDescent="0.2">
      <c r="A162" s="543" t="s">
        <v>380</v>
      </c>
      <c r="B162" s="554"/>
      <c r="C162" s="297"/>
      <c r="D162" s="314">
        <v>216216</v>
      </c>
      <c r="E162" s="145"/>
      <c r="F162" s="145"/>
      <c r="G162" s="145"/>
      <c r="H162" s="146"/>
    </row>
    <row r="163" spans="1:8" s="16" customFormat="1" ht="37.5" customHeight="1" outlineLevel="1" x14ac:dyDescent="0.2">
      <c r="A163" s="543" t="s">
        <v>381</v>
      </c>
      <c r="B163" s="554"/>
      <c r="C163" s="297"/>
      <c r="D163" s="314">
        <v>238392</v>
      </c>
      <c r="E163" s="145"/>
      <c r="F163" s="145"/>
      <c r="G163" s="145"/>
      <c r="H163" s="146"/>
    </row>
    <row r="164" spans="1:8" s="16" customFormat="1" ht="37.5" customHeight="1" outlineLevel="1" x14ac:dyDescent="0.2">
      <c r="A164" s="543" t="s">
        <v>382</v>
      </c>
      <c r="B164" s="554"/>
      <c r="C164" s="297"/>
      <c r="D164" s="314">
        <v>255024</v>
      </c>
      <c r="E164" s="145"/>
      <c r="F164" s="145"/>
      <c r="G164" s="145"/>
      <c r="H164" s="146"/>
    </row>
    <row r="165" spans="1:8" s="16" customFormat="1" ht="37.5" customHeight="1" outlineLevel="1" x14ac:dyDescent="0.2">
      <c r="A165" s="147" t="s">
        <v>383</v>
      </c>
      <c r="B165" s="315"/>
      <c r="C165" s="297"/>
      <c r="D165" s="314">
        <v>271656</v>
      </c>
      <c r="E165" s="145"/>
      <c r="F165" s="145"/>
      <c r="G165" s="145"/>
      <c r="H165" s="146"/>
    </row>
    <row r="166" spans="1:8" s="16" customFormat="1" ht="37.5" customHeight="1" outlineLevel="1" x14ac:dyDescent="0.2">
      <c r="A166" s="543" t="s">
        <v>384</v>
      </c>
      <c r="B166" s="678"/>
      <c r="C166" s="297"/>
      <c r="D166" s="314">
        <v>262080</v>
      </c>
      <c r="E166" s="145"/>
      <c r="F166" s="145"/>
      <c r="G166" s="145"/>
      <c r="H166" s="146"/>
    </row>
    <row r="167" spans="1:8" s="16" customFormat="1" ht="37.5" customHeight="1" outlineLevel="1" x14ac:dyDescent="0.2">
      <c r="A167" s="147" t="s">
        <v>385</v>
      </c>
      <c r="B167" s="148"/>
      <c r="C167" s="297"/>
      <c r="D167" s="314">
        <v>277200</v>
      </c>
      <c r="E167" s="145"/>
      <c r="F167" s="145"/>
      <c r="G167" s="145"/>
      <c r="H167" s="146"/>
    </row>
    <row r="168" spans="1:8" s="16" customFormat="1" ht="37.5" customHeight="1" outlineLevel="1" x14ac:dyDescent="0.2">
      <c r="A168" s="147" t="s">
        <v>386</v>
      </c>
      <c r="B168" s="148"/>
      <c r="C168" s="297"/>
      <c r="D168" s="314">
        <v>292320</v>
      </c>
      <c r="E168" s="145"/>
      <c r="F168" s="145"/>
      <c r="G168" s="145"/>
      <c r="H168" s="146"/>
    </row>
    <row r="169" spans="1:8" s="16" customFormat="1" ht="37.5" customHeight="1" outlineLevel="1" x14ac:dyDescent="0.2">
      <c r="A169" s="147" t="s">
        <v>387</v>
      </c>
      <c r="B169" s="148"/>
      <c r="C169" s="297"/>
      <c r="D169" s="314">
        <v>307440</v>
      </c>
      <c r="E169" s="145"/>
      <c r="F169" s="145"/>
      <c r="G169" s="145"/>
      <c r="H169" s="146"/>
    </row>
    <row r="170" spans="1:8" s="16" customFormat="1" ht="37.5" customHeight="1" outlineLevel="1" x14ac:dyDescent="0.2">
      <c r="A170" s="147" t="s">
        <v>388</v>
      </c>
      <c r="B170" s="148"/>
      <c r="C170" s="297"/>
      <c r="D170" s="314">
        <v>322560</v>
      </c>
      <c r="E170" s="145"/>
      <c r="F170" s="145"/>
      <c r="G170" s="145"/>
      <c r="H170" s="146"/>
    </row>
    <row r="171" spans="1:8" s="16" customFormat="1" ht="37.5" customHeight="1" outlineLevel="1" x14ac:dyDescent="0.2">
      <c r="A171" s="147" t="s">
        <v>389</v>
      </c>
      <c r="B171" s="148"/>
      <c r="C171" s="297"/>
      <c r="D171" s="314">
        <v>337680</v>
      </c>
      <c r="E171" s="145"/>
      <c r="F171" s="145"/>
      <c r="G171" s="145"/>
      <c r="H171" s="146"/>
    </row>
    <row r="172" spans="1:8" s="16" customFormat="1" ht="37.5" customHeight="1" outlineLevel="1" x14ac:dyDescent="0.2">
      <c r="A172" s="147" t="s">
        <v>390</v>
      </c>
      <c r="B172" s="148"/>
      <c r="C172" s="297"/>
      <c r="D172" s="314">
        <v>352800</v>
      </c>
      <c r="E172" s="145"/>
      <c r="F172" s="145"/>
      <c r="G172" s="145"/>
      <c r="H172" s="146"/>
    </row>
    <row r="173" spans="1:8" s="16" customFormat="1" ht="37.5" customHeight="1" outlineLevel="1" x14ac:dyDescent="0.2">
      <c r="A173" s="147" t="s">
        <v>391</v>
      </c>
      <c r="B173" s="148"/>
      <c r="C173" s="297"/>
      <c r="D173" s="314">
        <v>367920</v>
      </c>
      <c r="E173" s="145"/>
      <c r="F173" s="145"/>
      <c r="G173" s="145"/>
      <c r="H173" s="146"/>
    </row>
    <row r="174" spans="1:8" s="16" customFormat="1" ht="37.5" customHeight="1" outlineLevel="1" x14ac:dyDescent="0.2">
      <c r="A174" s="147" t="s">
        <v>392</v>
      </c>
      <c r="B174" s="148"/>
      <c r="C174" s="297"/>
      <c r="D174" s="314">
        <v>383040</v>
      </c>
      <c r="E174" s="145"/>
      <c r="F174" s="145"/>
      <c r="G174" s="145"/>
      <c r="H174" s="146"/>
    </row>
    <row r="175" spans="1:8" s="16" customFormat="1" ht="37.5" customHeight="1" outlineLevel="1" x14ac:dyDescent="0.2">
      <c r="A175" s="147" t="s">
        <v>393</v>
      </c>
      <c r="B175" s="148"/>
      <c r="C175" s="297"/>
      <c r="D175" s="314">
        <v>398160</v>
      </c>
      <c r="E175" s="145"/>
      <c r="F175" s="145"/>
      <c r="G175" s="145"/>
      <c r="H175" s="146"/>
    </row>
    <row r="176" spans="1:8" s="16" customFormat="1" ht="37.5" customHeight="1" outlineLevel="1" x14ac:dyDescent="0.2">
      <c r="A176" s="147" t="s">
        <v>394</v>
      </c>
      <c r="B176" s="148"/>
      <c r="C176" s="297"/>
      <c r="D176" s="314">
        <v>413280</v>
      </c>
      <c r="E176" s="145"/>
      <c r="F176" s="145"/>
      <c r="G176" s="145"/>
      <c r="H176" s="146"/>
    </row>
    <row r="177" spans="1:8" s="16" customFormat="1" ht="37.5" customHeight="1" outlineLevel="1" x14ac:dyDescent="0.2">
      <c r="A177" s="147" t="s">
        <v>395</v>
      </c>
      <c r="B177" s="148"/>
      <c r="C177" s="297"/>
      <c r="D177" s="314">
        <v>428400</v>
      </c>
      <c r="E177" s="145"/>
      <c r="F177" s="145"/>
      <c r="G177" s="145"/>
      <c r="H177" s="146"/>
    </row>
    <row r="178" spans="1:8" s="16" customFormat="1" ht="37.5" customHeight="1" outlineLevel="1" x14ac:dyDescent="0.2">
      <c r="A178" s="147" t="s">
        <v>396</v>
      </c>
      <c r="B178" s="148"/>
      <c r="C178" s="297"/>
      <c r="D178" s="314">
        <v>443520</v>
      </c>
      <c r="E178" s="145"/>
      <c r="F178" s="145"/>
      <c r="G178" s="145"/>
      <c r="H178" s="146"/>
    </row>
    <row r="179" spans="1:8" s="16" customFormat="1" ht="37.5" customHeight="1" outlineLevel="1" x14ac:dyDescent="0.2">
      <c r="A179" s="147" t="s">
        <v>397</v>
      </c>
      <c r="B179" s="148"/>
      <c r="C179" s="297"/>
      <c r="D179" s="314">
        <v>458640</v>
      </c>
      <c r="E179" s="145"/>
      <c r="F179" s="145"/>
      <c r="G179" s="145"/>
      <c r="H179" s="146"/>
    </row>
    <row r="180" spans="1:8" s="16" customFormat="1" ht="37.5" customHeight="1" outlineLevel="1" x14ac:dyDescent="0.2">
      <c r="A180" s="147" t="s">
        <v>398</v>
      </c>
      <c r="B180" s="148"/>
      <c r="C180" s="297"/>
      <c r="D180" s="314">
        <v>473760</v>
      </c>
      <c r="E180" s="145"/>
      <c r="F180" s="145"/>
      <c r="G180" s="145"/>
      <c r="H180" s="146"/>
    </row>
    <row r="181" spans="1:8" s="16" customFormat="1" ht="37.5" customHeight="1" outlineLevel="1" x14ac:dyDescent="0.2">
      <c r="A181" s="147" t="s">
        <v>399</v>
      </c>
      <c r="B181" s="148"/>
      <c r="C181" s="297"/>
      <c r="D181" s="314">
        <v>488880</v>
      </c>
      <c r="E181" s="145"/>
      <c r="F181" s="145"/>
      <c r="G181" s="145"/>
      <c r="H181" s="146"/>
    </row>
    <row r="182" spans="1:8" s="16" customFormat="1" ht="37.5" customHeight="1" outlineLevel="1" x14ac:dyDescent="0.2">
      <c r="A182" s="147" t="s">
        <v>400</v>
      </c>
      <c r="B182" s="148"/>
      <c r="C182" s="297"/>
      <c r="D182" s="314">
        <v>504000</v>
      </c>
      <c r="E182" s="145"/>
      <c r="F182" s="145"/>
      <c r="G182" s="145"/>
      <c r="H182" s="146"/>
    </row>
    <row r="183" spans="1:8" s="16" customFormat="1" ht="37.5" customHeight="1" outlineLevel="1" x14ac:dyDescent="0.2">
      <c r="A183" s="147" t="s">
        <v>401</v>
      </c>
      <c r="B183" s="148"/>
      <c r="C183" s="297"/>
      <c r="D183" s="314">
        <v>519120</v>
      </c>
      <c r="E183" s="145"/>
      <c r="F183" s="145"/>
      <c r="G183" s="145"/>
      <c r="H183" s="146"/>
    </row>
    <row r="184" spans="1:8" s="16" customFormat="1" ht="37.5" customHeight="1" outlineLevel="1" x14ac:dyDescent="0.2">
      <c r="A184" s="147" t="s">
        <v>402</v>
      </c>
      <c r="B184" s="148"/>
      <c r="C184" s="297"/>
      <c r="D184" s="314">
        <v>534240</v>
      </c>
      <c r="E184" s="145"/>
      <c r="F184" s="145"/>
      <c r="G184" s="145"/>
      <c r="H184" s="146"/>
    </row>
    <row r="185" spans="1:8" s="16" customFormat="1" ht="37.5" customHeight="1" outlineLevel="1" x14ac:dyDescent="0.2">
      <c r="A185" s="147" t="s">
        <v>403</v>
      </c>
      <c r="B185" s="148"/>
      <c r="C185" s="297"/>
      <c r="D185" s="314">
        <v>549360</v>
      </c>
      <c r="E185" s="145"/>
      <c r="F185" s="145"/>
      <c r="G185" s="145"/>
      <c r="H185" s="146"/>
    </row>
    <row r="186" spans="1:8" s="16" customFormat="1" ht="37.5" customHeight="1" outlineLevel="1" x14ac:dyDescent="0.2">
      <c r="A186" s="147" t="s">
        <v>404</v>
      </c>
      <c r="B186" s="148"/>
      <c r="C186" s="297"/>
      <c r="D186" s="314">
        <v>564480</v>
      </c>
      <c r="E186" s="145"/>
      <c r="F186" s="145"/>
      <c r="G186" s="145"/>
      <c r="H186" s="146"/>
    </row>
    <row r="187" spans="1:8" s="16" customFormat="1" ht="37.5" customHeight="1" outlineLevel="1" x14ac:dyDescent="0.2">
      <c r="A187" s="147" t="s">
        <v>405</v>
      </c>
      <c r="B187" s="148"/>
      <c r="C187" s="297"/>
      <c r="D187" s="314">
        <v>579600</v>
      </c>
      <c r="E187" s="145"/>
      <c r="F187" s="145"/>
      <c r="G187" s="145"/>
      <c r="H187" s="146"/>
    </row>
    <row r="188" spans="1:8" s="16" customFormat="1" ht="37.5" customHeight="1" outlineLevel="1" x14ac:dyDescent="0.2">
      <c r="A188" s="147" t="s">
        <v>406</v>
      </c>
      <c r="B188" s="148"/>
      <c r="C188" s="297"/>
      <c r="D188" s="314">
        <v>594720</v>
      </c>
      <c r="E188" s="145"/>
      <c r="F188" s="145"/>
      <c r="G188" s="145"/>
      <c r="H188" s="146"/>
    </row>
    <row r="189" spans="1:8" s="16" customFormat="1" ht="37.5" customHeight="1" outlineLevel="1" x14ac:dyDescent="0.2">
      <c r="A189" s="147" t="s">
        <v>407</v>
      </c>
      <c r="B189" s="148"/>
      <c r="C189" s="297"/>
      <c r="D189" s="314">
        <v>609840</v>
      </c>
      <c r="E189" s="145"/>
      <c r="F189" s="145"/>
      <c r="G189" s="145"/>
      <c r="H189" s="146"/>
    </row>
    <row r="190" spans="1:8" s="16" customFormat="1" ht="37.5" customHeight="1" outlineLevel="1" x14ac:dyDescent="0.2">
      <c r="A190" s="147" t="s">
        <v>408</v>
      </c>
      <c r="B190" s="148"/>
      <c r="C190" s="297"/>
      <c r="D190" s="314">
        <v>624960</v>
      </c>
      <c r="E190" s="145"/>
      <c r="F190" s="145"/>
      <c r="G190" s="145"/>
      <c r="H190" s="146"/>
    </row>
    <row r="191" spans="1:8" s="16" customFormat="1" ht="37.5" customHeight="1" outlineLevel="1" x14ac:dyDescent="0.2">
      <c r="A191" s="147" t="s">
        <v>409</v>
      </c>
      <c r="B191" s="148"/>
      <c r="C191" s="297"/>
      <c r="D191" s="314">
        <v>640080</v>
      </c>
      <c r="E191" s="145"/>
      <c r="F191" s="145"/>
      <c r="G191" s="145"/>
      <c r="H191" s="146"/>
    </row>
    <row r="192" spans="1:8" s="16" customFormat="1" ht="37.5" customHeight="1" outlineLevel="1" x14ac:dyDescent="0.2">
      <c r="A192" s="147" t="s">
        <v>410</v>
      </c>
      <c r="B192" s="148"/>
      <c r="C192" s="297"/>
      <c r="D192" s="314">
        <v>655200</v>
      </c>
      <c r="E192" s="145"/>
      <c r="F192" s="145"/>
      <c r="G192" s="145"/>
      <c r="H192" s="146"/>
    </row>
    <row r="193" spans="1:8" s="16" customFormat="1" ht="37.5" customHeight="1" outlineLevel="1" x14ac:dyDescent="0.2">
      <c r="A193" s="147" t="s">
        <v>411</v>
      </c>
      <c r="B193" s="148"/>
      <c r="C193" s="297"/>
      <c r="D193" s="314">
        <v>670320</v>
      </c>
      <c r="E193" s="145"/>
      <c r="F193" s="145"/>
      <c r="G193" s="145"/>
      <c r="H193" s="146"/>
    </row>
    <row r="194" spans="1:8" s="16" customFormat="1" ht="37.5" customHeight="1" outlineLevel="1" x14ac:dyDescent="0.2">
      <c r="A194" s="147" t="s">
        <v>412</v>
      </c>
      <c r="B194" s="148"/>
      <c r="C194" s="297"/>
      <c r="D194" s="314">
        <v>685440</v>
      </c>
      <c r="E194" s="145"/>
      <c r="F194" s="145"/>
      <c r="G194" s="145"/>
      <c r="H194" s="146"/>
    </row>
    <row r="195" spans="1:8" s="16" customFormat="1" ht="37.5" customHeight="1" outlineLevel="1" thickBot="1" x14ac:dyDescent="0.25">
      <c r="A195" s="147" t="s">
        <v>413</v>
      </c>
      <c r="B195" s="148"/>
      <c r="C195" s="316"/>
      <c r="D195" s="314">
        <v>700560</v>
      </c>
      <c r="E195" s="145"/>
      <c r="F195" s="145"/>
      <c r="G195" s="145"/>
      <c r="H195" s="146"/>
    </row>
    <row r="196" spans="1:8" s="16" customFormat="1" ht="50.1" customHeight="1" thickBot="1" x14ac:dyDescent="0.25">
      <c r="A196" s="136" t="s">
        <v>59</v>
      </c>
      <c r="B196" s="137"/>
      <c r="C196" s="137"/>
      <c r="D196" s="138" t="str">
        <f>"от "&amp;MIN(D198:D206)&amp;" до "&amp;MAX(D198:D206)</f>
        <v>от 429 до 20889</v>
      </c>
      <c r="E196" s="139"/>
      <c r="F196" s="139"/>
      <c r="G196" s="139"/>
      <c r="H196" s="140"/>
    </row>
    <row r="197" spans="1:8" s="16" customFormat="1" ht="151.5" customHeight="1" x14ac:dyDescent="0.2">
      <c r="A197" s="642" t="s">
        <v>280</v>
      </c>
      <c r="B197" s="150" t="s">
        <v>281</v>
      </c>
      <c r="C19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97" s="56">
        <v>2424</v>
      </c>
      <c r="E197" s="37"/>
      <c r="F197" s="37"/>
      <c r="G197" s="37"/>
      <c r="H197" s="38"/>
    </row>
    <row r="198" spans="1:8" s="16" customFormat="1" ht="37.5" customHeight="1" x14ac:dyDescent="0.2">
      <c r="A198" s="160" t="s">
        <v>61</v>
      </c>
      <c r="B198" s="161"/>
      <c r="C198" s="679"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98" s="56">
        <v>1089</v>
      </c>
      <c r="E198" s="37"/>
      <c r="F198" s="37"/>
      <c r="G198" s="37"/>
      <c r="H198" s="38"/>
    </row>
    <row r="199" spans="1:8" s="16" customFormat="1" ht="37.5" customHeight="1" x14ac:dyDescent="0.2">
      <c r="A199" s="160" t="s">
        <v>62</v>
      </c>
      <c r="B199" s="161"/>
      <c r="C199" s="209"/>
      <c r="D199" s="56">
        <v>20889</v>
      </c>
      <c r="E199" s="37"/>
      <c r="F199" s="37"/>
      <c r="G199" s="37"/>
      <c r="H199" s="38"/>
    </row>
    <row r="200" spans="1:8" s="16" customFormat="1" ht="37.5" customHeight="1" x14ac:dyDescent="0.2">
      <c r="A200" s="160" t="s">
        <v>63</v>
      </c>
      <c r="B200" s="161"/>
      <c r="C200" s="209"/>
      <c r="D200" s="56">
        <v>4059.0000000000005</v>
      </c>
      <c r="E200" s="37"/>
      <c r="F200" s="37"/>
      <c r="G200" s="37"/>
      <c r="H200" s="38"/>
    </row>
    <row r="201" spans="1:8" s="16" customFormat="1" ht="37.5" customHeight="1" x14ac:dyDescent="0.2">
      <c r="A201" s="160" t="s">
        <v>64</v>
      </c>
      <c r="B201" s="161"/>
      <c r="C201" s="209"/>
      <c r="D201" s="56">
        <v>12639</v>
      </c>
      <c r="E201" s="37"/>
      <c r="F201" s="37"/>
      <c r="G201" s="37"/>
      <c r="H201" s="38"/>
    </row>
    <row r="202" spans="1:8" s="16" customFormat="1" ht="37.5" customHeight="1" x14ac:dyDescent="0.2">
      <c r="A202" s="160" t="s">
        <v>65</v>
      </c>
      <c r="B202" s="161"/>
      <c r="C202" s="209"/>
      <c r="D202" s="56">
        <v>429.00000000000006</v>
      </c>
      <c r="E202" s="37"/>
      <c r="F202" s="37"/>
      <c r="G202" s="37"/>
      <c r="H202" s="38"/>
    </row>
    <row r="203" spans="1:8" s="16" customFormat="1" ht="37.5" customHeight="1" x14ac:dyDescent="0.2">
      <c r="A203" s="160" t="s">
        <v>66</v>
      </c>
      <c r="B203" s="161"/>
      <c r="C203" s="209"/>
      <c r="D203" s="56">
        <v>429.00000000000006</v>
      </c>
      <c r="E203" s="37"/>
      <c r="F203" s="37"/>
      <c r="G203" s="37"/>
      <c r="H203" s="38"/>
    </row>
    <row r="204" spans="1:8" s="16" customFormat="1" ht="37.5" customHeight="1" x14ac:dyDescent="0.2">
      <c r="A204" s="160" t="s">
        <v>67</v>
      </c>
      <c r="B204" s="161"/>
      <c r="C204" s="209"/>
      <c r="D204" s="56">
        <v>858.00000000000011</v>
      </c>
      <c r="E204" s="37"/>
      <c r="F204" s="37"/>
      <c r="G204" s="37"/>
      <c r="H204" s="38"/>
    </row>
    <row r="205" spans="1:8" s="16" customFormat="1" ht="37.5" customHeight="1" x14ac:dyDescent="0.2">
      <c r="A205" s="160" t="s">
        <v>68</v>
      </c>
      <c r="B205" s="161"/>
      <c r="C205" s="209"/>
      <c r="D205" s="56">
        <v>1287</v>
      </c>
      <c r="E205" s="37"/>
      <c r="F205" s="37"/>
      <c r="G205" s="37"/>
      <c r="H205" s="38"/>
    </row>
    <row r="206" spans="1:8" s="16" customFormat="1" ht="37.5" customHeight="1" thickBot="1" x14ac:dyDescent="0.25">
      <c r="A206" s="207" t="s">
        <v>69</v>
      </c>
      <c r="B206" s="208"/>
      <c r="C206" s="210"/>
      <c r="D206" s="56">
        <v>9669</v>
      </c>
      <c r="E206" s="37"/>
      <c r="F206" s="37"/>
      <c r="G206" s="37"/>
      <c r="H206" s="38"/>
    </row>
    <row r="207" spans="1:8" s="16" customFormat="1" ht="117.75" customHeight="1" thickBot="1" x14ac:dyDescent="0.25">
      <c r="A207" s="356" t="s">
        <v>71</v>
      </c>
      <c r="B207" s="397"/>
      <c r="C207"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07" s="45">
        <v>30</v>
      </c>
      <c r="E207" s="45"/>
      <c r="F207" s="45"/>
      <c r="G207" s="45"/>
      <c r="H207" s="46"/>
    </row>
    <row r="208" spans="1:8" s="28" customFormat="1" ht="50.1" customHeight="1" thickBot="1" x14ac:dyDescent="0.25">
      <c r="A208" s="24" t="s">
        <v>72</v>
      </c>
      <c r="B208" s="25"/>
      <c r="C208" s="26"/>
      <c r="D208" s="173" t="str">
        <f>"от "&amp;MIN(D210,D230:D244)&amp;" до "&amp;MAX(,D210,D230:D244)</f>
        <v>от 594 до 105369</v>
      </c>
      <c r="E208" s="173"/>
      <c r="F208" s="173"/>
      <c r="G208" s="173"/>
      <c r="H208" s="174"/>
    </row>
    <row r="209" spans="1:8" s="16" customFormat="1" ht="24.95" customHeight="1" thickBot="1" x14ac:dyDescent="0.25">
      <c r="A209" s="175"/>
      <c r="B209" s="176"/>
      <c r="C209" s="83"/>
      <c r="D209" s="177"/>
      <c r="E209" s="177"/>
      <c r="F209" s="177"/>
      <c r="G209" s="177"/>
      <c r="H209" s="178"/>
    </row>
    <row r="210" spans="1:8" s="16" customFormat="1" ht="67.5" customHeight="1" thickBot="1" x14ac:dyDescent="0.25">
      <c r="A210" s="179" t="s">
        <v>73</v>
      </c>
      <c r="B210" s="180"/>
      <c r="C21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210" s="182">
        <v>14520.000000000002</v>
      </c>
      <c r="E210" s="182"/>
      <c r="F210" s="182"/>
      <c r="G210" s="182"/>
      <c r="H210" s="183"/>
    </row>
    <row r="211" spans="1:8" s="16" customFormat="1" ht="67.5" customHeight="1" thickBot="1" x14ac:dyDescent="0.25">
      <c r="A211" s="184" t="s">
        <v>74</v>
      </c>
      <c r="B211" s="185"/>
      <c r="C211" s="186"/>
      <c r="D211" s="187" t="s">
        <v>75</v>
      </c>
      <c r="E211" s="188"/>
      <c r="F211" s="188"/>
      <c r="G211" s="188"/>
      <c r="H211" s="189"/>
    </row>
    <row r="212" spans="1:8" s="16" customFormat="1" ht="67.5" customHeight="1" x14ac:dyDescent="0.2">
      <c r="A212" s="190" t="s">
        <v>76</v>
      </c>
      <c r="B212" s="191"/>
      <c r="C212" s="186"/>
      <c r="D212" s="157">
        <f>D210/4</f>
        <v>3630.0000000000005</v>
      </c>
      <c r="E212" s="157"/>
      <c r="F212" s="157"/>
      <c r="G212" s="157"/>
      <c r="H212" s="158"/>
    </row>
    <row r="213" spans="1:8" s="16" customFormat="1" ht="67.5" customHeight="1" x14ac:dyDescent="0.2">
      <c r="A213" s="190" t="s">
        <v>77</v>
      </c>
      <c r="B213" s="191"/>
      <c r="C213" s="186"/>
      <c r="D213" s="157">
        <f>D210/5</f>
        <v>2904.0000000000005</v>
      </c>
      <c r="E213" s="157"/>
      <c r="F213" s="157"/>
      <c r="G213" s="157"/>
      <c r="H213" s="158"/>
    </row>
    <row r="214" spans="1:8" s="16" customFormat="1" ht="67.5" customHeight="1" x14ac:dyDescent="0.2">
      <c r="A214" s="190" t="s">
        <v>78</v>
      </c>
      <c r="B214" s="191"/>
      <c r="C214" s="186"/>
      <c r="D214" s="157">
        <f>D210/6</f>
        <v>2420.0000000000005</v>
      </c>
      <c r="E214" s="157"/>
      <c r="F214" s="157"/>
      <c r="G214" s="157"/>
      <c r="H214" s="158"/>
    </row>
    <row r="215" spans="1:8" s="16" customFormat="1" ht="67.5" customHeight="1" x14ac:dyDescent="0.2">
      <c r="A215" s="190" t="s">
        <v>79</v>
      </c>
      <c r="B215" s="191"/>
      <c r="C215" s="186"/>
      <c r="D215" s="157">
        <f>D210/7</f>
        <v>2074.2857142857147</v>
      </c>
      <c r="E215" s="157"/>
      <c r="F215" s="157"/>
      <c r="G215" s="157"/>
      <c r="H215" s="158"/>
    </row>
    <row r="216" spans="1:8" s="16" customFormat="1" ht="67.5" customHeight="1" x14ac:dyDescent="0.2">
      <c r="A216" s="190" t="s">
        <v>80</v>
      </c>
      <c r="B216" s="191"/>
      <c r="C216" s="186"/>
      <c r="D216" s="157">
        <f>D210/8</f>
        <v>1815.0000000000002</v>
      </c>
      <c r="E216" s="157"/>
      <c r="F216" s="157"/>
      <c r="G216" s="157"/>
      <c r="H216" s="158"/>
    </row>
    <row r="217" spans="1:8" s="16" customFormat="1" ht="67.5" customHeight="1" x14ac:dyDescent="0.2">
      <c r="A217" s="190" t="s">
        <v>81</v>
      </c>
      <c r="B217" s="191"/>
      <c r="C217" s="186"/>
      <c r="D217" s="157">
        <f>D210/9</f>
        <v>1613.3333333333335</v>
      </c>
      <c r="E217" s="157"/>
      <c r="F217" s="157"/>
      <c r="G217" s="157"/>
      <c r="H217" s="158"/>
    </row>
    <row r="218" spans="1:8" s="16" customFormat="1" ht="67.5" customHeight="1" x14ac:dyDescent="0.2">
      <c r="A218" s="190" t="s">
        <v>82</v>
      </c>
      <c r="B218" s="191"/>
      <c r="C218" s="186"/>
      <c r="D218" s="157">
        <f>D210/10</f>
        <v>1452.0000000000002</v>
      </c>
      <c r="E218" s="157"/>
      <c r="F218" s="157"/>
      <c r="G218" s="157"/>
      <c r="H218" s="158"/>
    </row>
    <row r="219" spans="1:8" s="16" customFormat="1" ht="67.5" customHeight="1" thickBot="1" x14ac:dyDescent="0.25">
      <c r="A219" s="179" t="s">
        <v>83</v>
      </c>
      <c r="B219" s="180"/>
      <c r="C219" s="186"/>
      <c r="D219" s="182">
        <v>21780</v>
      </c>
      <c r="E219" s="182"/>
      <c r="F219" s="182"/>
      <c r="G219" s="182"/>
      <c r="H219" s="183"/>
    </row>
    <row r="220" spans="1:8" s="16" customFormat="1" ht="67.5" customHeight="1" thickBot="1" x14ac:dyDescent="0.25">
      <c r="A220" s="184" t="s">
        <v>74</v>
      </c>
      <c r="B220" s="185"/>
      <c r="C220" s="186"/>
      <c r="D220" s="187" t="s">
        <v>75</v>
      </c>
      <c r="E220" s="188"/>
      <c r="F220" s="188"/>
      <c r="G220" s="188"/>
      <c r="H220" s="189"/>
    </row>
    <row r="221" spans="1:8" s="16" customFormat="1" ht="67.5" customHeight="1" x14ac:dyDescent="0.2">
      <c r="A221" s="190" t="s">
        <v>76</v>
      </c>
      <c r="B221" s="191"/>
      <c r="C221" s="186"/>
      <c r="D221" s="157">
        <v>5445</v>
      </c>
      <c r="E221" s="157"/>
      <c r="F221" s="157"/>
      <c r="G221" s="157"/>
      <c r="H221" s="158"/>
    </row>
    <row r="222" spans="1:8" s="16" customFormat="1" ht="67.5" customHeight="1" x14ac:dyDescent="0.2">
      <c r="A222" s="190" t="s">
        <v>77</v>
      </c>
      <c r="B222" s="191"/>
      <c r="C222" s="186"/>
      <c r="D222" s="157">
        <v>4356</v>
      </c>
      <c r="E222" s="157"/>
      <c r="F222" s="157"/>
      <c r="G222" s="157"/>
      <c r="H222" s="158"/>
    </row>
    <row r="223" spans="1:8" s="16" customFormat="1" ht="67.5" customHeight="1" x14ac:dyDescent="0.2">
      <c r="A223" s="190" t="s">
        <v>78</v>
      </c>
      <c r="B223" s="191"/>
      <c r="C223" s="186"/>
      <c r="D223" s="157">
        <v>3630.0000000000005</v>
      </c>
      <c r="E223" s="157"/>
      <c r="F223" s="157"/>
      <c r="G223" s="157"/>
      <c r="H223" s="158"/>
    </row>
    <row r="224" spans="1:8" s="16" customFormat="1" ht="67.5" customHeight="1" x14ac:dyDescent="0.2">
      <c r="A224" s="190" t="s">
        <v>79</v>
      </c>
      <c r="B224" s="191"/>
      <c r="C224" s="186"/>
      <c r="D224" s="157">
        <v>3108</v>
      </c>
      <c r="E224" s="157"/>
      <c r="F224" s="157"/>
      <c r="G224" s="157"/>
      <c r="H224" s="158"/>
    </row>
    <row r="225" spans="1:8" s="16" customFormat="1" ht="67.5" customHeight="1" x14ac:dyDescent="0.2">
      <c r="A225" s="190" t="s">
        <v>80</v>
      </c>
      <c r="B225" s="191"/>
      <c r="C225" s="186"/>
      <c r="D225" s="157">
        <v>2712</v>
      </c>
      <c r="E225" s="157"/>
      <c r="F225" s="157"/>
      <c r="G225" s="157"/>
      <c r="H225" s="158"/>
    </row>
    <row r="226" spans="1:8" s="16" customFormat="1" ht="67.5" customHeight="1" x14ac:dyDescent="0.2">
      <c r="A226" s="190" t="s">
        <v>81</v>
      </c>
      <c r="B226" s="191"/>
      <c r="C226" s="186"/>
      <c r="D226" s="157">
        <v>2418</v>
      </c>
      <c r="E226" s="157"/>
      <c r="F226" s="157"/>
      <c r="G226" s="157"/>
      <c r="H226" s="158"/>
    </row>
    <row r="227" spans="1:8" s="16" customFormat="1" ht="67.5" customHeight="1" thickBot="1" x14ac:dyDescent="0.25">
      <c r="A227" s="190" t="s">
        <v>82</v>
      </c>
      <c r="B227" s="191"/>
      <c r="C227" s="194"/>
      <c r="D227" s="157">
        <v>2178</v>
      </c>
      <c r="E227" s="157"/>
      <c r="F227" s="157"/>
      <c r="G227" s="157"/>
      <c r="H227" s="158"/>
    </row>
    <row r="228" spans="1:8" s="16" customFormat="1" ht="62.45" customHeight="1" thickBot="1" x14ac:dyDescent="0.25">
      <c r="A228" s="195" t="s">
        <v>84</v>
      </c>
      <c r="B228" s="196"/>
      <c r="C2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28" s="359">
        <v>22002</v>
      </c>
      <c r="E228" s="157"/>
      <c r="F228" s="157"/>
      <c r="G228" s="157"/>
      <c r="H228" s="158"/>
    </row>
    <row r="229" spans="1:8" s="16" customFormat="1" ht="24.95" customHeight="1" thickBot="1" x14ac:dyDescent="0.25">
      <c r="A229" s="336"/>
      <c r="B229" s="337"/>
      <c r="C229" s="125"/>
      <c r="D229" s="399"/>
      <c r="E229" s="399"/>
      <c r="F229" s="399"/>
      <c r="G229" s="399"/>
      <c r="H229" s="400"/>
    </row>
    <row r="230" spans="1:8" s="16" customFormat="1" ht="50.1" customHeight="1" x14ac:dyDescent="0.2">
      <c r="A230" s="160" t="s">
        <v>85</v>
      </c>
      <c r="B230" s="161"/>
      <c r="C230" s="439" t="str">
        <f>"Интернет-площадка 2gis.ru на основе Cправочника организаций "&amp;$C$2&amp;""</f>
        <v>Интернет-площадка 2gis.ru на основе Cправочника организаций "2ГИС.НОВОСИБИРСК"</v>
      </c>
      <c r="D230" s="56">
        <v>48609</v>
      </c>
      <c r="E230" s="37"/>
      <c r="F230" s="37"/>
      <c r="G230" s="37"/>
      <c r="H230" s="38"/>
    </row>
    <row r="231" spans="1:8" s="16" customFormat="1" ht="50.1" customHeight="1" x14ac:dyDescent="0.2">
      <c r="A231" s="160" t="s">
        <v>86</v>
      </c>
      <c r="B231" s="161"/>
      <c r="C231" s="52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1" s="56">
        <v>34419</v>
      </c>
      <c r="E231" s="37"/>
      <c r="F231" s="37"/>
      <c r="G231" s="37"/>
      <c r="H231" s="38"/>
    </row>
    <row r="232" spans="1:8" s="16" customFormat="1" ht="50.1" customHeight="1" x14ac:dyDescent="0.2">
      <c r="A232" s="160" t="s">
        <v>87</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2" s="56">
        <v>87879</v>
      </c>
      <c r="E232" s="37"/>
      <c r="F232" s="37"/>
      <c r="G232" s="37"/>
      <c r="H232" s="38"/>
    </row>
    <row r="233" spans="1:8" s="16" customFormat="1" ht="50.1" customHeight="1" x14ac:dyDescent="0.2">
      <c r="A233" s="160" t="s">
        <v>88</v>
      </c>
      <c r="B233" s="161"/>
      <c r="C233" s="203" t="str">
        <f>"Интернет-площадка 2gis.ru на основе Cправочника организаций "&amp;$C$2&amp;""</f>
        <v>Интернет-площадка 2gis.ru на основе Cправочника организаций "2ГИС.НОВОСИБИРСК"</v>
      </c>
      <c r="D233" s="56">
        <v>22539</v>
      </c>
      <c r="E233" s="37"/>
      <c r="F233" s="37"/>
      <c r="G233" s="37"/>
      <c r="H233" s="38"/>
    </row>
    <row r="234" spans="1:8" s="16" customFormat="1" ht="50.1" customHeight="1" x14ac:dyDescent="0.2">
      <c r="A234" s="160" t="s">
        <v>89</v>
      </c>
      <c r="B234" s="161"/>
      <c r="C234" s="203" t="str">
        <f>"Интернет-площадка 2gis.ru на основе Cправочника организаций "&amp;$C$2&amp;""</f>
        <v>Интернет-площадка 2gis.ru на основе Cправочника организаций "2ГИС.НОВОСИБИРСК"</v>
      </c>
      <c r="D234" s="56">
        <v>27046.799999999999</v>
      </c>
      <c r="E234" s="37"/>
      <c r="F234" s="37"/>
      <c r="G234" s="37"/>
      <c r="H234" s="38"/>
    </row>
    <row r="235" spans="1:8" s="16" customFormat="1" ht="50.1" customHeight="1" x14ac:dyDescent="0.2">
      <c r="A235" s="160" t="s">
        <v>90</v>
      </c>
      <c r="B235" s="161"/>
      <c r="C235"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5" s="56">
        <v>34089</v>
      </c>
      <c r="E235" s="37"/>
      <c r="F235" s="37"/>
      <c r="G235" s="37"/>
      <c r="H235" s="38"/>
    </row>
    <row r="236" spans="1:8" s="16" customFormat="1" ht="50.1" customHeight="1" x14ac:dyDescent="0.2">
      <c r="A236" s="160" t="s">
        <v>91</v>
      </c>
      <c r="B236" s="161"/>
      <c r="C236"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6" s="56">
        <v>47619</v>
      </c>
      <c r="E236" s="37"/>
      <c r="F236" s="37"/>
      <c r="G236" s="37"/>
      <c r="H236" s="38"/>
    </row>
    <row r="237" spans="1:8" s="16" customFormat="1" ht="50.1" customHeight="1" x14ac:dyDescent="0.2">
      <c r="A237" s="160" t="s">
        <v>92</v>
      </c>
      <c r="B237" s="161"/>
      <c r="C237"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37" s="56">
        <v>105369</v>
      </c>
      <c r="E237" s="37"/>
      <c r="F237" s="37"/>
      <c r="G237" s="37"/>
      <c r="H237" s="38"/>
    </row>
    <row r="238" spans="1:8" s="16" customFormat="1" ht="50.1" customHeight="1" x14ac:dyDescent="0.2">
      <c r="A238" s="160" t="s">
        <v>93</v>
      </c>
      <c r="B238" s="161"/>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38" s="56">
        <v>33858</v>
      </c>
      <c r="E238" s="37"/>
      <c r="F238" s="37"/>
      <c r="G238" s="37"/>
      <c r="H238" s="38"/>
    </row>
    <row r="239" spans="1:8" s="16" customFormat="1" ht="50.1" customHeight="1" x14ac:dyDescent="0.2">
      <c r="A239" s="160" t="s">
        <v>94</v>
      </c>
      <c r="B239" s="161"/>
      <c r="C239" s="203" t="s">
        <v>95</v>
      </c>
      <c r="D239" s="56">
        <v>594</v>
      </c>
      <c r="E239" s="37"/>
      <c r="F239" s="37"/>
      <c r="G239" s="37"/>
      <c r="H239" s="38"/>
    </row>
    <row r="240" spans="1:8" s="16" customFormat="1" ht="75" customHeight="1" x14ac:dyDescent="0.2">
      <c r="A240" s="160" t="s">
        <v>96</v>
      </c>
      <c r="B240" s="161"/>
      <c r="C2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40" s="56">
        <v>21549</v>
      </c>
      <c r="E240" s="37"/>
      <c r="F240" s="37"/>
      <c r="G240" s="37"/>
      <c r="H240" s="38"/>
    </row>
    <row r="241" spans="1:8" s="16" customFormat="1" ht="75" customHeight="1" x14ac:dyDescent="0.2">
      <c r="A241" s="160" t="s">
        <v>97</v>
      </c>
      <c r="B241" s="161"/>
      <c r="C241" s="203" t="str">
        <f t="shared" ref="C241:C2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41" s="56">
        <v>17238</v>
      </c>
      <c r="E241" s="37"/>
      <c r="F241" s="37"/>
      <c r="G241" s="37"/>
      <c r="H241" s="38"/>
    </row>
    <row r="242" spans="1:8" s="16" customFormat="1" ht="75" customHeight="1" x14ac:dyDescent="0.2">
      <c r="A242" s="160" t="s">
        <v>98</v>
      </c>
      <c r="B242" s="161"/>
      <c r="C242"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42" s="56">
        <v>18249</v>
      </c>
      <c r="E242" s="37"/>
      <c r="F242" s="37"/>
      <c r="G242" s="37"/>
      <c r="H242" s="38"/>
    </row>
    <row r="243" spans="1:8" s="16" customFormat="1" ht="75" customHeight="1" x14ac:dyDescent="0.2">
      <c r="A243" s="160" t="s">
        <v>99</v>
      </c>
      <c r="B243" s="161"/>
      <c r="C243"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43" s="56">
        <v>8616</v>
      </c>
      <c r="E243" s="37"/>
      <c r="F243" s="37"/>
      <c r="G243" s="37"/>
      <c r="H243" s="38"/>
    </row>
    <row r="244" spans="1:8" s="16" customFormat="1" ht="50.1" customHeight="1" thickBot="1" x14ac:dyDescent="0.25">
      <c r="A244" s="160" t="s">
        <v>102</v>
      </c>
      <c r="B244" s="161"/>
      <c r="C244"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44" s="56">
        <v>67419</v>
      </c>
      <c r="E244" s="37"/>
      <c r="F244" s="37"/>
      <c r="G244" s="37"/>
      <c r="H244" s="38"/>
    </row>
    <row r="245" spans="1:8" s="16" customFormat="1" ht="102" customHeight="1" thickBot="1" x14ac:dyDescent="0.25">
      <c r="A245" s="160" t="s">
        <v>16</v>
      </c>
      <c r="B245" s="161"/>
      <c r="C24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45" s="56">
        <v>2424</v>
      </c>
      <c r="E245" s="37"/>
      <c r="F245" s="37"/>
      <c r="G245" s="37"/>
      <c r="H245" s="38"/>
    </row>
    <row r="246" spans="1:8" s="16" customFormat="1" ht="102" customHeight="1" thickBot="1" x14ac:dyDescent="0.25">
      <c r="A246" s="160" t="s">
        <v>103</v>
      </c>
      <c r="B246" s="161"/>
      <c r="C24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46" s="56">
        <v>165000</v>
      </c>
      <c r="E246" s="37"/>
      <c r="F246" s="37"/>
      <c r="G246" s="37"/>
      <c r="H246" s="38"/>
    </row>
    <row r="247" spans="1:8" s="16" customFormat="1" ht="126" customHeight="1" x14ac:dyDescent="0.2">
      <c r="A247" s="160" t="s">
        <v>104</v>
      </c>
      <c r="B247" s="161"/>
      <c r="C247"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47" s="56">
        <v>27555.000000000004</v>
      </c>
      <c r="E247" s="37"/>
      <c r="F247" s="37"/>
      <c r="G247" s="37"/>
      <c r="H247" s="38"/>
    </row>
    <row r="248" spans="1:8" s="16" customFormat="1" ht="96" customHeight="1" x14ac:dyDescent="0.2">
      <c r="A248" s="154" t="s">
        <v>105</v>
      </c>
      <c r="B248" s="204"/>
      <c r="C24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48" s="56">
        <v>11004</v>
      </c>
      <c r="E248" s="37"/>
      <c r="F248" s="37"/>
      <c r="G248" s="37"/>
      <c r="H248" s="38"/>
    </row>
    <row r="249" spans="1:8" s="16" customFormat="1" ht="96" customHeight="1" thickBot="1" x14ac:dyDescent="0.25">
      <c r="A249" s="154" t="s">
        <v>106</v>
      </c>
      <c r="B249" s="204"/>
      <c r="C249"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49" s="56">
        <v>22002</v>
      </c>
      <c r="E249" s="37"/>
      <c r="F249" s="37"/>
      <c r="G249" s="37"/>
      <c r="H249" s="38"/>
    </row>
    <row r="250" spans="1:8" s="16" customFormat="1" ht="93" customHeight="1" thickBot="1" x14ac:dyDescent="0.25">
      <c r="A250" s="160" t="s">
        <v>100</v>
      </c>
      <c r="B250" s="161" t="s">
        <v>100</v>
      </c>
      <c r="C250"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50" s="56">
        <v>22002</v>
      </c>
      <c r="E250" s="37"/>
      <c r="F250" s="37"/>
      <c r="G250" s="37"/>
      <c r="H250" s="38"/>
    </row>
    <row r="251" spans="1:8" s="16" customFormat="1" ht="93" customHeight="1" x14ac:dyDescent="0.2">
      <c r="A251" s="160" t="s">
        <v>101</v>
      </c>
      <c r="B251" s="161" t="s">
        <v>101</v>
      </c>
      <c r="C251"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51" s="56">
        <v>16500</v>
      </c>
      <c r="E251" s="37"/>
      <c r="F251" s="37"/>
      <c r="G251" s="37"/>
      <c r="H251" s="38"/>
    </row>
    <row r="252" spans="1:8" s="16" customFormat="1" ht="50.1" customHeight="1" x14ac:dyDescent="0.2">
      <c r="A252" s="160" t="s">
        <v>107</v>
      </c>
      <c r="B252" s="161"/>
      <c r="C252" s="203" t="str">
        <f>"Интернет-площадка 2gis.ru на основе Cправочника организаций "&amp;$C$2&amp;""</f>
        <v>Интернет-площадка 2gis.ru на основе Cправочника организаций "2ГИС.НОВОСИБИРСК"</v>
      </c>
      <c r="D252" s="56">
        <v>68160</v>
      </c>
      <c r="E252" s="37"/>
      <c r="F252" s="37"/>
      <c r="G252" s="37"/>
      <c r="H252" s="38"/>
    </row>
    <row r="253" spans="1:8" s="16" customFormat="1" ht="50.1" customHeight="1" x14ac:dyDescent="0.2">
      <c r="A253" s="160" t="s">
        <v>108</v>
      </c>
      <c r="B253" s="161"/>
      <c r="C253" s="203" t="str">
        <f t="shared" ref="C253:C261"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53" s="56">
        <v>48240</v>
      </c>
      <c r="E253" s="37"/>
      <c r="F253" s="37"/>
      <c r="G253" s="37"/>
      <c r="H253" s="38"/>
    </row>
    <row r="254" spans="1:8" s="16" customFormat="1" ht="50.1" customHeight="1" x14ac:dyDescent="0.2">
      <c r="A254" s="160" t="s">
        <v>109</v>
      </c>
      <c r="B254" s="161"/>
      <c r="C254" s="203" t="str">
        <f t="shared" si="1"/>
        <v>Электронный справочник на основе Справочника организаций "2ГИС.НОВОСИБИРСК" (версия для ПК)</v>
      </c>
      <c r="D254" s="56">
        <v>123120</v>
      </c>
      <c r="E254" s="37"/>
      <c r="F254" s="37"/>
      <c r="G254" s="37"/>
      <c r="H254" s="38"/>
    </row>
    <row r="255" spans="1:8" s="16" customFormat="1" ht="50.1" customHeight="1" x14ac:dyDescent="0.2">
      <c r="A255" s="160" t="s">
        <v>110</v>
      </c>
      <c r="B255" s="161"/>
      <c r="C255" s="203" t="str">
        <f>"Интернет-площадка 2gis.ru на основе Cправочника организаций "&amp;$C$2&amp;""</f>
        <v>Интернет-площадка 2gis.ru на основе Cправочника организаций "2ГИС.НОВОСИБИРСК"</v>
      </c>
      <c r="D255" s="56">
        <v>31560</v>
      </c>
      <c r="E255" s="37"/>
      <c r="F255" s="37"/>
      <c r="G255" s="37"/>
      <c r="H255" s="38"/>
    </row>
    <row r="256" spans="1:8" s="16" customFormat="1" ht="50.1" customHeight="1" x14ac:dyDescent="0.2">
      <c r="A256" s="160" t="s">
        <v>111</v>
      </c>
      <c r="B256" s="161"/>
      <c r="C256" s="203" t="str">
        <f>"Интернет-площадка 2gis.ru на основе Cправочника организаций "&amp;$C$2&amp;""</f>
        <v>Интернет-площадка 2gis.ru на основе Cправочника организаций "2ГИС.НОВОСИБИРСК"</v>
      </c>
      <c r="D256" s="56">
        <v>37872</v>
      </c>
      <c r="E256" s="37"/>
      <c r="F256" s="37"/>
      <c r="G256" s="37"/>
      <c r="H256" s="38"/>
    </row>
    <row r="257" spans="1:8" s="16" customFormat="1" ht="50.1" customHeight="1" x14ac:dyDescent="0.2">
      <c r="A257" s="160" t="s">
        <v>112</v>
      </c>
      <c r="B257" s="161"/>
      <c r="C257" s="203" t="str">
        <f t="shared" si="1"/>
        <v>Электронный справочник на основе Справочника организаций "2ГИС.НОВОСИБИРСК" (версия для ПК)</v>
      </c>
      <c r="D257" s="56">
        <v>47760</v>
      </c>
      <c r="E257" s="37"/>
      <c r="F257" s="37"/>
      <c r="G257" s="37"/>
      <c r="H257" s="38"/>
    </row>
    <row r="258" spans="1:8" s="16" customFormat="1" ht="50.1" customHeight="1" x14ac:dyDescent="0.2">
      <c r="A258" s="160" t="s">
        <v>113</v>
      </c>
      <c r="B258" s="161"/>
      <c r="C258" s="203" t="str">
        <f t="shared" si="1"/>
        <v>Электронный справочник на основе Справочника организаций "2ГИС.НОВОСИБИРСК" (версия для ПК)</v>
      </c>
      <c r="D258" s="56">
        <v>66720</v>
      </c>
      <c r="E258" s="37"/>
      <c r="F258" s="37"/>
      <c r="G258" s="37"/>
      <c r="H258" s="38"/>
    </row>
    <row r="259" spans="1:8" s="16" customFormat="1" ht="50.1" customHeight="1" x14ac:dyDescent="0.2">
      <c r="A259" s="160" t="s">
        <v>114</v>
      </c>
      <c r="B259" s="161"/>
      <c r="C259" s="203" t="str">
        <f t="shared" si="1"/>
        <v>Электронный справочник на основе Справочника организаций "2ГИС.НОВОСИБИРСК" (версия для ПК)</v>
      </c>
      <c r="D259" s="56">
        <v>147600</v>
      </c>
      <c r="E259" s="37"/>
      <c r="F259" s="37"/>
      <c r="G259" s="37"/>
      <c r="H259" s="38"/>
    </row>
    <row r="260" spans="1:8" s="16" customFormat="1" ht="50.1" customHeight="1" x14ac:dyDescent="0.2">
      <c r="A260" s="160" t="s">
        <v>282</v>
      </c>
      <c r="B260" s="161"/>
      <c r="C260" s="203" t="s">
        <v>95</v>
      </c>
      <c r="D260" s="56">
        <v>840</v>
      </c>
      <c r="E260" s="37"/>
      <c r="F260" s="37"/>
      <c r="G260" s="37"/>
      <c r="H260" s="38"/>
    </row>
    <row r="261" spans="1:8" s="16" customFormat="1" ht="50.1" customHeight="1" thickBot="1" x14ac:dyDescent="0.25">
      <c r="A261" s="160" t="s">
        <v>117</v>
      </c>
      <c r="B261" s="161"/>
      <c r="C261" s="203" t="str">
        <f t="shared" si="1"/>
        <v>Электронный справочник на основе Справочника организаций "2ГИС.НОВОСИБИРСК" (версия для ПК)</v>
      </c>
      <c r="D261" s="56">
        <v>94440</v>
      </c>
      <c r="E261" s="37"/>
      <c r="F261" s="37"/>
      <c r="G261" s="37"/>
      <c r="H261" s="38"/>
    </row>
    <row r="262" spans="1:8" s="16" customFormat="1" ht="24.95" customHeight="1" thickBot="1" x14ac:dyDescent="0.25">
      <c r="A262" s="336"/>
      <c r="B262" s="337"/>
      <c r="C262" s="130"/>
      <c r="D262" s="399"/>
      <c r="E262" s="399"/>
      <c r="F262" s="399"/>
      <c r="G262" s="399"/>
      <c r="H262" s="400"/>
    </row>
    <row r="263" spans="1:8" s="28" customFormat="1" ht="50.1" customHeight="1" thickBot="1" x14ac:dyDescent="0.25">
      <c r="A263" s="24" t="s">
        <v>118</v>
      </c>
      <c r="B263" s="25"/>
      <c r="C263" s="26"/>
      <c r="D263" s="173"/>
      <c r="E263" s="173"/>
      <c r="F263" s="173"/>
      <c r="G263" s="173"/>
      <c r="H263" s="174"/>
    </row>
    <row r="264" spans="1:8" s="16" customFormat="1" ht="50.1" customHeight="1" x14ac:dyDescent="0.2">
      <c r="A264" s="160" t="s">
        <v>119</v>
      </c>
      <c r="B264" s="161"/>
      <c r="C26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264" s="31">
        <v>16500</v>
      </c>
      <c r="E264" s="32"/>
      <c r="F264" s="32"/>
      <c r="G264" s="32"/>
      <c r="H264" s="33"/>
    </row>
    <row r="265" spans="1:8" s="16" customFormat="1" ht="50.1" customHeight="1" x14ac:dyDescent="0.2">
      <c r="A265" s="160" t="s">
        <v>120</v>
      </c>
      <c r="B265" s="161"/>
      <c r="C265" s="209"/>
      <c r="D265" s="36">
        <v>22002</v>
      </c>
      <c r="E265" s="37"/>
      <c r="F265" s="37"/>
      <c r="G265" s="37"/>
      <c r="H265" s="38"/>
    </row>
    <row r="266" spans="1:8" s="16" customFormat="1" ht="50.1" customHeight="1" x14ac:dyDescent="0.2">
      <c r="A266" s="207" t="s">
        <v>121</v>
      </c>
      <c r="B266" s="208"/>
      <c r="C266" s="209"/>
      <c r="D266" s="359">
        <v>3300</v>
      </c>
      <c r="E266" s="157"/>
      <c r="F266" s="157"/>
      <c r="G266" s="157"/>
      <c r="H266" s="158"/>
    </row>
    <row r="267" spans="1:8" s="16" customFormat="1" ht="50.1" customHeight="1" x14ac:dyDescent="0.2">
      <c r="A267" s="207" t="s">
        <v>122</v>
      </c>
      <c r="B267" s="208"/>
      <c r="C267" s="209"/>
      <c r="D267" s="359">
        <v>330</v>
      </c>
      <c r="E267" s="157"/>
      <c r="F267" s="157"/>
      <c r="G267" s="157"/>
      <c r="H267" s="158"/>
    </row>
    <row r="268" spans="1:8" s="16" customFormat="1" ht="50.1" customHeight="1" thickBot="1" x14ac:dyDescent="0.25">
      <c r="A268" s="207" t="s">
        <v>123</v>
      </c>
      <c r="B268" s="208"/>
      <c r="C268" s="210"/>
      <c r="D268" s="78">
        <v>1155</v>
      </c>
      <c r="E268" s="79"/>
      <c r="F268" s="79"/>
      <c r="G268" s="79"/>
      <c r="H268" s="80"/>
    </row>
    <row r="269" spans="1:8" s="16" customFormat="1" ht="50.1" customHeight="1" thickBot="1" x14ac:dyDescent="0.25">
      <c r="A269" s="24" t="s">
        <v>124</v>
      </c>
      <c r="B269" s="25"/>
      <c r="C269" s="26"/>
      <c r="D269" s="173"/>
      <c r="E269" s="173"/>
      <c r="F269" s="173"/>
      <c r="G269" s="173"/>
      <c r="H269" s="174"/>
    </row>
    <row r="270" spans="1:8" s="16" customFormat="1" ht="50.1" customHeight="1" x14ac:dyDescent="0.2">
      <c r="A270" s="160" t="s">
        <v>177</v>
      </c>
      <c r="B270" s="161"/>
      <c r="C270"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70" s="56">
        <v>10329</v>
      </c>
      <c r="E270" s="37"/>
      <c r="F270" s="37"/>
      <c r="G270" s="37"/>
      <c r="H270" s="38"/>
    </row>
    <row r="271" spans="1:8" s="16" customFormat="1" ht="50.1" customHeight="1" x14ac:dyDescent="0.2">
      <c r="A271" s="160" t="s">
        <v>126</v>
      </c>
      <c r="B271" s="161"/>
      <c r="C271" s="523" t="str">
        <f>"Интернет-площадка 2gis.ru на основе Cправочника организаций "&amp;$C$2&amp;""</f>
        <v>Интернет-площадка 2gis.ru на основе Cправочника организаций "2ГИС.НОВОСИБИРСК"</v>
      </c>
      <c r="D271" s="56">
        <v>8019.0000000000009</v>
      </c>
      <c r="E271" s="37"/>
      <c r="F271" s="37"/>
      <c r="G271" s="37"/>
      <c r="H271" s="38"/>
    </row>
    <row r="272" spans="1:8" s="16" customFormat="1" ht="50.1" customHeight="1" x14ac:dyDescent="0.2">
      <c r="A272" s="160" t="s">
        <v>178</v>
      </c>
      <c r="B272" s="161"/>
      <c r="C2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72" s="56">
        <v>14520</v>
      </c>
      <c r="E272" s="37"/>
      <c r="F272" s="37"/>
      <c r="G272" s="37"/>
      <c r="H272" s="38"/>
    </row>
    <row r="273" spans="1:8" s="16" customFormat="1" ht="50.1" customHeight="1" x14ac:dyDescent="0.2">
      <c r="A273" s="160" t="s">
        <v>179</v>
      </c>
      <c r="B273" s="161"/>
      <c r="C273" s="203" t="str">
        <f>"Интернет-площадка 2gis.ru на основе Cправочника организаций "&amp;$C$2&amp;""</f>
        <v>Интернет-площадка 2gis.ru на основе Cправочника организаций "2ГИС.НОВОСИБИРСК"</v>
      </c>
      <c r="D273" s="56">
        <v>11280</v>
      </c>
      <c r="E273" s="37"/>
      <c r="F273" s="37"/>
      <c r="G273" s="37"/>
      <c r="H273" s="38"/>
    </row>
    <row r="274" spans="1:8" s="16" customFormat="1" ht="126" customHeight="1" x14ac:dyDescent="0.2">
      <c r="A274" s="160" t="s">
        <v>131</v>
      </c>
      <c r="B274" s="161"/>
      <c r="C274" s="435" t="str">
        <f>C271</f>
        <v>Интернет-площадка 2gis.ru на основе Cправочника организаций "2ГИС.НОВОСИБИРСК"</v>
      </c>
      <c r="D274" s="56">
        <v>8019.0000000000009</v>
      </c>
      <c r="E274" s="37"/>
      <c r="F274" s="37"/>
      <c r="G274" s="37"/>
      <c r="H274" s="38"/>
    </row>
    <row r="275" spans="1:8" s="16" customFormat="1" ht="126" customHeight="1" thickBot="1" x14ac:dyDescent="0.25">
      <c r="A275" s="160" t="s">
        <v>132</v>
      </c>
      <c r="B275" s="161"/>
      <c r="C2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75" s="56">
        <v>10122</v>
      </c>
      <c r="E275" s="37"/>
      <c r="F275" s="37"/>
      <c r="G275" s="37"/>
      <c r="H275" s="38"/>
    </row>
    <row r="276" spans="1:8" s="28" customFormat="1" ht="50.1" customHeight="1" thickBot="1" x14ac:dyDescent="0.25">
      <c r="A276" s="336"/>
      <c r="B276" s="337"/>
      <c r="C276" s="130"/>
      <c r="D276" s="399"/>
      <c r="E276" s="399"/>
      <c r="F276" s="399"/>
      <c r="G276" s="399"/>
      <c r="H276" s="400"/>
    </row>
    <row r="277" spans="1:8" s="23" customFormat="1" ht="26.25" x14ac:dyDescent="0.2">
      <c r="A277" s="216"/>
      <c r="B277" s="217"/>
      <c r="C277" s="218"/>
      <c r="D277" s="217"/>
      <c r="E277" s="217"/>
      <c r="F277" s="217"/>
      <c r="G277" s="217"/>
      <c r="H277" s="219"/>
    </row>
    <row r="278" spans="1:8" s="16" customFormat="1" ht="21" x14ac:dyDescent="0.2">
      <c r="A278" s="220"/>
      <c r="B278" s="221" t="s">
        <v>133</v>
      </c>
      <c r="C278" s="222" t="s">
        <v>189</v>
      </c>
      <c r="D278" s="222"/>
      <c r="E278" s="223"/>
      <c r="F278" s="223"/>
      <c r="G278" s="223"/>
      <c r="H278" s="223"/>
    </row>
    <row r="279" spans="1:8" s="16" customFormat="1" ht="21" x14ac:dyDescent="0.2">
      <c r="A279" s="220"/>
      <c r="B279" s="223"/>
      <c r="C279" s="224" t="s">
        <v>190</v>
      </c>
      <c r="D279" s="224"/>
      <c r="E279" s="223"/>
      <c r="F279" s="223"/>
      <c r="G279" s="223"/>
      <c r="H279" s="223"/>
    </row>
    <row r="280" spans="1:8" s="16" customFormat="1" ht="21" x14ac:dyDescent="0.2">
      <c r="A280" s="220"/>
      <c r="B280" s="223"/>
      <c r="C280" s="222" t="s">
        <v>191</v>
      </c>
      <c r="D280" s="224"/>
      <c r="E280" s="223"/>
      <c r="F280" s="223"/>
      <c r="G280" s="223"/>
      <c r="H280" s="223"/>
    </row>
    <row r="281" spans="1:8" s="16" customFormat="1" ht="26.25" x14ac:dyDescent="0.2">
      <c r="A281" s="227" t="str">
        <f>Абакан_юр!A174</f>
        <v>По соглашению сторон в качестве валюты платежа могут выступать украинские гривны, в этом случае курс следующий: 1 руб. = 0,4273 гривен</v>
      </c>
      <c r="B281" s="227"/>
      <c r="C281" s="227"/>
      <c r="D281" s="228"/>
      <c r="E281" s="228"/>
      <c r="F281" s="229"/>
      <c r="G281" s="230"/>
      <c r="H281" s="230"/>
    </row>
    <row r="282" spans="1:8" s="16" customFormat="1" ht="26.25" x14ac:dyDescent="0.2">
      <c r="A282" s="227" t="str">
        <f>Абакан_юр!A175</f>
        <v>По соглашению сторон в качестве валюты платежа могут выступать дирхамы ОАЭ, в этом случае курс следующий: 1 руб. = 0,0413 дирхам</v>
      </c>
      <c r="B282" s="227"/>
      <c r="C282" s="227"/>
      <c r="D282" s="228"/>
      <c r="E282" s="228"/>
      <c r="F282" s="229"/>
      <c r="G282" s="232"/>
      <c r="H282" s="232"/>
    </row>
    <row r="283" spans="1:8" s="16" customFormat="1" ht="24.95" customHeight="1" x14ac:dyDescent="0.2">
      <c r="A283" s="227" t="str">
        <f>Абакан_юр!A176</f>
        <v>По соглашению сторон в качестве валюты платежа могут выступать доллары США, в этом случае курс следующий: 1 руб. = 0,0113 доллара</v>
      </c>
      <c r="B283" s="227"/>
      <c r="C283" s="227"/>
      <c r="D283" s="228"/>
      <c r="E283" s="228"/>
      <c r="F283" s="229"/>
      <c r="G283" s="232"/>
      <c r="H283" s="232"/>
    </row>
    <row r="284" spans="1:8" ht="12.6" customHeight="1" x14ac:dyDescent="0.2">
      <c r="A284" s="227" t="str">
        <f>Абакан_юр!A177</f>
        <v>По соглашению сторон в качестве валюты платежа могут выступать евро, в этом случае курс следующий: 1 руб. = 0,0105 евро</v>
      </c>
      <c r="B284" s="227"/>
      <c r="C284" s="227"/>
      <c r="D284" s="228"/>
      <c r="E284" s="229"/>
      <c r="F284" s="229"/>
      <c r="G284" s="232"/>
      <c r="H284" s="232"/>
    </row>
    <row r="285" spans="1:8" s="223" customFormat="1" ht="24.95" customHeight="1" x14ac:dyDescent="0.2">
      <c r="A285" s="227" t="str">
        <f>Абакан_юр!A178</f>
        <v>По соглашению сторон в качестве валюты платежа могут выступать чешские кроны, в этом случае курс следующий: 1 руб. = 0,2661 крона</v>
      </c>
      <c r="B285" s="227"/>
      <c r="C285" s="227"/>
      <c r="D285" s="228"/>
      <c r="E285" s="229"/>
      <c r="F285" s="229"/>
      <c r="G285" s="232"/>
      <c r="H285" s="232"/>
    </row>
    <row r="286" spans="1:8" s="223" customFormat="1" ht="24.95" customHeight="1" x14ac:dyDescent="0.2">
      <c r="A286" s="227" t="str">
        <f>Абакан_юр!A179</f>
        <v>По соглашению сторон в качестве валюты платежа могут выступать киргизские сомы, в этом случае курс следующий: 1 руб. = 1,0065 сом</v>
      </c>
      <c r="B286" s="227"/>
      <c r="C286" s="227"/>
      <c r="D286" s="228"/>
      <c r="E286" s="228"/>
      <c r="F286" s="229"/>
      <c r="G286" s="232"/>
      <c r="H286" s="232"/>
    </row>
    <row r="287" spans="1:8" s="223" customFormat="1" ht="24.95" customHeight="1" x14ac:dyDescent="0.2">
      <c r="A287" s="227" t="str">
        <f>Абакан_юр!A180</f>
        <v>По соглашению сторон в качестве валюты платежа могут выступать казахстанские тенге, в этом случае курс следующий: 1 руб. = 5,0495 тенге</v>
      </c>
      <c r="B287" s="227"/>
      <c r="C287" s="227"/>
      <c r="D287" s="228"/>
      <c r="E287" s="228"/>
      <c r="F287" s="229"/>
      <c r="G287" s="232"/>
      <c r="H287" s="232"/>
    </row>
    <row r="288" spans="1:8" s="231" customFormat="1" ht="24.95" customHeight="1" x14ac:dyDescent="0.2">
      <c r="A288" s="233"/>
      <c r="B288" s="233"/>
      <c r="C288" s="234"/>
      <c r="D288" s="235"/>
      <c r="E288" s="235"/>
      <c r="F288" s="236"/>
      <c r="G288" s="237"/>
      <c r="H288" s="237"/>
    </row>
    <row r="289" spans="1:16384" s="231" customFormat="1" ht="24.95" customHeight="1" x14ac:dyDescent="0.2">
      <c r="A289" s="239" t="s">
        <v>144</v>
      </c>
      <c r="B289" s="239"/>
      <c r="C289" s="239"/>
      <c r="D289" s="239"/>
      <c r="E289" s="239"/>
      <c r="F289" s="239"/>
      <c r="G289" s="239"/>
      <c r="H289" s="239"/>
    </row>
    <row r="290" spans="1:16384" s="231" customFormat="1" ht="24.95" customHeight="1" x14ac:dyDescent="0.2">
      <c r="A290" s="239" t="s">
        <v>465</v>
      </c>
      <c r="B290" s="239"/>
      <c r="C290" s="239"/>
      <c r="D290" s="239"/>
      <c r="E290" s="239"/>
      <c r="F290" s="239"/>
      <c r="G290" s="239"/>
      <c r="H290" s="239"/>
    </row>
    <row r="291" spans="1:16384" s="231" customFormat="1" ht="24.95" customHeight="1" x14ac:dyDescent="0.2">
      <c r="A291" s="239" t="s">
        <v>145</v>
      </c>
      <c r="B291" s="239"/>
      <c r="C291" s="239"/>
      <c r="D291" s="239"/>
      <c r="E291" s="239"/>
      <c r="F291" s="239"/>
      <c r="G291" s="239"/>
      <c r="H291" s="239"/>
    </row>
    <row r="292" spans="1:16384" s="231" customFormat="1" ht="24.95" customHeight="1" x14ac:dyDescent="0.2">
      <c r="A292" s="227" t="s">
        <v>467</v>
      </c>
      <c r="B292" s="227"/>
      <c r="C292" s="227"/>
      <c r="D292" s="227"/>
      <c r="E292" s="227"/>
      <c r="F292" s="227"/>
      <c r="G292" s="227"/>
      <c r="H292" s="227"/>
    </row>
    <row r="293" spans="1:16384" s="231" customFormat="1" ht="24.95" customHeight="1" x14ac:dyDescent="0.2">
      <c r="A293" s="681" t="s">
        <v>594</v>
      </c>
      <c r="B293" s="682"/>
      <c r="C293" s="682"/>
      <c r="D293" s="682"/>
      <c r="E293" s="682"/>
      <c r="F293" s="682"/>
      <c r="G293" s="233"/>
      <c r="H293" s="233"/>
    </row>
    <row r="294" spans="1:16384" s="231" customFormat="1" ht="24.75" customHeight="1" x14ac:dyDescent="0.2">
      <c r="A294" s="233"/>
      <c r="B294" s="233"/>
      <c r="C294" s="234"/>
      <c r="D294" s="235"/>
      <c r="E294" s="235"/>
      <c r="F294" s="236"/>
      <c r="G294" s="237"/>
      <c r="H294" s="237"/>
    </row>
    <row r="295" spans="1:16384" s="238" customFormat="1" ht="12" customHeight="1" thickBot="1" x14ac:dyDescent="0.25">
      <c r="A295" s="240" t="s">
        <v>146</v>
      </c>
      <c r="B295" s="240"/>
      <c r="C295" s="240"/>
      <c r="D295" s="240"/>
      <c r="E295" s="240"/>
      <c r="F295" s="241"/>
      <c r="G295" s="231"/>
      <c r="H295" s="242"/>
    </row>
    <row r="296" spans="1:16384" ht="24.95" customHeight="1" thickBot="1" x14ac:dyDescent="0.25">
      <c r="A296" s="243" t="s">
        <v>147</v>
      </c>
      <c r="B296" s="244"/>
      <c r="C296" s="244"/>
      <c r="D296" s="244"/>
      <c r="E296" s="245"/>
      <c r="F296" s="246"/>
      <c r="H296" s="247"/>
    </row>
    <row r="297" spans="1:16384" ht="24.95" customHeight="1" thickBot="1" x14ac:dyDescent="0.25">
      <c r="A297" s="683" t="s">
        <v>148</v>
      </c>
      <c r="B297" s="684"/>
      <c r="C297" s="633" t="s">
        <v>149</v>
      </c>
      <c r="D297" s="654" t="s">
        <v>150</v>
      </c>
      <c r="E297" s="655"/>
      <c r="F297" s="252"/>
      <c r="G297" s="252"/>
      <c r="H297" s="252"/>
    </row>
    <row r="298" spans="1:16384" ht="24.95" customHeight="1" x14ac:dyDescent="0.2">
      <c r="A298" s="253" t="s">
        <v>183</v>
      </c>
      <c r="B298" s="254"/>
      <c r="C298" s="256" t="s">
        <v>184</v>
      </c>
      <c r="D298" s="436">
        <v>2190</v>
      </c>
      <c r="E298" s="257"/>
      <c r="F298" s="252"/>
      <c r="G298" s="252"/>
      <c r="H298" s="252"/>
    </row>
    <row r="299" spans="1:16384" s="217" customFormat="1" ht="38.25" customHeight="1" x14ac:dyDescent="0.2">
      <c r="A299" s="258" t="s">
        <v>185</v>
      </c>
      <c r="B299" s="259"/>
      <c r="C299" s="261"/>
      <c r="D299" s="437">
        <v>1590</v>
      </c>
      <c r="E299" s="262"/>
      <c r="F299" s="252"/>
      <c r="G299" s="252"/>
      <c r="H299" s="252"/>
    </row>
    <row r="300" spans="1:16384" s="238" customFormat="1" ht="67.5" customHeight="1" x14ac:dyDescent="0.2">
      <c r="A300" s="258" t="s">
        <v>186</v>
      </c>
      <c r="B300" s="259"/>
      <c r="C300" s="261"/>
      <c r="D300" s="437">
        <v>1440</v>
      </c>
      <c r="E300" s="262"/>
      <c r="F300" s="252"/>
      <c r="G300" s="252"/>
      <c r="H300" s="252"/>
      <c r="I300" s="233"/>
      <c r="J300" s="227"/>
      <c r="K300" s="227"/>
      <c r="L300" s="227"/>
      <c r="M300" s="227"/>
      <c r="N300" s="227"/>
      <c r="O300" s="227"/>
      <c r="P300" s="227"/>
      <c r="Q300" s="227"/>
      <c r="R300" s="227"/>
      <c r="S300" s="227"/>
      <c r="T300" s="227"/>
      <c r="U300" s="227"/>
      <c r="V300" s="227"/>
      <c r="W300" s="227"/>
      <c r="X300" s="227"/>
      <c r="Y300" s="227"/>
      <c r="Z300" s="227"/>
      <c r="AA300" s="227"/>
      <c r="AB300" s="227"/>
      <c r="AC300" s="227"/>
      <c r="AD300" s="227"/>
      <c r="AE300" s="227"/>
      <c r="AF300" s="227"/>
      <c r="AG300" s="227"/>
      <c r="AH300" s="227"/>
      <c r="AI300" s="227"/>
      <c r="AJ300" s="227"/>
      <c r="AK300" s="227"/>
      <c r="AL300" s="227"/>
      <c r="AM300" s="227"/>
      <c r="AN300" s="227"/>
      <c r="AO300" s="227"/>
      <c r="AP300" s="227"/>
      <c r="AQ300" s="227"/>
      <c r="AR300" s="227"/>
      <c r="AS300" s="227"/>
      <c r="AT300" s="227"/>
      <c r="AU300" s="227"/>
      <c r="AV300" s="227"/>
      <c r="AW300" s="227"/>
      <c r="AX300" s="227"/>
      <c r="AY300" s="227"/>
      <c r="AZ300" s="227"/>
      <c r="BA300" s="227"/>
      <c r="BB300" s="227"/>
      <c r="BC300" s="227"/>
      <c r="BD300" s="227"/>
      <c r="BE300" s="227"/>
      <c r="BF300" s="227"/>
      <c r="BG300" s="227"/>
      <c r="BH300" s="227"/>
      <c r="BI300" s="227"/>
      <c r="BJ300" s="227"/>
      <c r="BK300" s="227"/>
      <c r="BL300" s="227"/>
      <c r="BM300" s="227"/>
      <c r="BN300" s="227"/>
      <c r="BO300" s="227"/>
      <c r="BP300" s="227"/>
      <c r="BQ300" s="227"/>
      <c r="BR300" s="227"/>
      <c r="BS300" s="227"/>
      <c r="BT300" s="227"/>
      <c r="BU300" s="227"/>
      <c r="BV300" s="227"/>
      <c r="BW300" s="227"/>
      <c r="BX300" s="227"/>
      <c r="BY300" s="227"/>
      <c r="BZ300" s="227"/>
      <c r="CA300" s="227"/>
      <c r="CB300" s="227"/>
      <c r="CC300" s="227"/>
      <c r="CD300" s="227"/>
      <c r="CE300" s="227"/>
      <c r="CF300" s="227"/>
      <c r="CG300" s="227"/>
      <c r="CH300" s="227"/>
      <c r="CI300" s="227"/>
      <c r="CJ300" s="227"/>
      <c r="CK300" s="227"/>
      <c r="CL300" s="227"/>
      <c r="CM300" s="227"/>
      <c r="CN300" s="227"/>
      <c r="CO300" s="227"/>
      <c r="CP300" s="227"/>
      <c r="CQ300" s="227"/>
      <c r="CR300" s="227"/>
      <c r="CS300" s="227"/>
      <c r="CT300" s="227"/>
      <c r="CU300" s="227"/>
      <c r="CV300" s="227"/>
      <c r="CW300" s="227"/>
      <c r="CX300" s="227"/>
      <c r="CY300" s="227"/>
      <c r="CZ300" s="227"/>
      <c r="DA300" s="227"/>
      <c r="DB300" s="227"/>
      <c r="DC300" s="227"/>
      <c r="DD300" s="227"/>
      <c r="DE300" s="227"/>
      <c r="DF300" s="227"/>
      <c r="DG300" s="227"/>
      <c r="DH300" s="227"/>
      <c r="DI300" s="227"/>
      <c r="DJ300" s="227"/>
      <c r="DK300" s="227"/>
      <c r="DL300" s="227"/>
      <c r="DM300" s="227"/>
      <c r="DN300" s="227"/>
      <c r="DO300" s="227"/>
      <c r="DP300" s="227"/>
      <c r="DQ300" s="227"/>
      <c r="DR300" s="227"/>
      <c r="DS300" s="227"/>
      <c r="DT300" s="227"/>
      <c r="DU300" s="227"/>
      <c r="DV300" s="227"/>
      <c r="DW300" s="227"/>
      <c r="DX300" s="227"/>
      <c r="DY300" s="227"/>
      <c r="DZ300" s="227"/>
      <c r="EA300" s="227"/>
      <c r="EB300" s="227"/>
      <c r="EC300" s="227"/>
      <c r="ED300" s="227"/>
      <c r="EE300" s="227"/>
      <c r="EF300" s="227"/>
      <c r="EG300" s="227"/>
      <c r="EH300" s="227"/>
      <c r="EI300" s="227"/>
      <c r="EJ300" s="227"/>
      <c r="EK300" s="227"/>
      <c r="EL300" s="227"/>
      <c r="EM300" s="227"/>
      <c r="EN300" s="227"/>
      <c r="EO300" s="227"/>
      <c r="EP300" s="227"/>
      <c r="EQ300" s="227"/>
      <c r="ER300" s="227"/>
      <c r="ES300" s="227"/>
      <c r="ET300" s="227"/>
      <c r="EU300" s="227"/>
      <c r="EV300" s="227"/>
      <c r="EW300" s="227"/>
      <c r="EX300" s="227"/>
      <c r="EY300" s="227"/>
      <c r="EZ300" s="227"/>
      <c r="FA300" s="227"/>
      <c r="FB300" s="227"/>
      <c r="FC300" s="227"/>
      <c r="FD300" s="227"/>
      <c r="FE300" s="227"/>
      <c r="FF300" s="227"/>
      <c r="FG300" s="227"/>
      <c r="FH300" s="227"/>
      <c r="FI300" s="227"/>
      <c r="FJ300" s="227"/>
      <c r="FK300" s="227"/>
      <c r="FL300" s="227"/>
      <c r="FM300" s="227"/>
      <c r="FN300" s="227"/>
      <c r="FO300" s="227"/>
      <c r="FP300" s="227"/>
      <c r="FQ300" s="227"/>
      <c r="FR300" s="227"/>
      <c r="FS300" s="227"/>
      <c r="FT300" s="227"/>
      <c r="FU300" s="227"/>
      <c r="FV300" s="227"/>
      <c r="FW300" s="227"/>
      <c r="FX300" s="227"/>
      <c r="FY300" s="227"/>
      <c r="FZ300" s="227"/>
      <c r="GA300" s="227"/>
      <c r="GB300" s="227"/>
      <c r="GC300" s="227"/>
      <c r="GD300" s="227"/>
      <c r="GE300" s="227"/>
      <c r="GF300" s="227"/>
      <c r="GG300" s="227"/>
      <c r="GH300" s="227"/>
      <c r="GI300" s="227"/>
      <c r="GJ300" s="227"/>
      <c r="GK300" s="227"/>
      <c r="GL300" s="227"/>
      <c r="GM300" s="227"/>
      <c r="GN300" s="227"/>
      <c r="GO300" s="227"/>
      <c r="GP300" s="227"/>
      <c r="GQ300" s="227"/>
      <c r="GR300" s="227"/>
      <c r="GS300" s="227"/>
      <c r="GT300" s="227"/>
      <c r="GU300" s="227"/>
      <c r="GV300" s="227"/>
      <c r="GW300" s="227"/>
      <c r="GX300" s="227"/>
      <c r="GY300" s="227"/>
      <c r="GZ300" s="227"/>
      <c r="HA300" s="227"/>
      <c r="HB300" s="227"/>
      <c r="HC300" s="227"/>
      <c r="HD300" s="227"/>
      <c r="HE300" s="227"/>
      <c r="HF300" s="227"/>
      <c r="HG300" s="227"/>
      <c r="HH300" s="227"/>
      <c r="HI300" s="227"/>
      <c r="HJ300" s="227"/>
      <c r="HK300" s="227"/>
      <c r="HL300" s="227"/>
      <c r="HM300" s="227"/>
      <c r="HN300" s="227"/>
      <c r="HO300" s="227"/>
      <c r="HP300" s="227"/>
      <c r="HQ300" s="227"/>
      <c r="HR300" s="227"/>
      <c r="HS300" s="227"/>
      <c r="HT300" s="227"/>
      <c r="HU300" s="227"/>
      <c r="HV300" s="227"/>
      <c r="HW300" s="227"/>
      <c r="HX300" s="227"/>
      <c r="HY300" s="227"/>
      <c r="HZ300" s="227"/>
      <c r="IA300" s="227"/>
      <c r="IB300" s="227"/>
      <c r="IC300" s="227"/>
      <c r="ID300" s="227"/>
      <c r="IE300" s="227"/>
      <c r="IF300" s="227"/>
      <c r="IG300" s="227"/>
      <c r="IH300" s="227"/>
      <c r="II300" s="227"/>
      <c r="IJ300" s="227"/>
      <c r="IK300" s="227"/>
      <c r="IL300" s="227"/>
      <c r="IM300" s="227"/>
      <c r="IN300" s="227"/>
      <c r="IO300" s="227"/>
      <c r="IP300" s="227"/>
      <c r="IQ300" s="227"/>
      <c r="IR300" s="227"/>
      <c r="IS300" s="227"/>
      <c r="IT300" s="227"/>
      <c r="IU300" s="227"/>
      <c r="IV300" s="227"/>
      <c r="IW300" s="227"/>
      <c r="IX300" s="227"/>
      <c r="IY300" s="227"/>
      <c r="IZ300" s="227"/>
      <c r="JA300" s="227"/>
      <c r="JB300" s="227"/>
      <c r="JC300" s="227"/>
      <c r="JD300" s="227"/>
      <c r="JE300" s="227"/>
      <c r="JF300" s="227"/>
      <c r="JG300" s="227"/>
      <c r="JH300" s="227"/>
      <c r="JI300" s="227"/>
      <c r="JJ300" s="227"/>
      <c r="JK300" s="227"/>
      <c r="JL300" s="227"/>
      <c r="JM300" s="227"/>
      <c r="JN300" s="227"/>
      <c r="JO300" s="227"/>
      <c r="JP300" s="227"/>
      <c r="JQ300" s="227"/>
      <c r="JR300" s="227"/>
      <c r="JS300" s="227"/>
      <c r="JT300" s="227"/>
      <c r="JU300" s="227"/>
      <c r="JV300" s="227"/>
      <c r="JW300" s="227"/>
      <c r="JX300" s="227"/>
      <c r="JY300" s="227"/>
      <c r="JZ300" s="227"/>
      <c r="KA300" s="227"/>
      <c r="KB300" s="227"/>
      <c r="KC300" s="227"/>
      <c r="KD300" s="227"/>
      <c r="KE300" s="227"/>
      <c r="KF300" s="227"/>
      <c r="KG300" s="227"/>
      <c r="KH300" s="227"/>
      <c r="KI300" s="227"/>
      <c r="KJ300" s="227"/>
      <c r="KK300" s="227"/>
      <c r="KL300" s="227"/>
      <c r="KM300" s="227"/>
      <c r="KN300" s="227"/>
      <c r="KO300" s="227"/>
      <c r="KP300" s="227"/>
      <c r="KQ300" s="227"/>
      <c r="KR300" s="227"/>
      <c r="KS300" s="227"/>
      <c r="KT300" s="227"/>
      <c r="KU300" s="227"/>
      <c r="KV300" s="227"/>
      <c r="KW300" s="227"/>
      <c r="KX300" s="227"/>
      <c r="KY300" s="227"/>
      <c r="KZ300" s="227"/>
      <c r="LA300" s="227"/>
      <c r="LB300" s="227"/>
      <c r="LC300" s="227"/>
      <c r="LD300" s="227"/>
      <c r="LE300" s="227"/>
      <c r="LF300" s="227"/>
      <c r="LG300" s="227"/>
      <c r="LH300" s="227"/>
      <c r="LI300" s="227"/>
      <c r="LJ300" s="227"/>
      <c r="LK300" s="227"/>
      <c r="LL300" s="227"/>
      <c r="LM300" s="227"/>
      <c r="LN300" s="227"/>
      <c r="LO300" s="227"/>
      <c r="LP300" s="227"/>
      <c r="LQ300" s="227"/>
      <c r="LR300" s="227"/>
      <c r="LS300" s="227"/>
      <c r="LT300" s="227"/>
      <c r="LU300" s="227"/>
      <c r="LV300" s="227"/>
      <c r="LW300" s="227"/>
      <c r="LX300" s="227"/>
      <c r="LY300" s="227"/>
      <c r="LZ300" s="227"/>
      <c r="MA300" s="227"/>
      <c r="MB300" s="227"/>
      <c r="MC300" s="227"/>
      <c r="MD300" s="227"/>
      <c r="ME300" s="227"/>
      <c r="MF300" s="227"/>
      <c r="MG300" s="227"/>
      <c r="MH300" s="227"/>
      <c r="MI300" s="227"/>
      <c r="MJ300" s="227"/>
      <c r="MK300" s="227"/>
      <c r="ML300" s="227"/>
      <c r="MM300" s="227"/>
      <c r="MN300" s="227"/>
      <c r="MO300" s="227"/>
      <c r="MP300" s="227"/>
      <c r="MQ300" s="227"/>
      <c r="MR300" s="227"/>
      <c r="MS300" s="227"/>
      <c r="MT300" s="227"/>
      <c r="MU300" s="227"/>
      <c r="MV300" s="227"/>
      <c r="MW300" s="227"/>
      <c r="MX300" s="227"/>
      <c r="MY300" s="227"/>
      <c r="MZ300" s="227"/>
      <c r="NA300" s="227"/>
      <c r="NB300" s="227"/>
      <c r="NC300" s="227"/>
      <c r="ND300" s="227"/>
      <c r="NE300" s="227"/>
      <c r="NF300" s="227"/>
      <c r="NG300" s="227"/>
      <c r="NH300" s="227"/>
      <c r="NI300" s="227"/>
      <c r="NJ300" s="227"/>
      <c r="NK300" s="227"/>
      <c r="NL300" s="227"/>
      <c r="NM300" s="227"/>
      <c r="NN300" s="227"/>
      <c r="NO300" s="227"/>
      <c r="NP300" s="227"/>
      <c r="NQ300" s="227"/>
      <c r="NR300" s="227"/>
      <c r="NS300" s="227"/>
      <c r="NT300" s="227"/>
      <c r="NU300" s="227"/>
      <c r="NV300" s="227"/>
      <c r="NW300" s="227"/>
      <c r="NX300" s="227"/>
      <c r="NY300" s="227"/>
      <c r="NZ300" s="227"/>
      <c r="OA300" s="227"/>
      <c r="OB300" s="227"/>
      <c r="OC300" s="227"/>
      <c r="OD300" s="227"/>
      <c r="OE300" s="227"/>
      <c r="OF300" s="227"/>
      <c r="OG300" s="227"/>
      <c r="OH300" s="227"/>
      <c r="OI300" s="227"/>
      <c r="OJ300" s="227"/>
      <c r="OK300" s="227"/>
      <c r="OL300" s="227"/>
      <c r="OM300" s="227"/>
      <c r="ON300" s="227"/>
      <c r="OO300" s="227"/>
      <c r="OP300" s="227"/>
      <c r="OQ300" s="227"/>
      <c r="OR300" s="227"/>
      <c r="OS300" s="227"/>
      <c r="OT300" s="227"/>
      <c r="OU300" s="227"/>
      <c r="OV300" s="227"/>
      <c r="OW300" s="227"/>
      <c r="OX300" s="227"/>
      <c r="OY300" s="227"/>
      <c r="OZ300" s="227"/>
      <c r="PA300" s="227"/>
      <c r="PB300" s="227"/>
      <c r="PC300" s="227"/>
      <c r="PD300" s="227"/>
      <c r="PE300" s="227"/>
      <c r="PF300" s="227"/>
      <c r="PG300" s="227"/>
      <c r="PH300" s="227"/>
      <c r="PI300" s="227"/>
      <c r="PJ300" s="227"/>
      <c r="PK300" s="227"/>
      <c r="PL300" s="227"/>
      <c r="PM300" s="227"/>
      <c r="PN300" s="227"/>
      <c r="PO300" s="227"/>
      <c r="PP300" s="227"/>
      <c r="PQ300" s="227"/>
      <c r="PR300" s="227"/>
      <c r="PS300" s="227"/>
      <c r="PT300" s="227"/>
      <c r="PU300" s="227"/>
      <c r="PV300" s="227"/>
      <c r="PW300" s="227"/>
      <c r="PX300" s="227"/>
      <c r="PY300" s="227"/>
      <c r="PZ300" s="227"/>
      <c r="QA300" s="227"/>
      <c r="QB300" s="227"/>
      <c r="QC300" s="227"/>
      <c r="QD300" s="227"/>
      <c r="QE300" s="227"/>
      <c r="QF300" s="227"/>
      <c r="QG300" s="227"/>
      <c r="QH300" s="227"/>
      <c r="QI300" s="227"/>
      <c r="QJ300" s="227"/>
      <c r="QK300" s="227"/>
      <c r="QL300" s="227"/>
      <c r="QM300" s="227"/>
      <c r="QN300" s="227"/>
      <c r="QO300" s="227"/>
      <c r="QP300" s="227"/>
      <c r="QQ300" s="227"/>
      <c r="QR300" s="227"/>
      <c r="QS300" s="227"/>
      <c r="QT300" s="227"/>
      <c r="QU300" s="227"/>
      <c r="QV300" s="227"/>
      <c r="QW300" s="227"/>
      <c r="QX300" s="227"/>
      <c r="QY300" s="227"/>
      <c r="QZ300" s="227"/>
      <c r="RA300" s="227"/>
      <c r="RB300" s="227"/>
      <c r="RC300" s="227"/>
      <c r="RD300" s="227"/>
      <c r="RE300" s="227"/>
      <c r="RF300" s="227"/>
      <c r="RG300" s="227"/>
      <c r="RH300" s="227"/>
      <c r="RI300" s="227"/>
      <c r="RJ300" s="227"/>
      <c r="RK300" s="227"/>
      <c r="RL300" s="227"/>
      <c r="RM300" s="227"/>
      <c r="RN300" s="227"/>
      <c r="RO300" s="227"/>
      <c r="RP300" s="227"/>
      <c r="RQ300" s="227"/>
      <c r="RR300" s="227"/>
      <c r="RS300" s="227"/>
      <c r="RT300" s="227"/>
      <c r="RU300" s="227"/>
      <c r="RV300" s="227"/>
      <c r="RW300" s="227"/>
      <c r="RX300" s="227"/>
      <c r="RY300" s="227"/>
      <c r="RZ300" s="227"/>
      <c r="SA300" s="227"/>
      <c r="SB300" s="227"/>
      <c r="SC300" s="227"/>
      <c r="SD300" s="227"/>
      <c r="SE300" s="227"/>
      <c r="SF300" s="227"/>
      <c r="SG300" s="227"/>
      <c r="SH300" s="227"/>
      <c r="SI300" s="227"/>
      <c r="SJ300" s="227"/>
      <c r="SK300" s="227"/>
      <c r="SL300" s="227"/>
      <c r="SM300" s="227"/>
      <c r="SN300" s="227"/>
      <c r="SO300" s="227"/>
      <c r="SP300" s="227"/>
      <c r="SQ300" s="227"/>
      <c r="SR300" s="227"/>
      <c r="SS300" s="227"/>
      <c r="ST300" s="227"/>
      <c r="SU300" s="227"/>
      <c r="SV300" s="227"/>
      <c r="SW300" s="227"/>
      <c r="SX300" s="227"/>
      <c r="SY300" s="227"/>
      <c r="SZ300" s="227"/>
      <c r="TA300" s="227"/>
      <c r="TB300" s="227"/>
      <c r="TC300" s="227"/>
      <c r="TD300" s="227"/>
      <c r="TE300" s="227"/>
      <c r="TF300" s="227"/>
      <c r="TG300" s="227"/>
      <c r="TH300" s="227"/>
      <c r="TI300" s="227"/>
      <c r="TJ300" s="227"/>
      <c r="TK300" s="227"/>
      <c r="TL300" s="227"/>
      <c r="TM300" s="227"/>
      <c r="TN300" s="227"/>
      <c r="TO300" s="227"/>
      <c r="TP300" s="227"/>
      <c r="TQ300" s="227"/>
      <c r="TR300" s="227"/>
      <c r="TS300" s="227"/>
      <c r="TT300" s="227"/>
      <c r="TU300" s="227"/>
      <c r="TV300" s="227"/>
      <c r="TW300" s="227"/>
      <c r="TX300" s="227"/>
      <c r="TY300" s="227"/>
      <c r="TZ300" s="227"/>
      <c r="UA300" s="227"/>
      <c r="UB300" s="227"/>
      <c r="UC300" s="227"/>
      <c r="UD300" s="227"/>
      <c r="UE300" s="227"/>
      <c r="UF300" s="227"/>
      <c r="UG300" s="227"/>
      <c r="UH300" s="227"/>
      <c r="UI300" s="227"/>
      <c r="UJ300" s="227"/>
      <c r="UK300" s="227"/>
      <c r="UL300" s="227"/>
      <c r="UM300" s="227"/>
      <c r="UN300" s="227"/>
      <c r="UO300" s="227"/>
      <c r="UP300" s="227"/>
      <c r="UQ300" s="227"/>
      <c r="UR300" s="227"/>
      <c r="US300" s="227"/>
      <c r="UT300" s="227"/>
      <c r="UU300" s="227"/>
      <c r="UV300" s="227"/>
      <c r="UW300" s="227"/>
      <c r="UX300" s="227"/>
      <c r="UY300" s="227"/>
      <c r="UZ300" s="227"/>
      <c r="VA300" s="227"/>
      <c r="VB300" s="227"/>
      <c r="VC300" s="227"/>
      <c r="VD300" s="227"/>
      <c r="VE300" s="227"/>
      <c r="VF300" s="227"/>
      <c r="VG300" s="227"/>
      <c r="VH300" s="227"/>
      <c r="VI300" s="227"/>
      <c r="VJ300" s="227"/>
      <c r="VK300" s="227"/>
      <c r="VL300" s="227"/>
      <c r="VM300" s="227"/>
      <c r="VN300" s="227"/>
      <c r="VO300" s="227"/>
      <c r="VP300" s="227"/>
      <c r="VQ300" s="227"/>
      <c r="VR300" s="227"/>
      <c r="VS300" s="227"/>
      <c r="VT300" s="227"/>
      <c r="VU300" s="227"/>
      <c r="VV300" s="227"/>
      <c r="VW300" s="227"/>
      <c r="VX300" s="227"/>
      <c r="VY300" s="227"/>
      <c r="VZ300" s="227"/>
      <c r="WA300" s="227"/>
      <c r="WB300" s="227"/>
      <c r="WC300" s="227"/>
      <c r="WD300" s="227"/>
      <c r="WE300" s="227"/>
      <c r="WF300" s="227"/>
      <c r="WG300" s="227"/>
      <c r="WH300" s="227"/>
      <c r="WI300" s="227"/>
      <c r="WJ300" s="227"/>
      <c r="WK300" s="227"/>
      <c r="WL300" s="227"/>
      <c r="WM300" s="227"/>
      <c r="WN300" s="227"/>
      <c r="WO300" s="227"/>
      <c r="WP300" s="227"/>
      <c r="WQ300" s="227"/>
      <c r="WR300" s="227"/>
      <c r="WS300" s="227"/>
      <c r="WT300" s="227"/>
      <c r="WU300" s="227"/>
      <c r="WV300" s="227"/>
      <c r="WW300" s="227"/>
      <c r="WX300" s="227"/>
      <c r="WY300" s="227"/>
      <c r="WZ300" s="227"/>
      <c r="XA300" s="227"/>
      <c r="XB300" s="227"/>
      <c r="XC300" s="227"/>
      <c r="XD300" s="227"/>
      <c r="XE300" s="227"/>
      <c r="XF300" s="227"/>
      <c r="XG300" s="227"/>
      <c r="XH300" s="227"/>
      <c r="XI300" s="227"/>
      <c r="XJ300" s="227"/>
      <c r="XK300" s="227"/>
      <c r="XL300" s="227"/>
      <c r="XM300" s="227"/>
      <c r="XN300" s="227"/>
      <c r="XO300" s="227"/>
      <c r="XP300" s="227"/>
      <c r="XQ300" s="227"/>
      <c r="XR300" s="227"/>
      <c r="XS300" s="227"/>
      <c r="XT300" s="227"/>
      <c r="XU300" s="227"/>
      <c r="XV300" s="227"/>
      <c r="XW300" s="227"/>
      <c r="XX300" s="227"/>
      <c r="XY300" s="227"/>
      <c r="XZ300" s="227"/>
      <c r="YA300" s="227"/>
      <c r="YB300" s="227"/>
      <c r="YC300" s="227"/>
      <c r="YD300" s="227"/>
      <c r="YE300" s="227"/>
      <c r="YF300" s="227"/>
      <c r="YG300" s="227"/>
      <c r="YH300" s="227"/>
      <c r="YI300" s="227"/>
      <c r="YJ300" s="227"/>
      <c r="YK300" s="227"/>
      <c r="YL300" s="227"/>
      <c r="YM300" s="227"/>
      <c r="YN300" s="227"/>
      <c r="YO300" s="227"/>
      <c r="YP300" s="227"/>
      <c r="YQ300" s="227"/>
      <c r="YR300" s="227"/>
      <c r="YS300" s="227"/>
      <c r="YT300" s="227"/>
      <c r="YU300" s="227"/>
      <c r="YV300" s="227"/>
      <c r="YW300" s="227"/>
      <c r="YX300" s="227"/>
      <c r="YY300" s="227"/>
      <c r="YZ300" s="227"/>
      <c r="ZA300" s="227"/>
      <c r="ZB300" s="227"/>
      <c r="ZC300" s="227"/>
      <c r="ZD300" s="227"/>
      <c r="ZE300" s="227"/>
      <c r="ZF300" s="227"/>
      <c r="ZG300" s="227"/>
      <c r="ZH300" s="227"/>
      <c r="ZI300" s="227"/>
      <c r="ZJ300" s="227"/>
      <c r="ZK300" s="227"/>
      <c r="ZL300" s="227"/>
      <c r="ZM300" s="227"/>
      <c r="ZN300" s="227"/>
      <c r="ZO300" s="227"/>
      <c r="ZP300" s="227"/>
      <c r="ZQ300" s="227"/>
      <c r="ZR300" s="227"/>
      <c r="ZS300" s="227"/>
      <c r="ZT300" s="227"/>
      <c r="ZU300" s="227"/>
      <c r="ZV300" s="227"/>
      <c r="ZW300" s="227"/>
      <c r="ZX300" s="227"/>
      <c r="ZY300" s="227"/>
      <c r="ZZ300" s="227"/>
      <c r="AAA300" s="227"/>
      <c r="AAB300" s="227"/>
      <c r="AAC300" s="227"/>
      <c r="AAD300" s="227"/>
      <c r="AAE300" s="227"/>
      <c r="AAF300" s="227"/>
      <c r="AAG300" s="227"/>
      <c r="AAH300" s="227"/>
      <c r="AAI300" s="227"/>
      <c r="AAJ300" s="227"/>
      <c r="AAK300" s="227"/>
      <c r="AAL300" s="227"/>
      <c r="AAM300" s="227"/>
      <c r="AAN300" s="227"/>
      <c r="AAO300" s="227"/>
      <c r="AAP300" s="227"/>
      <c r="AAQ300" s="227"/>
      <c r="AAR300" s="227"/>
      <c r="AAS300" s="227"/>
      <c r="AAT300" s="227"/>
      <c r="AAU300" s="227"/>
      <c r="AAV300" s="227"/>
      <c r="AAW300" s="227"/>
      <c r="AAX300" s="227"/>
      <c r="AAY300" s="227"/>
      <c r="AAZ300" s="227"/>
      <c r="ABA300" s="227"/>
      <c r="ABB300" s="227"/>
      <c r="ABC300" s="227"/>
      <c r="ABD300" s="227"/>
      <c r="ABE300" s="227"/>
      <c r="ABF300" s="227"/>
      <c r="ABG300" s="227"/>
      <c r="ABH300" s="227"/>
      <c r="ABI300" s="227"/>
      <c r="ABJ300" s="227"/>
      <c r="ABK300" s="227"/>
      <c r="ABL300" s="227"/>
      <c r="ABM300" s="227"/>
      <c r="ABN300" s="227"/>
      <c r="ABO300" s="227"/>
      <c r="ABP300" s="227"/>
      <c r="ABQ300" s="227"/>
      <c r="ABR300" s="227"/>
      <c r="ABS300" s="227"/>
      <c r="ABT300" s="227"/>
      <c r="ABU300" s="227"/>
      <c r="ABV300" s="227"/>
      <c r="ABW300" s="227"/>
      <c r="ABX300" s="227"/>
      <c r="ABY300" s="227"/>
      <c r="ABZ300" s="227"/>
      <c r="ACA300" s="227"/>
      <c r="ACB300" s="227"/>
      <c r="ACC300" s="227"/>
      <c r="ACD300" s="227"/>
      <c r="ACE300" s="227"/>
      <c r="ACF300" s="227"/>
      <c r="ACG300" s="227"/>
      <c r="ACH300" s="227"/>
      <c r="ACI300" s="227"/>
      <c r="ACJ300" s="227"/>
      <c r="ACK300" s="227"/>
      <c r="ACL300" s="227"/>
      <c r="ACM300" s="227"/>
      <c r="ACN300" s="227"/>
      <c r="ACO300" s="227"/>
      <c r="ACP300" s="227"/>
      <c r="ACQ300" s="227"/>
      <c r="ACR300" s="227"/>
      <c r="ACS300" s="227"/>
      <c r="ACT300" s="227"/>
      <c r="ACU300" s="227"/>
      <c r="ACV300" s="227"/>
      <c r="ACW300" s="227"/>
      <c r="ACX300" s="227"/>
      <c r="ACY300" s="227"/>
      <c r="ACZ300" s="227"/>
      <c r="ADA300" s="227"/>
      <c r="ADB300" s="227"/>
      <c r="ADC300" s="227"/>
      <c r="ADD300" s="227"/>
      <c r="ADE300" s="227"/>
      <c r="ADF300" s="227"/>
      <c r="ADG300" s="227"/>
      <c r="ADH300" s="227"/>
      <c r="ADI300" s="227"/>
      <c r="ADJ300" s="227"/>
      <c r="ADK300" s="227"/>
      <c r="ADL300" s="227"/>
      <c r="ADM300" s="227"/>
      <c r="ADN300" s="227"/>
      <c r="ADO300" s="227"/>
      <c r="ADP300" s="227"/>
      <c r="ADQ300" s="227"/>
      <c r="ADR300" s="227"/>
      <c r="ADS300" s="227"/>
      <c r="ADT300" s="227"/>
      <c r="ADU300" s="227"/>
      <c r="ADV300" s="227"/>
      <c r="ADW300" s="227"/>
      <c r="ADX300" s="227"/>
      <c r="ADY300" s="227"/>
      <c r="ADZ300" s="227"/>
      <c r="AEA300" s="227"/>
      <c r="AEB300" s="227"/>
      <c r="AEC300" s="227"/>
      <c r="AED300" s="227"/>
      <c r="AEE300" s="227"/>
      <c r="AEF300" s="227"/>
      <c r="AEG300" s="227"/>
      <c r="AEH300" s="227"/>
      <c r="AEI300" s="227"/>
      <c r="AEJ300" s="227"/>
      <c r="AEK300" s="227"/>
      <c r="AEL300" s="227"/>
      <c r="AEM300" s="227"/>
      <c r="AEN300" s="227"/>
      <c r="AEO300" s="227"/>
      <c r="AEP300" s="227"/>
      <c r="AEQ300" s="227"/>
      <c r="AER300" s="227"/>
      <c r="AES300" s="227"/>
      <c r="AET300" s="227"/>
      <c r="AEU300" s="227"/>
      <c r="AEV300" s="227"/>
      <c r="AEW300" s="227"/>
      <c r="AEX300" s="227"/>
      <c r="AEY300" s="227"/>
      <c r="AEZ300" s="227"/>
      <c r="AFA300" s="227"/>
      <c r="AFB300" s="227"/>
      <c r="AFC300" s="227"/>
      <c r="AFD300" s="227"/>
      <c r="AFE300" s="227"/>
      <c r="AFF300" s="227"/>
      <c r="AFG300" s="227"/>
      <c r="AFH300" s="227"/>
      <c r="AFI300" s="227"/>
      <c r="AFJ300" s="227"/>
      <c r="AFK300" s="227"/>
      <c r="AFL300" s="227"/>
      <c r="AFM300" s="227"/>
      <c r="AFN300" s="227"/>
      <c r="AFO300" s="227"/>
      <c r="AFP300" s="227"/>
      <c r="AFQ300" s="227"/>
      <c r="AFR300" s="227"/>
      <c r="AFS300" s="227"/>
      <c r="AFT300" s="227"/>
      <c r="AFU300" s="227"/>
      <c r="AFV300" s="227"/>
      <c r="AFW300" s="227"/>
      <c r="AFX300" s="227"/>
      <c r="AFY300" s="227"/>
      <c r="AFZ300" s="227"/>
      <c r="AGA300" s="227"/>
      <c r="AGB300" s="227"/>
      <c r="AGC300" s="227"/>
      <c r="AGD300" s="227"/>
      <c r="AGE300" s="227"/>
      <c r="AGF300" s="227"/>
      <c r="AGG300" s="227"/>
      <c r="AGH300" s="227"/>
      <c r="AGI300" s="227"/>
      <c r="AGJ300" s="227"/>
      <c r="AGK300" s="227"/>
      <c r="AGL300" s="227"/>
      <c r="AGM300" s="227"/>
      <c r="AGN300" s="227"/>
      <c r="AGO300" s="227"/>
      <c r="AGP300" s="227"/>
      <c r="AGQ300" s="227"/>
      <c r="AGR300" s="227"/>
      <c r="AGS300" s="227"/>
      <c r="AGT300" s="227"/>
      <c r="AGU300" s="227"/>
      <c r="AGV300" s="227"/>
      <c r="AGW300" s="227"/>
      <c r="AGX300" s="227"/>
      <c r="AGY300" s="227"/>
      <c r="AGZ300" s="227"/>
      <c r="AHA300" s="227"/>
      <c r="AHB300" s="227"/>
      <c r="AHC300" s="227"/>
      <c r="AHD300" s="227"/>
      <c r="AHE300" s="227"/>
      <c r="AHF300" s="227"/>
      <c r="AHG300" s="227"/>
      <c r="AHH300" s="227"/>
      <c r="AHI300" s="227"/>
      <c r="AHJ300" s="227"/>
      <c r="AHK300" s="227"/>
      <c r="AHL300" s="227"/>
      <c r="AHM300" s="227"/>
      <c r="AHN300" s="227"/>
      <c r="AHO300" s="227"/>
      <c r="AHP300" s="227"/>
      <c r="AHQ300" s="227"/>
      <c r="AHR300" s="227"/>
      <c r="AHS300" s="227"/>
      <c r="AHT300" s="227"/>
      <c r="AHU300" s="227"/>
      <c r="AHV300" s="227"/>
      <c r="AHW300" s="227"/>
      <c r="AHX300" s="227"/>
      <c r="AHY300" s="227"/>
      <c r="AHZ300" s="227"/>
      <c r="AIA300" s="227"/>
      <c r="AIB300" s="227"/>
      <c r="AIC300" s="227"/>
      <c r="AID300" s="227"/>
      <c r="AIE300" s="227"/>
      <c r="AIF300" s="227"/>
      <c r="AIG300" s="227"/>
      <c r="AIH300" s="227"/>
      <c r="AII300" s="227"/>
      <c r="AIJ300" s="227"/>
      <c r="AIK300" s="227"/>
      <c r="AIL300" s="227"/>
      <c r="AIM300" s="227"/>
      <c r="AIN300" s="227"/>
      <c r="AIO300" s="227"/>
      <c r="AIP300" s="227"/>
      <c r="AIQ300" s="227"/>
      <c r="AIR300" s="227"/>
      <c r="AIS300" s="227"/>
      <c r="AIT300" s="227"/>
      <c r="AIU300" s="227"/>
      <c r="AIV300" s="227"/>
      <c r="AIW300" s="227"/>
      <c r="AIX300" s="227"/>
      <c r="AIY300" s="227"/>
      <c r="AIZ300" s="227"/>
      <c r="AJA300" s="227"/>
      <c r="AJB300" s="227"/>
      <c r="AJC300" s="227"/>
      <c r="AJD300" s="227"/>
      <c r="AJE300" s="227"/>
      <c r="AJF300" s="227"/>
      <c r="AJG300" s="227"/>
      <c r="AJH300" s="227"/>
      <c r="AJI300" s="227"/>
      <c r="AJJ300" s="227"/>
      <c r="AJK300" s="227"/>
      <c r="AJL300" s="227"/>
      <c r="AJM300" s="227"/>
      <c r="AJN300" s="227"/>
      <c r="AJO300" s="227"/>
      <c r="AJP300" s="227"/>
      <c r="AJQ300" s="227"/>
      <c r="AJR300" s="227"/>
      <c r="AJS300" s="227"/>
      <c r="AJT300" s="227"/>
      <c r="AJU300" s="227"/>
      <c r="AJV300" s="227"/>
      <c r="AJW300" s="227"/>
      <c r="AJX300" s="227"/>
      <c r="AJY300" s="227"/>
      <c r="AJZ300" s="227"/>
      <c r="AKA300" s="227"/>
      <c r="AKB300" s="227"/>
      <c r="AKC300" s="227"/>
      <c r="AKD300" s="227"/>
      <c r="AKE300" s="227"/>
      <c r="AKF300" s="227"/>
      <c r="AKG300" s="227"/>
      <c r="AKH300" s="227"/>
      <c r="AKI300" s="227"/>
      <c r="AKJ300" s="227"/>
      <c r="AKK300" s="227"/>
      <c r="AKL300" s="227"/>
      <c r="AKM300" s="227"/>
      <c r="AKN300" s="227"/>
      <c r="AKO300" s="227"/>
      <c r="AKP300" s="227"/>
      <c r="AKQ300" s="227"/>
      <c r="AKR300" s="227"/>
      <c r="AKS300" s="227"/>
      <c r="AKT300" s="227"/>
      <c r="AKU300" s="227"/>
      <c r="AKV300" s="227"/>
      <c r="AKW300" s="227"/>
      <c r="AKX300" s="227"/>
      <c r="AKY300" s="227"/>
      <c r="AKZ300" s="227"/>
      <c r="ALA300" s="227"/>
      <c r="ALB300" s="227"/>
      <c r="ALC300" s="227"/>
      <c r="ALD300" s="227"/>
      <c r="ALE300" s="227"/>
      <c r="ALF300" s="227"/>
      <c r="ALG300" s="227"/>
      <c r="ALH300" s="227"/>
      <c r="ALI300" s="227"/>
      <c r="ALJ300" s="227"/>
      <c r="ALK300" s="227"/>
      <c r="ALL300" s="227"/>
      <c r="ALM300" s="227"/>
      <c r="ALN300" s="227"/>
      <c r="ALO300" s="227"/>
      <c r="ALP300" s="227"/>
      <c r="ALQ300" s="227"/>
      <c r="ALR300" s="227"/>
      <c r="ALS300" s="227"/>
      <c r="ALT300" s="227"/>
      <c r="ALU300" s="227"/>
      <c r="ALV300" s="227"/>
      <c r="ALW300" s="227"/>
      <c r="ALX300" s="227"/>
      <c r="ALY300" s="227"/>
      <c r="ALZ300" s="227"/>
      <c r="AMA300" s="227"/>
      <c r="AMB300" s="227"/>
      <c r="AMC300" s="227"/>
      <c r="AMD300" s="227"/>
      <c r="AME300" s="227"/>
      <c r="AMF300" s="227"/>
      <c r="AMG300" s="227"/>
      <c r="AMH300" s="227"/>
      <c r="AMI300" s="227"/>
      <c r="AMJ300" s="227"/>
      <c r="AMK300" s="227"/>
      <c r="AML300" s="227"/>
      <c r="AMM300" s="227"/>
      <c r="AMN300" s="227"/>
      <c r="AMO300" s="227"/>
      <c r="AMP300" s="227"/>
      <c r="AMQ300" s="227"/>
      <c r="AMR300" s="227"/>
      <c r="AMS300" s="227"/>
      <c r="AMT300" s="227"/>
      <c r="AMU300" s="227"/>
      <c r="AMV300" s="227"/>
      <c r="AMW300" s="227"/>
      <c r="AMX300" s="227"/>
      <c r="AMY300" s="227"/>
      <c r="AMZ300" s="227"/>
      <c r="ANA300" s="227"/>
      <c r="ANB300" s="227"/>
      <c r="ANC300" s="227"/>
      <c r="AND300" s="227"/>
      <c r="ANE300" s="227"/>
      <c r="ANF300" s="227"/>
      <c r="ANG300" s="227"/>
      <c r="ANH300" s="227"/>
      <c r="ANI300" s="227"/>
      <c r="ANJ300" s="227"/>
      <c r="ANK300" s="227"/>
      <c r="ANL300" s="227"/>
      <c r="ANM300" s="227"/>
      <c r="ANN300" s="227"/>
      <c r="ANO300" s="227"/>
      <c r="ANP300" s="227"/>
      <c r="ANQ300" s="227"/>
      <c r="ANR300" s="227"/>
      <c r="ANS300" s="227"/>
      <c r="ANT300" s="227"/>
      <c r="ANU300" s="227"/>
      <c r="ANV300" s="227"/>
      <c r="ANW300" s="227"/>
      <c r="ANX300" s="227"/>
      <c r="ANY300" s="227"/>
      <c r="ANZ300" s="227"/>
      <c r="AOA300" s="227"/>
      <c r="AOB300" s="227"/>
      <c r="AOC300" s="227"/>
      <c r="AOD300" s="227"/>
      <c r="AOE300" s="227"/>
      <c r="AOF300" s="227"/>
      <c r="AOG300" s="227"/>
      <c r="AOH300" s="227"/>
      <c r="AOI300" s="227"/>
      <c r="AOJ300" s="227"/>
      <c r="AOK300" s="227"/>
      <c r="AOL300" s="227"/>
      <c r="AOM300" s="227"/>
      <c r="AON300" s="227"/>
      <c r="AOO300" s="227"/>
      <c r="AOP300" s="227"/>
      <c r="AOQ300" s="227"/>
      <c r="AOR300" s="227"/>
      <c r="AOS300" s="227"/>
      <c r="AOT300" s="227"/>
      <c r="AOU300" s="227"/>
      <c r="AOV300" s="227"/>
      <c r="AOW300" s="227"/>
      <c r="AOX300" s="227"/>
      <c r="AOY300" s="227"/>
      <c r="AOZ300" s="227"/>
      <c r="APA300" s="227"/>
      <c r="APB300" s="227"/>
      <c r="APC300" s="227"/>
      <c r="APD300" s="227"/>
      <c r="APE300" s="227"/>
      <c r="APF300" s="227"/>
      <c r="APG300" s="227"/>
      <c r="APH300" s="227"/>
      <c r="API300" s="227"/>
      <c r="APJ300" s="227"/>
      <c r="APK300" s="227"/>
      <c r="APL300" s="227"/>
      <c r="APM300" s="227"/>
      <c r="APN300" s="227"/>
      <c r="APO300" s="227"/>
      <c r="APP300" s="227"/>
      <c r="APQ300" s="227"/>
      <c r="APR300" s="227"/>
      <c r="APS300" s="227"/>
      <c r="APT300" s="227"/>
      <c r="APU300" s="227"/>
      <c r="APV300" s="227"/>
      <c r="APW300" s="227"/>
      <c r="APX300" s="227"/>
      <c r="APY300" s="227"/>
      <c r="APZ300" s="227"/>
      <c r="AQA300" s="227"/>
      <c r="AQB300" s="227"/>
      <c r="AQC300" s="227"/>
      <c r="AQD300" s="227"/>
      <c r="AQE300" s="227"/>
      <c r="AQF300" s="227"/>
      <c r="AQG300" s="227"/>
      <c r="AQH300" s="227"/>
      <c r="AQI300" s="227"/>
      <c r="AQJ300" s="227"/>
      <c r="AQK300" s="227"/>
      <c r="AQL300" s="227"/>
      <c r="AQM300" s="227"/>
      <c r="AQN300" s="227"/>
      <c r="AQO300" s="227"/>
      <c r="AQP300" s="227"/>
      <c r="AQQ300" s="227"/>
      <c r="AQR300" s="227"/>
      <c r="AQS300" s="227"/>
      <c r="AQT300" s="227"/>
      <c r="AQU300" s="227"/>
      <c r="AQV300" s="227"/>
      <c r="AQW300" s="227"/>
      <c r="AQX300" s="227"/>
      <c r="AQY300" s="227"/>
      <c r="AQZ300" s="227"/>
      <c r="ARA300" s="227"/>
      <c r="ARB300" s="227"/>
      <c r="ARC300" s="227"/>
      <c r="ARD300" s="227"/>
      <c r="ARE300" s="227"/>
      <c r="ARF300" s="227"/>
      <c r="ARG300" s="227"/>
      <c r="ARH300" s="227"/>
      <c r="ARI300" s="227"/>
      <c r="ARJ300" s="227"/>
      <c r="ARK300" s="227"/>
      <c r="ARL300" s="227"/>
      <c r="ARM300" s="227"/>
      <c r="ARN300" s="227"/>
      <c r="ARO300" s="227"/>
      <c r="ARP300" s="227"/>
      <c r="ARQ300" s="227"/>
      <c r="ARR300" s="227"/>
      <c r="ARS300" s="227"/>
      <c r="ART300" s="227"/>
      <c r="ARU300" s="227"/>
      <c r="ARV300" s="227"/>
      <c r="ARW300" s="227"/>
      <c r="ARX300" s="227"/>
      <c r="ARY300" s="227"/>
      <c r="ARZ300" s="227"/>
      <c r="ASA300" s="227"/>
      <c r="ASB300" s="227"/>
      <c r="ASC300" s="227"/>
      <c r="ASD300" s="227"/>
      <c r="ASE300" s="227"/>
      <c r="ASF300" s="227"/>
      <c r="ASG300" s="227"/>
      <c r="ASH300" s="227"/>
      <c r="ASI300" s="227"/>
      <c r="ASJ300" s="227"/>
      <c r="ASK300" s="227"/>
      <c r="ASL300" s="227"/>
      <c r="ASM300" s="227"/>
      <c r="ASN300" s="227"/>
      <c r="ASO300" s="227"/>
      <c r="ASP300" s="227"/>
      <c r="ASQ300" s="227"/>
      <c r="ASR300" s="227"/>
      <c r="ASS300" s="227"/>
      <c r="AST300" s="227"/>
      <c r="ASU300" s="227"/>
      <c r="ASV300" s="227"/>
      <c r="ASW300" s="227"/>
      <c r="ASX300" s="227"/>
      <c r="ASY300" s="227"/>
      <c r="ASZ300" s="227"/>
      <c r="ATA300" s="227"/>
      <c r="ATB300" s="227"/>
      <c r="ATC300" s="227"/>
      <c r="ATD300" s="227"/>
      <c r="ATE300" s="227"/>
      <c r="ATF300" s="227"/>
      <c r="ATG300" s="227"/>
      <c r="ATH300" s="227"/>
      <c r="ATI300" s="227"/>
      <c r="ATJ300" s="227"/>
      <c r="ATK300" s="227"/>
      <c r="ATL300" s="227"/>
      <c r="ATM300" s="227"/>
      <c r="ATN300" s="227"/>
      <c r="ATO300" s="227"/>
      <c r="ATP300" s="227"/>
      <c r="ATQ300" s="227"/>
      <c r="ATR300" s="227"/>
      <c r="ATS300" s="227"/>
      <c r="ATT300" s="227"/>
      <c r="ATU300" s="227"/>
      <c r="ATV300" s="227"/>
      <c r="ATW300" s="227"/>
      <c r="ATX300" s="227"/>
      <c r="ATY300" s="227"/>
      <c r="ATZ300" s="227"/>
      <c r="AUA300" s="227"/>
      <c r="AUB300" s="227"/>
      <c r="AUC300" s="227"/>
      <c r="AUD300" s="227"/>
      <c r="AUE300" s="227"/>
      <c r="AUF300" s="227"/>
      <c r="AUG300" s="227"/>
      <c r="AUH300" s="227"/>
      <c r="AUI300" s="227"/>
      <c r="AUJ300" s="227"/>
      <c r="AUK300" s="227"/>
      <c r="AUL300" s="227"/>
      <c r="AUM300" s="227"/>
      <c r="AUN300" s="227"/>
      <c r="AUO300" s="227"/>
      <c r="AUP300" s="227"/>
      <c r="AUQ300" s="227"/>
      <c r="AUR300" s="227"/>
      <c r="AUS300" s="227"/>
      <c r="AUT300" s="227"/>
      <c r="AUU300" s="227"/>
      <c r="AUV300" s="227"/>
      <c r="AUW300" s="227"/>
      <c r="AUX300" s="227"/>
      <c r="AUY300" s="227"/>
      <c r="AUZ300" s="227"/>
      <c r="AVA300" s="227"/>
      <c r="AVB300" s="227"/>
      <c r="AVC300" s="227"/>
      <c r="AVD300" s="227"/>
      <c r="AVE300" s="227"/>
      <c r="AVF300" s="227"/>
      <c r="AVG300" s="227"/>
      <c r="AVH300" s="227"/>
      <c r="AVI300" s="227"/>
      <c r="AVJ300" s="227"/>
      <c r="AVK300" s="227"/>
      <c r="AVL300" s="227"/>
      <c r="AVM300" s="227"/>
      <c r="AVN300" s="227"/>
      <c r="AVO300" s="227"/>
      <c r="AVP300" s="227"/>
      <c r="AVQ300" s="227"/>
      <c r="AVR300" s="227"/>
      <c r="AVS300" s="227"/>
      <c r="AVT300" s="227"/>
      <c r="AVU300" s="227"/>
      <c r="AVV300" s="227"/>
      <c r="AVW300" s="227"/>
      <c r="AVX300" s="227"/>
      <c r="AVY300" s="227"/>
      <c r="AVZ300" s="227"/>
      <c r="AWA300" s="227"/>
      <c r="AWB300" s="227"/>
      <c r="AWC300" s="227"/>
      <c r="AWD300" s="227"/>
      <c r="AWE300" s="227"/>
      <c r="AWF300" s="227"/>
      <c r="AWG300" s="227"/>
      <c r="AWH300" s="227"/>
      <c r="AWI300" s="227"/>
      <c r="AWJ300" s="227"/>
      <c r="AWK300" s="227"/>
      <c r="AWL300" s="227"/>
      <c r="AWM300" s="227"/>
      <c r="AWN300" s="227"/>
      <c r="AWO300" s="227"/>
      <c r="AWP300" s="227"/>
      <c r="AWQ300" s="227"/>
      <c r="AWR300" s="227"/>
      <c r="AWS300" s="227"/>
      <c r="AWT300" s="227"/>
      <c r="AWU300" s="227"/>
      <c r="AWV300" s="227"/>
      <c r="AWW300" s="227"/>
      <c r="AWX300" s="227"/>
      <c r="AWY300" s="227"/>
      <c r="AWZ300" s="227"/>
      <c r="AXA300" s="227"/>
      <c r="AXB300" s="227"/>
      <c r="AXC300" s="227"/>
      <c r="AXD300" s="227"/>
      <c r="AXE300" s="227"/>
      <c r="AXF300" s="227"/>
      <c r="AXG300" s="227"/>
      <c r="AXH300" s="227"/>
      <c r="AXI300" s="227"/>
      <c r="AXJ300" s="227"/>
      <c r="AXK300" s="227"/>
      <c r="AXL300" s="227"/>
      <c r="AXM300" s="227"/>
      <c r="AXN300" s="227"/>
      <c r="AXO300" s="227"/>
      <c r="AXP300" s="227"/>
      <c r="AXQ300" s="227"/>
      <c r="AXR300" s="227"/>
      <c r="AXS300" s="227"/>
      <c r="AXT300" s="227"/>
      <c r="AXU300" s="227"/>
      <c r="AXV300" s="227"/>
      <c r="AXW300" s="227"/>
      <c r="AXX300" s="227"/>
      <c r="AXY300" s="227"/>
      <c r="AXZ300" s="227"/>
      <c r="AYA300" s="227"/>
      <c r="AYB300" s="227"/>
      <c r="AYC300" s="227"/>
      <c r="AYD300" s="227"/>
      <c r="AYE300" s="227"/>
      <c r="AYF300" s="227"/>
      <c r="AYG300" s="227"/>
      <c r="AYH300" s="227"/>
      <c r="AYI300" s="227"/>
      <c r="AYJ300" s="227"/>
      <c r="AYK300" s="227"/>
      <c r="AYL300" s="227"/>
      <c r="AYM300" s="227"/>
      <c r="AYN300" s="227"/>
      <c r="AYO300" s="227"/>
      <c r="AYP300" s="227"/>
      <c r="AYQ300" s="227"/>
      <c r="AYR300" s="227"/>
      <c r="AYS300" s="227"/>
      <c r="AYT300" s="227"/>
      <c r="AYU300" s="227"/>
      <c r="AYV300" s="227"/>
      <c r="AYW300" s="227"/>
      <c r="AYX300" s="227"/>
      <c r="AYY300" s="227"/>
      <c r="AYZ300" s="227"/>
      <c r="AZA300" s="227"/>
      <c r="AZB300" s="227"/>
      <c r="AZC300" s="227"/>
      <c r="AZD300" s="227"/>
      <c r="AZE300" s="227"/>
      <c r="AZF300" s="227"/>
      <c r="AZG300" s="227"/>
      <c r="AZH300" s="227"/>
      <c r="AZI300" s="227"/>
      <c r="AZJ300" s="227"/>
      <c r="AZK300" s="227"/>
      <c r="AZL300" s="227"/>
      <c r="AZM300" s="227"/>
      <c r="AZN300" s="227"/>
      <c r="AZO300" s="227"/>
      <c r="AZP300" s="227"/>
      <c r="AZQ300" s="227"/>
      <c r="AZR300" s="227"/>
      <c r="AZS300" s="227"/>
      <c r="AZT300" s="227"/>
      <c r="AZU300" s="227"/>
      <c r="AZV300" s="227"/>
      <c r="AZW300" s="227"/>
      <c r="AZX300" s="227"/>
      <c r="AZY300" s="227"/>
      <c r="AZZ300" s="227"/>
      <c r="BAA300" s="227"/>
      <c r="BAB300" s="227"/>
      <c r="BAC300" s="227"/>
      <c r="BAD300" s="227"/>
      <c r="BAE300" s="227"/>
      <c r="BAF300" s="227"/>
      <c r="BAG300" s="227"/>
      <c r="BAH300" s="227"/>
      <c r="BAI300" s="227"/>
      <c r="BAJ300" s="227"/>
      <c r="BAK300" s="227"/>
      <c r="BAL300" s="227"/>
      <c r="BAM300" s="227"/>
      <c r="BAN300" s="227"/>
      <c r="BAO300" s="227"/>
      <c r="BAP300" s="227"/>
      <c r="BAQ300" s="227"/>
      <c r="BAR300" s="227"/>
      <c r="BAS300" s="227"/>
      <c r="BAT300" s="227"/>
      <c r="BAU300" s="227"/>
      <c r="BAV300" s="227"/>
      <c r="BAW300" s="227"/>
      <c r="BAX300" s="227"/>
      <c r="BAY300" s="227"/>
      <c r="BAZ300" s="227"/>
      <c r="BBA300" s="227"/>
      <c r="BBB300" s="227"/>
      <c r="BBC300" s="227"/>
      <c r="BBD300" s="227"/>
      <c r="BBE300" s="227"/>
      <c r="BBF300" s="227"/>
      <c r="BBG300" s="227"/>
      <c r="BBH300" s="227"/>
      <c r="BBI300" s="227"/>
      <c r="BBJ300" s="227"/>
      <c r="BBK300" s="227"/>
      <c r="BBL300" s="227"/>
      <c r="BBM300" s="227"/>
      <c r="BBN300" s="227"/>
      <c r="BBO300" s="227"/>
      <c r="BBP300" s="227"/>
      <c r="BBQ300" s="227"/>
      <c r="BBR300" s="227"/>
      <c r="BBS300" s="227"/>
      <c r="BBT300" s="227"/>
      <c r="BBU300" s="227"/>
      <c r="BBV300" s="227"/>
      <c r="BBW300" s="227"/>
      <c r="BBX300" s="227"/>
      <c r="BBY300" s="227"/>
      <c r="BBZ300" s="227"/>
      <c r="BCA300" s="227"/>
      <c r="BCB300" s="227"/>
      <c r="BCC300" s="227"/>
      <c r="BCD300" s="227"/>
      <c r="BCE300" s="227"/>
      <c r="BCF300" s="227"/>
      <c r="BCG300" s="227"/>
      <c r="BCH300" s="227"/>
      <c r="BCI300" s="227"/>
      <c r="BCJ300" s="227"/>
      <c r="BCK300" s="227"/>
      <c r="BCL300" s="227"/>
      <c r="BCM300" s="227"/>
      <c r="BCN300" s="227"/>
      <c r="BCO300" s="227"/>
      <c r="BCP300" s="227"/>
      <c r="BCQ300" s="227"/>
      <c r="BCR300" s="227"/>
      <c r="BCS300" s="227"/>
      <c r="BCT300" s="227"/>
      <c r="BCU300" s="227"/>
      <c r="BCV300" s="227"/>
      <c r="BCW300" s="227"/>
      <c r="BCX300" s="227"/>
      <c r="BCY300" s="227"/>
      <c r="BCZ300" s="227"/>
      <c r="BDA300" s="227"/>
      <c r="BDB300" s="227"/>
      <c r="BDC300" s="227"/>
      <c r="BDD300" s="227"/>
      <c r="BDE300" s="227"/>
      <c r="BDF300" s="227"/>
      <c r="BDG300" s="227"/>
      <c r="BDH300" s="227"/>
      <c r="BDI300" s="227"/>
      <c r="BDJ300" s="227"/>
      <c r="BDK300" s="227"/>
      <c r="BDL300" s="227"/>
      <c r="BDM300" s="227"/>
      <c r="BDN300" s="227"/>
      <c r="BDO300" s="227"/>
      <c r="BDP300" s="227"/>
      <c r="BDQ300" s="227"/>
      <c r="BDR300" s="227"/>
      <c r="BDS300" s="227"/>
      <c r="BDT300" s="227"/>
      <c r="BDU300" s="227"/>
      <c r="BDV300" s="227"/>
      <c r="BDW300" s="227"/>
      <c r="BDX300" s="227"/>
      <c r="BDY300" s="227"/>
      <c r="BDZ300" s="227"/>
      <c r="BEA300" s="227"/>
      <c r="BEB300" s="227"/>
      <c r="BEC300" s="227"/>
      <c r="BED300" s="227"/>
      <c r="BEE300" s="227"/>
      <c r="BEF300" s="227"/>
      <c r="BEG300" s="227"/>
      <c r="BEH300" s="227"/>
      <c r="BEI300" s="227"/>
      <c r="BEJ300" s="227"/>
      <c r="BEK300" s="227"/>
      <c r="BEL300" s="227"/>
      <c r="BEM300" s="227"/>
      <c r="BEN300" s="227"/>
      <c r="BEO300" s="227"/>
      <c r="BEP300" s="227"/>
      <c r="BEQ300" s="227"/>
      <c r="BER300" s="227"/>
      <c r="BES300" s="227"/>
      <c r="BET300" s="227"/>
      <c r="BEU300" s="227"/>
      <c r="BEV300" s="227"/>
      <c r="BEW300" s="227"/>
      <c r="BEX300" s="227"/>
      <c r="BEY300" s="227"/>
      <c r="BEZ300" s="227"/>
      <c r="BFA300" s="227"/>
      <c r="BFB300" s="227"/>
      <c r="BFC300" s="227"/>
      <c r="BFD300" s="227"/>
      <c r="BFE300" s="227"/>
      <c r="BFF300" s="227"/>
      <c r="BFG300" s="227"/>
      <c r="BFH300" s="227"/>
      <c r="BFI300" s="227"/>
      <c r="BFJ300" s="227"/>
      <c r="BFK300" s="227"/>
      <c r="BFL300" s="227"/>
      <c r="BFM300" s="227"/>
      <c r="BFN300" s="227"/>
      <c r="BFO300" s="227"/>
      <c r="BFP300" s="227"/>
      <c r="BFQ300" s="227"/>
      <c r="BFR300" s="227"/>
      <c r="BFS300" s="227"/>
      <c r="BFT300" s="227"/>
      <c r="BFU300" s="227"/>
      <c r="BFV300" s="227"/>
      <c r="BFW300" s="227"/>
      <c r="BFX300" s="227"/>
      <c r="BFY300" s="227"/>
      <c r="BFZ300" s="227"/>
      <c r="BGA300" s="227"/>
      <c r="BGB300" s="227"/>
      <c r="BGC300" s="227"/>
      <c r="BGD300" s="227"/>
      <c r="BGE300" s="227"/>
      <c r="BGF300" s="227"/>
      <c r="BGG300" s="227"/>
      <c r="BGH300" s="227"/>
      <c r="BGI300" s="227"/>
      <c r="BGJ300" s="227"/>
      <c r="BGK300" s="227"/>
      <c r="BGL300" s="227"/>
      <c r="BGM300" s="227"/>
      <c r="BGN300" s="227"/>
      <c r="BGO300" s="227"/>
      <c r="BGP300" s="227"/>
      <c r="BGQ300" s="227"/>
      <c r="BGR300" s="227"/>
      <c r="BGS300" s="227"/>
      <c r="BGT300" s="227"/>
      <c r="BGU300" s="227"/>
      <c r="BGV300" s="227"/>
      <c r="BGW300" s="227"/>
      <c r="BGX300" s="227"/>
      <c r="BGY300" s="227"/>
      <c r="BGZ300" s="227"/>
      <c r="BHA300" s="227"/>
      <c r="BHB300" s="227"/>
      <c r="BHC300" s="227"/>
      <c r="BHD300" s="227"/>
      <c r="BHE300" s="227"/>
      <c r="BHF300" s="227"/>
      <c r="BHG300" s="227"/>
      <c r="BHH300" s="227"/>
      <c r="BHI300" s="227"/>
      <c r="BHJ300" s="227"/>
      <c r="BHK300" s="227"/>
      <c r="BHL300" s="227"/>
      <c r="BHM300" s="227"/>
      <c r="BHN300" s="227"/>
      <c r="BHO300" s="227"/>
      <c r="BHP300" s="227"/>
      <c r="BHQ300" s="227"/>
      <c r="BHR300" s="227"/>
      <c r="BHS300" s="227"/>
      <c r="BHT300" s="227"/>
      <c r="BHU300" s="227"/>
      <c r="BHV300" s="227"/>
      <c r="BHW300" s="227"/>
      <c r="BHX300" s="227"/>
      <c r="BHY300" s="227"/>
      <c r="BHZ300" s="227"/>
      <c r="BIA300" s="227"/>
      <c r="BIB300" s="227"/>
      <c r="BIC300" s="227"/>
      <c r="BID300" s="227"/>
      <c r="BIE300" s="227"/>
      <c r="BIF300" s="227"/>
      <c r="BIG300" s="227"/>
      <c r="BIH300" s="227"/>
      <c r="BII300" s="227"/>
      <c r="BIJ300" s="227"/>
      <c r="BIK300" s="227"/>
      <c r="BIL300" s="227"/>
      <c r="BIM300" s="227"/>
      <c r="BIN300" s="227"/>
      <c r="BIO300" s="227"/>
      <c r="BIP300" s="227"/>
      <c r="BIQ300" s="227"/>
      <c r="BIR300" s="227"/>
      <c r="BIS300" s="227"/>
      <c r="BIT300" s="227"/>
      <c r="BIU300" s="227"/>
      <c r="BIV300" s="227"/>
      <c r="BIW300" s="227"/>
      <c r="BIX300" s="227"/>
      <c r="BIY300" s="227"/>
      <c r="BIZ300" s="227"/>
      <c r="BJA300" s="227"/>
      <c r="BJB300" s="227"/>
      <c r="BJC300" s="227"/>
      <c r="BJD300" s="227"/>
      <c r="BJE300" s="227"/>
      <c r="BJF300" s="227"/>
      <c r="BJG300" s="227"/>
      <c r="BJH300" s="227"/>
      <c r="BJI300" s="227"/>
      <c r="BJJ300" s="227"/>
      <c r="BJK300" s="227"/>
      <c r="BJL300" s="227"/>
      <c r="BJM300" s="227"/>
      <c r="BJN300" s="227"/>
      <c r="BJO300" s="227"/>
      <c r="BJP300" s="227"/>
      <c r="BJQ300" s="227"/>
      <c r="BJR300" s="227"/>
      <c r="BJS300" s="227"/>
      <c r="BJT300" s="227"/>
      <c r="BJU300" s="227"/>
      <c r="BJV300" s="227"/>
      <c r="BJW300" s="227"/>
      <c r="BJX300" s="227"/>
      <c r="BJY300" s="227"/>
      <c r="BJZ300" s="227"/>
      <c r="BKA300" s="227"/>
      <c r="BKB300" s="227"/>
      <c r="BKC300" s="227"/>
      <c r="BKD300" s="227"/>
      <c r="BKE300" s="227"/>
      <c r="BKF300" s="227"/>
      <c r="BKG300" s="227"/>
      <c r="BKH300" s="227"/>
      <c r="BKI300" s="227"/>
      <c r="BKJ300" s="227"/>
      <c r="BKK300" s="227"/>
      <c r="BKL300" s="227"/>
      <c r="BKM300" s="227"/>
      <c r="BKN300" s="227"/>
      <c r="BKO300" s="227"/>
      <c r="BKP300" s="227"/>
      <c r="BKQ300" s="227"/>
      <c r="BKR300" s="227"/>
      <c r="BKS300" s="227"/>
      <c r="BKT300" s="227"/>
      <c r="BKU300" s="227"/>
      <c r="BKV300" s="227"/>
      <c r="BKW300" s="227"/>
      <c r="BKX300" s="227"/>
      <c r="BKY300" s="227"/>
      <c r="BKZ300" s="227"/>
      <c r="BLA300" s="227"/>
      <c r="BLB300" s="227"/>
      <c r="BLC300" s="227"/>
      <c r="BLD300" s="227"/>
      <c r="BLE300" s="227"/>
      <c r="BLF300" s="227"/>
      <c r="BLG300" s="227"/>
      <c r="BLH300" s="227"/>
      <c r="BLI300" s="227"/>
      <c r="BLJ300" s="227"/>
      <c r="BLK300" s="227"/>
      <c r="BLL300" s="227"/>
      <c r="BLM300" s="227"/>
      <c r="BLN300" s="227"/>
      <c r="BLO300" s="227"/>
      <c r="BLP300" s="227"/>
      <c r="BLQ300" s="227"/>
      <c r="BLR300" s="227"/>
      <c r="BLS300" s="227"/>
      <c r="BLT300" s="227"/>
      <c r="BLU300" s="227"/>
      <c r="BLV300" s="227"/>
      <c r="BLW300" s="227"/>
      <c r="BLX300" s="227"/>
      <c r="BLY300" s="227"/>
      <c r="BLZ300" s="227"/>
      <c r="BMA300" s="227"/>
      <c r="BMB300" s="227"/>
      <c r="BMC300" s="227"/>
      <c r="BMD300" s="227"/>
      <c r="BME300" s="227"/>
      <c r="BMF300" s="227"/>
      <c r="BMG300" s="227"/>
      <c r="BMH300" s="227"/>
      <c r="BMI300" s="227"/>
      <c r="BMJ300" s="227"/>
      <c r="BMK300" s="227"/>
      <c r="BML300" s="227"/>
      <c r="BMM300" s="227"/>
      <c r="BMN300" s="227"/>
      <c r="BMO300" s="227"/>
      <c r="BMP300" s="227"/>
      <c r="BMQ300" s="227"/>
      <c r="BMR300" s="227"/>
      <c r="BMS300" s="227"/>
      <c r="BMT300" s="227"/>
      <c r="BMU300" s="227"/>
      <c r="BMV300" s="227"/>
      <c r="BMW300" s="227"/>
      <c r="BMX300" s="227"/>
      <c r="BMY300" s="227"/>
      <c r="BMZ300" s="227"/>
      <c r="BNA300" s="227"/>
      <c r="BNB300" s="227"/>
      <c r="BNC300" s="227"/>
      <c r="BND300" s="227"/>
      <c r="BNE300" s="227"/>
      <c r="BNF300" s="227"/>
      <c r="BNG300" s="227"/>
      <c r="BNH300" s="227"/>
      <c r="BNI300" s="227"/>
      <c r="BNJ300" s="227"/>
      <c r="BNK300" s="227"/>
      <c r="BNL300" s="227"/>
      <c r="BNM300" s="227"/>
      <c r="BNN300" s="227"/>
      <c r="BNO300" s="227"/>
      <c r="BNP300" s="227"/>
      <c r="BNQ300" s="227"/>
      <c r="BNR300" s="227"/>
      <c r="BNS300" s="227"/>
      <c r="BNT300" s="227"/>
      <c r="BNU300" s="227"/>
      <c r="BNV300" s="227"/>
      <c r="BNW300" s="227"/>
      <c r="BNX300" s="227"/>
      <c r="BNY300" s="227"/>
      <c r="BNZ300" s="227"/>
      <c r="BOA300" s="227"/>
      <c r="BOB300" s="227"/>
      <c r="BOC300" s="227"/>
      <c r="BOD300" s="227"/>
      <c r="BOE300" s="227"/>
      <c r="BOF300" s="227"/>
      <c r="BOG300" s="227"/>
      <c r="BOH300" s="227"/>
      <c r="BOI300" s="227"/>
      <c r="BOJ300" s="227"/>
      <c r="BOK300" s="227"/>
      <c r="BOL300" s="227"/>
      <c r="BOM300" s="227"/>
      <c r="BON300" s="227"/>
      <c r="BOO300" s="227"/>
      <c r="BOP300" s="227"/>
      <c r="BOQ300" s="227"/>
      <c r="BOR300" s="227"/>
      <c r="BOS300" s="227"/>
      <c r="BOT300" s="227"/>
      <c r="BOU300" s="227"/>
      <c r="BOV300" s="227"/>
      <c r="BOW300" s="227"/>
      <c r="BOX300" s="227"/>
      <c r="BOY300" s="227"/>
      <c r="BOZ300" s="227"/>
      <c r="BPA300" s="227"/>
      <c r="BPB300" s="227"/>
      <c r="BPC300" s="227"/>
      <c r="BPD300" s="227"/>
      <c r="BPE300" s="227"/>
      <c r="BPF300" s="227"/>
      <c r="BPG300" s="227"/>
      <c r="BPH300" s="227"/>
      <c r="BPI300" s="227"/>
      <c r="BPJ300" s="227"/>
      <c r="BPK300" s="227"/>
      <c r="BPL300" s="227"/>
      <c r="BPM300" s="227"/>
      <c r="BPN300" s="227"/>
      <c r="BPO300" s="227"/>
      <c r="BPP300" s="227"/>
      <c r="BPQ300" s="227"/>
      <c r="BPR300" s="227"/>
      <c r="BPS300" s="227"/>
      <c r="BPT300" s="227"/>
      <c r="BPU300" s="227"/>
      <c r="BPV300" s="227"/>
      <c r="BPW300" s="227"/>
      <c r="BPX300" s="227"/>
      <c r="BPY300" s="227"/>
      <c r="BPZ300" s="227"/>
      <c r="BQA300" s="227"/>
      <c r="BQB300" s="227"/>
      <c r="BQC300" s="227"/>
      <c r="BQD300" s="227"/>
      <c r="BQE300" s="227"/>
      <c r="BQF300" s="227"/>
      <c r="BQG300" s="227"/>
      <c r="BQH300" s="227"/>
      <c r="BQI300" s="227"/>
      <c r="BQJ300" s="227"/>
      <c r="BQK300" s="227"/>
      <c r="BQL300" s="227"/>
      <c r="BQM300" s="227"/>
      <c r="BQN300" s="227"/>
      <c r="BQO300" s="227"/>
      <c r="BQP300" s="227"/>
      <c r="BQQ300" s="227"/>
      <c r="BQR300" s="227"/>
      <c r="BQS300" s="227"/>
      <c r="BQT300" s="227"/>
      <c r="BQU300" s="227"/>
      <c r="BQV300" s="227"/>
      <c r="BQW300" s="227"/>
      <c r="BQX300" s="227"/>
      <c r="BQY300" s="227"/>
      <c r="BQZ300" s="227"/>
      <c r="BRA300" s="227"/>
      <c r="BRB300" s="227"/>
      <c r="BRC300" s="227"/>
      <c r="BRD300" s="227"/>
      <c r="BRE300" s="227"/>
      <c r="BRF300" s="227"/>
      <c r="BRG300" s="227"/>
      <c r="BRH300" s="227"/>
      <c r="BRI300" s="227"/>
      <c r="BRJ300" s="227"/>
      <c r="BRK300" s="227"/>
      <c r="BRL300" s="227"/>
      <c r="BRM300" s="227"/>
      <c r="BRN300" s="227"/>
      <c r="BRO300" s="227"/>
      <c r="BRP300" s="227"/>
      <c r="BRQ300" s="227"/>
      <c r="BRR300" s="227"/>
      <c r="BRS300" s="227"/>
      <c r="BRT300" s="227"/>
      <c r="BRU300" s="227"/>
      <c r="BRV300" s="227"/>
      <c r="BRW300" s="227"/>
      <c r="BRX300" s="227"/>
      <c r="BRY300" s="227"/>
      <c r="BRZ300" s="227"/>
      <c r="BSA300" s="227"/>
      <c r="BSB300" s="227"/>
      <c r="BSC300" s="227"/>
      <c r="BSD300" s="227"/>
      <c r="BSE300" s="227"/>
      <c r="BSF300" s="227"/>
      <c r="BSG300" s="227"/>
      <c r="BSH300" s="227"/>
      <c r="BSI300" s="227"/>
      <c r="BSJ300" s="227"/>
      <c r="BSK300" s="227"/>
      <c r="BSL300" s="227"/>
      <c r="BSM300" s="227"/>
      <c r="BSN300" s="227"/>
      <c r="BSO300" s="227"/>
      <c r="BSP300" s="227"/>
      <c r="BSQ300" s="227"/>
      <c r="BSR300" s="227"/>
      <c r="BSS300" s="227"/>
      <c r="BST300" s="227"/>
      <c r="BSU300" s="227"/>
      <c r="BSV300" s="227"/>
      <c r="BSW300" s="227"/>
      <c r="BSX300" s="227"/>
      <c r="BSY300" s="227"/>
      <c r="BSZ300" s="227"/>
      <c r="BTA300" s="227"/>
      <c r="BTB300" s="227"/>
      <c r="BTC300" s="227"/>
      <c r="BTD300" s="227"/>
      <c r="BTE300" s="227"/>
      <c r="BTF300" s="227"/>
      <c r="BTG300" s="227"/>
      <c r="BTH300" s="227"/>
      <c r="BTI300" s="227"/>
      <c r="BTJ300" s="227"/>
      <c r="BTK300" s="227"/>
      <c r="BTL300" s="227"/>
      <c r="BTM300" s="227"/>
      <c r="BTN300" s="227"/>
      <c r="BTO300" s="227"/>
      <c r="BTP300" s="227"/>
      <c r="BTQ300" s="227"/>
      <c r="BTR300" s="227"/>
      <c r="BTS300" s="227"/>
      <c r="BTT300" s="227"/>
      <c r="BTU300" s="227"/>
      <c r="BTV300" s="227"/>
      <c r="BTW300" s="227"/>
      <c r="BTX300" s="227"/>
      <c r="BTY300" s="227"/>
      <c r="BTZ300" s="227"/>
      <c r="BUA300" s="227"/>
      <c r="BUB300" s="227"/>
      <c r="BUC300" s="227"/>
      <c r="BUD300" s="227"/>
      <c r="BUE300" s="227"/>
      <c r="BUF300" s="227"/>
      <c r="BUG300" s="227"/>
      <c r="BUH300" s="227"/>
      <c r="BUI300" s="227"/>
      <c r="BUJ300" s="227"/>
      <c r="BUK300" s="227"/>
      <c r="BUL300" s="227"/>
      <c r="BUM300" s="227"/>
      <c r="BUN300" s="227"/>
      <c r="BUO300" s="227"/>
      <c r="BUP300" s="227"/>
      <c r="BUQ300" s="227"/>
      <c r="BUR300" s="227"/>
      <c r="BUS300" s="227"/>
      <c r="BUT300" s="227"/>
      <c r="BUU300" s="227"/>
      <c r="BUV300" s="227"/>
      <c r="BUW300" s="227"/>
      <c r="BUX300" s="227"/>
      <c r="BUY300" s="227"/>
      <c r="BUZ300" s="227"/>
      <c r="BVA300" s="227"/>
      <c r="BVB300" s="227"/>
      <c r="BVC300" s="227"/>
      <c r="BVD300" s="227"/>
      <c r="BVE300" s="227"/>
      <c r="BVF300" s="227"/>
      <c r="BVG300" s="227"/>
      <c r="BVH300" s="227"/>
      <c r="BVI300" s="227"/>
      <c r="BVJ300" s="227"/>
      <c r="BVK300" s="227"/>
      <c r="BVL300" s="227"/>
      <c r="BVM300" s="227"/>
      <c r="BVN300" s="227"/>
      <c r="BVO300" s="227"/>
      <c r="BVP300" s="227"/>
      <c r="BVQ300" s="227"/>
      <c r="BVR300" s="227"/>
      <c r="BVS300" s="227"/>
      <c r="BVT300" s="227"/>
      <c r="BVU300" s="227"/>
      <c r="BVV300" s="227"/>
      <c r="BVW300" s="227"/>
      <c r="BVX300" s="227"/>
      <c r="BVY300" s="227"/>
      <c r="BVZ300" s="227"/>
      <c r="BWA300" s="227"/>
      <c r="BWB300" s="227"/>
      <c r="BWC300" s="227"/>
      <c r="BWD300" s="227"/>
      <c r="BWE300" s="227"/>
      <c r="BWF300" s="227"/>
      <c r="BWG300" s="227"/>
      <c r="BWH300" s="227"/>
      <c r="BWI300" s="227"/>
      <c r="BWJ300" s="227"/>
      <c r="BWK300" s="227"/>
      <c r="BWL300" s="227"/>
      <c r="BWM300" s="227"/>
      <c r="BWN300" s="227"/>
      <c r="BWO300" s="227"/>
      <c r="BWP300" s="227"/>
      <c r="BWQ300" s="227"/>
      <c r="BWR300" s="227"/>
      <c r="BWS300" s="227"/>
      <c r="BWT300" s="227"/>
      <c r="BWU300" s="227"/>
      <c r="BWV300" s="227"/>
      <c r="BWW300" s="227"/>
      <c r="BWX300" s="227"/>
      <c r="BWY300" s="227"/>
      <c r="BWZ300" s="227"/>
      <c r="BXA300" s="227"/>
      <c r="BXB300" s="227"/>
      <c r="BXC300" s="227"/>
      <c r="BXD300" s="227"/>
      <c r="BXE300" s="227"/>
      <c r="BXF300" s="227"/>
      <c r="BXG300" s="227"/>
      <c r="BXH300" s="227"/>
      <c r="BXI300" s="227"/>
      <c r="BXJ300" s="227"/>
      <c r="BXK300" s="227"/>
      <c r="BXL300" s="227"/>
      <c r="BXM300" s="227"/>
      <c r="BXN300" s="227"/>
      <c r="BXO300" s="227"/>
      <c r="BXP300" s="227"/>
      <c r="BXQ300" s="227"/>
      <c r="BXR300" s="227"/>
      <c r="BXS300" s="227"/>
      <c r="BXT300" s="227"/>
      <c r="BXU300" s="227"/>
      <c r="BXV300" s="227"/>
      <c r="BXW300" s="227"/>
      <c r="BXX300" s="227"/>
      <c r="BXY300" s="227"/>
      <c r="BXZ300" s="227"/>
      <c r="BYA300" s="227"/>
      <c r="BYB300" s="227"/>
      <c r="BYC300" s="227"/>
      <c r="BYD300" s="227"/>
      <c r="BYE300" s="227"/>
      <c r="BYF300" s="227"/>
      <c r="BYG300" s="227"/>
      <c r="BYH300" s="227"/>
      <c r="BYI300" s="227"/>
      <c r="BYJ300" s="227"/>
      <c r="BYK300" s="227"/>
      <c r="BYL300" s="227"/>
      <c r="BYM300" s="227"/>
      <c r="BYN300" s="227"/>
      <c r="BYO300" s="227"/>
      <c r="BYP300" s="227"/>
      <c r="BYQ300" s="227"/>
      <c r="BYR300" s="227"/>
      <c r="BYS300" s="227"/>
      <c r="BYT300" s="227"/>
      <c r="BYU300" s="227"/>
      <c r="BYV300" s="227"/>
      <c r="BYW300" s="227"/>
      <c r="BYX300" s="227"/>
      <c r="BYY300" s="227"/>
      <c r="BYZ300" s="227"/>
      <c r="BZA300" s="227"/>
      <c r="BZB300" s="227"/>
      <c r="BZC300" s="227"/>
      <c r="BZD300" s="227"/>
      <c r="BZE300" s="227"/>
      <c r="BZF300" s="227"/>
      <c r="BZG300" s="227"/>
      <c r="BZH300" s="227"/>
      <c r="BZI300" s="227"/>
      <c r="BZJ300" s="227"/>
      <c r="BZK300" s="227"/>
      <c r="BZL300" s="227"/>
      <c r="BZM300" s="227"/>
      <c r="BZN300" s="227"/>
      <c r="BZO300" s="227"/>
      <c r="BZP300" s="227"/>
      <c r="BZQ300" s="227"/>
      <c r="BZR300" s="227"/>
      <c r="BZS300" s="227"/>
      <c r="BZT300" s="227"/>
      <c r="BZU300" s="227"/>
      <c r="BZV300" s="227"/>
      <c r="BZW300" s="227"/>
      <c r="BZX300" s="227"/>
      <c r="BZY300" s="227"/>
      <c r="BZZ300" s="227"/>
      <c r="CAA300" s="227"/>
      <c r="CAB300" s="227"/>
      <c r="CAC300" s="227"/>
      <c r="CAD300" s="227"/>
      <c r="CAE300" s="227"/>
      <c r="CAF300" s="227"/>
      <c r="CAG300" s="227"/>
      <c r="CAH300" s="227"/>
      <c r="CAI300" s="227"/>
      <c r="CAJ300" s="227"/>
      <c r="CAK300" s="227"/>
      <c r="CAL300" s="227"/>
      <c r="CAM300" s="227"/>
      <c r="CAN300" s="227"/>
      <c r="CAO300" s="227"/>
      <c r="CAP300" s="227"/>
      <c r="CAQ300" s="227"/>
      <c r="CAR300" s="227"/>
      <c r="CAS300" s="227"/>
      <c r="CAT300" s="227"/>
      <c r="CAU300" s="227"/>
      <c r="CAV300" s="227"/>
      <c r="CAW300" s="227"/>
      <c r="CAX300" s="227"/>
      <c r="CAY300" s="227"/>
      <c r="CAZ300" s="227"/>
      <c r="CBA300" s="227"/>
      <c r="CBB300" s="227"/>
      <c r="CBC300" s="227"/>
      <c r="CBD300" s="227"/>
      <c r="CBE300" s="227"/>
      <c r="CBF300" s="227"/>
      <c r="CBG300" s="227"/>
      <c r="CBH300" s="227"/>
      <c r="CBI300" s="227"/>
      <c r="CBJ300" s="227"/>
      <c r="CBK300" s="227"/>
      <c r="CBL300" s="227"/>
      <c r="CBM300" s="227"/>
      <c r="CBN300" s="227"/>
      <c r="CBO300" s="227"/>
      <c r="CBP300" s="227"/>
      <c r="CBQ300" s="227"/>
      <c r="CBR300" s="227"/>
      <c r="CBS300" s="227"/>
      <c r="CBT300" s="227"/>
      <c r="CBU300" s="227"/>
      <c r="CBV300" s="227"/>
      <c r="CBW300" s="227"/>
      <c r="CBX300" s="227"/>
      <c r="CBY300" s="227"/>
      <c r="CBZ300" s="227"/>
      <c r="CCA300" s="227"/>
      <c r="CCB300" s="227"/>
      <c r="CCC300" s="227"/>
      <c r="CCD300" s="227"/>
      <c r="CCE300" s="227"/>
      <c r="CCF300" s="227"/>
      <c r="CCG300" s="227"/>
      <c r="CCH300" s="227"/>
      <c r="CCI300" s="227"/>
      <c r="CCJ300" s="227"/>
      <c r="CCK300" s="227"/>
      <c r="CCL300" s="227"/>
      <c r="CCM300" s="227"/>
      <c r="CCN300" s="227"/>
      <c r="CCO300" s="227"/>
      <c r="CCP300" s="227"/>
      <c r="CCQ300" s="227"/>
      <c r="CCR300" s="227"/>
      <c r="CCS300" s="227"/>
      <c r="CCT300" s="227"/>
      <c r="CCU300" s="227"/>
      <c r="CCV300" s="227"/>
      <c r="CCW300" s="227"/>
      <c r="CCX300" s="227"/>
      <c r="CCY300" s="227"/>
      <c r="CCZ300" s="227"/>
      <c r="CDA300" s="227"/>
      <c r="CDB300" s="227"/>
      <c r="CDC300" s="227"/>
      <c r="CDD300" s="227"/>
      <c r="CDE300" s="227"/>
      <c r="CDF300" s="227"/>
      <c r="CDG300" s="227"/>
      <c r="CDH300" s="227"/>
      <c r="CDI300" s="227"/>
      <c r="CDJ300" s="227"/>
      <c r="CDK300" s="227"/>
      <c r="CDL300" s="227"/>
      <c r="CDM300" s="227"/>
      <c r="CDN300" s="227"/>
      <c r="CDO300" s="227"/>
      <c r="CDP300" s="227"/>
      <c r="CDQ300" s="227"/>
      <c r="CDR300" s="227"/>
      <c r="CDS300" s="227"/>
      <c r="CDT300" s="227"/>
      <c r="CDU300" s="227"/>
      <c r="CDV300" s="227"/>
      <c r="CDW300" s="227"/>
      <c r="CDX300" s="227"/>
      <c r="CDY300" s="227"/>
      <c r="CDZ300" s="227"/>
      <c r="CEA300" s="227"/>
      <c r="CEB300" s="227"/>
      <c r="CEC300" s="227"/>
      <c r="CED300" s="227"/>
      <c r="CEE300" s="227"/>
      <c r="CEF300" s="227"/>
      <c r="CEG300" s="227"/>
      <c r="CEH300" s="227"/>
      <c r="CEI300" s="227"/>
      <c r="CEJ300" s="227"/>
      <c r="CEK300" s="227"/>
      <c r="CEL300" s="227"/>
      <c r="CEM300" s="227"/>
      <c r="CEN300" s="227"/>
      <c r="CEO300" s="227"/>
      <c r="CEP300" s="227"/>
      <c r="CEQ300" s="227"/>
      <c r="CER300" s="227"/>
      <c r="CES300" s="227"/>
      <c r="CET300" s="227"/>
      <c r="CEU300" s="227"/>
      <c r="CEV300" s="227"/>
      <c r="CEW300" s="227"/>
      <c r="CEX300" s="227"/>
      <c r="CEY300" s="227"/>
      <c r="CEZ300" s="227"/>
      <c r="CFA300" s="227"/>
      <c r="CFB300" s="227"/>
      <c r="CFC300" s="227"/>
      <c r="CFD300" s="227"/>
      <c r="CFE300" s="227"/>
      <c r="CFF300" s="227"/>
      <c r="CFG300" s="227"/>
      <c r="CFH300" s="227"/>
      <c r="CFI300" s="227"/>
      <c r="CFJ300" s="227"/>
      <c r="CFK300" s="227"/>
      <c r="CFL300" s="227"/>
      <c r="CFM300" s="227"/>
      <c r="CFN300" s="227"/>
      <c r="CFO300" s="227"/>
      <c r="CFP300" s="227"/>
      <c r="CFQ300" s="227"/>
      <c r="CFR300" s="227"/>
      <c r="CFS300" s="227"/>
      <c r="CFT300" s="227"/>
      <c r="CFU300" s="227"/>
      <c r="CFV300" s="227"/>
      <c r="CFW300" s="227"/>
      <c r="CFX300" s="227"/>
      <c r="CFY300" s="227"/>
      <c r="CFZ300" s="227"/>
      <c r="CGA300" s="227"/>
      <c r="CGB300" s="227"/>
      <c r="CGC300" s="227"/>
      <c r="CGD300" s="227"/>
      <c r="CGE300" s="227"/>
      <c r="CGF300" s="227"/>
      <c r="CGG300" s="227"/>
      <c r="CGH300" s="227"/>
      <c r="CGI300" s="227"/>
      <c r="CGJ300" s="227"/>
      <c r="CGK300" s="227"/>
      <c r="CGL300" s="227"/>
      <c r="CGM300" s="227"/>
      <c r="CGN300" s="227"/>
      <c r="CGO300" s="227"/>
      <c r="CGP300" s="227"/>
      <c r="CGQ300" s="227"/>
      <c r="CGR300" s="227"/>
      <c r="CGS300" s="227"/>
      <c r="CGT300" s="227"/>
      <c r="CGU300" s="227"/>
      <c r="CGV300" s="227"/>
      <c r="CGW300" s="227"/>
      <c r="CGX300" s="227"/>
      <c r="CGY300" s="227"/>
      <c r="CGZ300" s="227"/>
      <c r="CHA300" s="227"/>
      <c r="CHB300" s="227"/>
      <c r="CHC300" s="227"/>
      <c r="CHD300" s="227"/>
      <c r="CHE300" s="227"/>
      <c r="CHF300" s="227"/>
      <c r="CHG300" s="227"/>
      <c r="CHH300" s="227"/>
      <c r="CHI300" s="227"/>
      <c r="CHJ300" s="227"/>
      <c r="CHK300" s="227"/>
      <c r="CHL300" s="227"/>
      <c r="CHM300" s="227"/>
      <c r="CHN300" s="227"/>
      <c r="CHO300" s="227"/>
      <c r="CHP300" s="227"/>
      <c r="CHQ300" s="227"/>
      <c r="CHR300" s="227"/>
      <c r="CHS300" s="227"/>
      <c r="CHT300" s="227"/>
      <c r="CHU300" s="227"/>
      <c r="CHV300" s="227"/>
      <c r="CHW300" s="227"/>
      <c r="CHX300" s="227"/>
      <c r="CHY300" s="227"/>
      <c r="CHZ300" s="227"/>
      <c r="CIA300" s="227"/>
      <c r="CIB300" s="227"/>
      <c r="CIC300" s="227"/>
      <c r="CID300" s="227"/>
      <c r="CIE300" s="227"/>
      <c r="CIF300" s="227"/>
      <c r="CIG300" s="227"/>
      <c r="CIH300" s="227"/>
      <c r="CII300" s="227"/>
      <c r="CIJ300" s="227"/>
      <c r="CIK300" s="227"/>
      <c r="CIL300" s="227"/>
      <c r="CIM300" s="227"/>
      <c r="CIN300" s="227"/>
      <c r="CIO300" s="227"/>
      <c r="CIP300" s="227"/>
      <c r="CIQ300" s="227"/>
      <c r="CIR300" s="227"/>
      <c r="CIS300" s="227"/>
      <c r="CIT300" s="227"/>
      <c r="CIU300" s="227"/>
      <c r="CIV300" s="227"/>
      <c r="CIW300" s="227"/>
      <c r="CIX300" s="227"/>
      <c r="CIY300" s="227"/>
      <c r="CIZ300" s="227"/>
      <c r="CJA300" s="227"/>
      <c r="CJB300" s="227"/>
      <c r="CJC300" s="227"/>
      <c r="CJD300" s="227"/>
      <c r="CJE300" s="227"/>
      <c r="CJF300" s="227"/>
      <c r="CJG300" s="227"/>
      <c r="CJH300" s="227"/>
      <c r="CJI300" s="227"/>
      <c r="CJJ300" s="227"/>
      <c r="CJK300" s="227"/>
      <c r="CJL300" s="227"/>
      <c r="CJM300" s="227"/>
      <c r="CJN300" s="227"/>
      <c r="CJO300" s="227"/>
      <c r="CJP300" s="227"/>
      <c r="CJQ300" s="227"/>
      <c r="CJR300" s="227"/>
      <c r="CJS300" s="227"/>
      <c r="CJT300" s="227"/>
      <c r="CJU300" s="227"/>
      <c r="CJV300" s="227"/>
      <c r="CJW300" s="227"/>
      <c r="CJX300" s="227"/>
      <c r="CJY300" s="227"/>
      <c r="CJZ300" s="227"/>
      <c r="CKA300" s="227"/>
      <c r="CKB300" s="227"/>
      <c r="CKC300" s="227"/>
      <c r="CKD300" s="227"/>
      <c r="CKE300" s="227"/>
      <c r="CKF300" s="227"/>
      <c r="CKG300" s="227"/>
      <c r="CKH300" s="227"/>
      <c r="CKI300" s="227"/>
      <c r="CKJ300" s="227"/>
      <c r="CKK300" s="227"/>
      <c r="CKL300" s="227"/>
      <c r="CKM300" s="227"/>
      <c r="CKN300" s="227"/>
      <c r="CKO300" s="227"/>
      <c r="CKP300" s="227"/>
      <c r="CKQ300" s="227"/>
      <c r="CKR300" s="227"/>
      <c r="CKS300" s="227"/>
      <c r="CKT300" s="227"/>
      <c r="CKU300" s="227"/>
      <c r="CKV300" s="227"/>
      <c r="CKW300" s="227"/>
      <c r="CKX300" s="227"/>
      <c r="CKY300" s="227"/>
      <c r="CKZ300" s="227"/>
      <c r="CLA300" s="227"/>
      <c r="CLB300" s="227"/>
      <c r="CLC300" s="227"/>
      <c r="CLD300" s="227"/>
      <c r="CLE300" s="227"/>
      <c r="CLF300" s="227"/>
      <c r="CLG300" s="227"/>
      <c r="CLH300" s="227"/>
      <c r="CLI300" s="227"/>
      <c r="CLJ300" s="227"/>
      <c r="CLK300" s="227"/>
      <c r="CLL300" s="227"/>
      <c r="CLM300" s="227"/>
      <c r="CLN300" s="227"/>
      <c r="CLO300" s="227"/>
      <c r="CLP300" s="227"/>
      <c r="CLQ300" s="227"/>
      <c r="CLR300" s="227"/>
      <c r="CLS300" s="227"/>
      <c r="CLT300" s="227"/>
      <c r="CLU300" s="227"/>
      <c r="CLV300" s="227"/>
      <c r="CLW300" s="227"/>
      <c r="CLX300" s="227"/>
      <c r="CLY300" s="227"/>
      <c r="CLZ300" s="227"/>
      <c r="CMA300" s="227"/>
      <c r="CMB300" s="227"/>
      <c r="CMC300" s="227"/>
      <c r="CMD300" s="227"/>
      <c r="CME300" s="227"/>
      <c r="CMF300" s="227"/>
      <c r="CMG300" s="227"/>
      <c r="CMH300" s="227"/>
      <c r="CMI300" s="227"/>
      <c r="CMJ300" s="227"/>
      <c r="CMK300" s="227"/>
      <c r="CML300" s="227"/>
      <c r="CMM300" s="227"/>
      <c r="CMN300" s="227"/>
      <c r="CMO300" s="227"/>
      <c r="CMP300" s="227"/>
      <c r="CMQ300" s="227"/>
      <c r="CMR300" s="227"/>
      <c r="CMS300" s="227"/>
      <c r="CMT300" s="227"/>
      <c r="CMU300" s="227"/>
      <c r="CMV300" s="227"/>
      <c r="CMW300" s="227"/>
      <c r="CMX300" s="227"/>
      <c r="CMY300" s="227"/>
      <c r="CMZ300" s="227"/>
      <c r="CNA300" s="227"/>
      <c r="CNB300" s="227"/>
      <c r="CNC300" s="227"/>
      <c r="CND300" s="227"/>
      <c r="CNE300" s="227"/>
      <c r="CNF300" s="227"/>
      <c r="CNG300" s="227"/>
      <c r="CNH300" s="227"/>
      <c r="CNI300" s="227"/>
      <c r="CNJ300" s="227"/>
      <c r="CNK300" s="227"/>
      <c r="CNL300" s="227"/>
      <c r="CNM300" s="227"/>
      <c r="CNN300" s="227"/>
      <c r="CNO300" s="227"/>
      <c r="CNP300" s="227"/>
      <c r="CNQ300" s="227"/>
      <c r="CNR300" s="227"/>
      <c r="CNS300" s="227"/>
      <c r="CNT300" s="227"/>
      <c r="CNU300" s="227"/>
      <c r="CNV300" s="227"/>
      <c r="CNW300" s="227"/>
      <c r="CNX300" s="227"/>
      <c r="CNY300" s="227"/>
      <c r="CNZ300" s="227"/>
      <c r="COA300" s="227"/>
      <c r="COB300" s="227"/>
      <c r="COC300" s="227"/>
      <c r="COD300" s="227"/>
      <c r="COE300" s="227"/>
      <c r="COF300" s="227"/>
      <c r="COG300" s="227"/>
      <c r="COH300" s="227"/>
      <c r="COI300" s="227"/>
      <c r="COJ300" s="227"/>
      <c r="COK300" s="227"/>
      <c r="COL300" s="227"/>
      <c r="COM300" s="227"/>
      <c r="CON300" s="227"/>
      <c r="COO300" s="227"/>
      <c r="COP300" s="227"/>
      <c r="COQ300" s="227"/>
      <c r="COR300" s="227"/>
      <c r="COS300" s="227"/>
      <c r="COT300" s="227"/>
      <c r="COU300" s="227"/>
      <c r="COV300" s="227"/>
      <c r="COW300" s="227"/>
      <c r="COX300" s="227"/>
      <c r="COY300" s="227"/>
      <c r="COZ300" s="227"/>
      <c r="CPA300" s="227"/>
      <c r="CPB300" s="227"/>
      <c r="CPC300" s="227"/>
      <c r="CPD300" s="227"/>
      <c r="CPE300" s="227"/>
      <c r="CPF300" s="227"/>
      <c r="CPG300" s="227"/>
      <c r="CPH300" s="227"/>
      <c r="CPI300" s="227"/>
      <c r="CPJ300" s="227"/>
      <c r="CPK300" s="227"/>
      <c r="CPL300" s="227"/>
      <c r="CPM300" s="227"/>
      <c r="CPN300" s="227"/>
      <c r="CPO300" s="227"/>
      <c r="CPP300" s="227"/>
      <c r="CPQ300" s="227"/>
      <c r="CPR300" s="227"/>
      <c r="CPS300" s="227"/>
      <c r="CPT300" s="227"/>
      <c r="CPU300" s="227"/>
      <c r="CPV300" s="227"/>
      <c r="CPW300" s="227"/>
      <c r="CPX300" s="227"/>
      <c r="CPY300" s="227"/>
      <c r="CPZ300" s="227"/>
      <c r="CQA300" s="227"/>
      <c r="CQB300" s="227"/>
      <c r="CQC300" s="227"/>
      <c r="CQD300" s="227"/>
      <c r="CQE300" s="227"/>
      <c r="CQF300" s="227"/>
      <c r="CQG300" s="227"/>
      <c r="CQH300" s="227"/>
      <c r="CQI300" s="227"/>
      <c r="CQJ300" s="227"/>
      <c r="CQK300" s="227"/>
      <c r="CQL300" s="227"/>
      <c r="CQM300" s="227"/>
      <c r="CQN300" s="227"/>
      <c r="CQO300" s="227"/>
      <c r="CQP300" s="227"/>
      <c r="CQQ300" s="227"/>
      <c r="CQR300" s="227"/>
      <c r="CQS300" s="227"/>
      <c r="CQT300" s="227"/>
      <c r="CQU300" s="227"/>
      <c r="CQV300" s="227"/>
      <c r="CQW300" s="227"/>
      <c r="CQX300" s="227"/>
      <c r="CQY300" s="227"/>
      <c r="CQZ300" s="227"/>
      <c r="CRA300" s="227"/>
      <c r="CRB300" s="227"/>
      <c r="CRC300" s="227"/>
      <c r="CRD300" s="227"/>
      <c r="CRE300" s="227"/>
      <c r="CRF300" s="227"/>
      <c r="CRG300" s="227"/>
      <c r="CRH300" s="227"/>
      <c r="CRI300" s="227"/>
      <c r="CRJ300" s="227"/>
      <c r="CRK300" s="227"/>
      <c r="CRL300" s="227"/>
      <c r="CRM300" s="227"/>
      <c r="CRN300" s="227"/>
      <c r="CRO300" s="227"/>
      <c r="CRP300" s="227"/>
      <c r="CRQ300" s="227"/>
      <c r="CRR300" s="227"/>
      <c r="CRS300" s="227"/>
      <c r="CRT300" s="227"/>
      <c r="CRU300" s="227"/>
      <c r="CRV300" s="227"/>
      <c r="CRW300" s="227"/>
      <c r="CRX300" s="227"/>
      <c r="CRY300" s="227"/>
      <c r="CRZ300" s="227"/>
      <c r="CSA300" s="227"/>
      <c r="CSB300" s="227"/>
      <c r="CSC300" s="227"/>
      <c r="CSD300" s="227"/>
      <c r="CSE300" s="227"/>
      <c r="CSF300" s="227"/>
      <c r="CSG300" s="227"/>
      <c r="CSH300" s="227"/>
      <c r="CSI300" s="227"/>
      <c r="CSJ300" s="227"/>
      <c r="CSK300" s="227"/>
      <c r="CSL300" s="227"/>
      <c r="CSM300" s="227"/>
      <c r="CSN300" s="227"/>
      <c r="CSO300" s="227"/>
      <c r="CSP300" s="227"/>
      <c r="CSQ300" s="227"/>
      <c r="CSR300" s="227"/>
      <c r="CSS300" s="227"/>
      <c r="CST300" s="227"/>
      <c r="CSU300" s="227"/>
      <c r="CSV300" s="227"/>
      <c r="CSW300" s="227"/>
      <c r="CSX300" s="227"/>
      <c r="CSY300" s="227"/>
      <c r="CSZ300" s="227"/>
      <c r="CTA300" s="227"/>
      <c r="CTB300" s="227"/>
      <c r="CTC300" s="227"/>
      <c r="CTD300" s="227"/>
      <c r="CTE300" s="227"/>
      <c r="CTF300" s="227"/>
      <c r="CTG300" s="227"/>
      <c r="CTH300" s="227"/>
      <c r="CTI300" s="227"/>
      <c r="CTJ300" s="227"/>
      <c r="CTK300" s="227"/>
      <c r="CTL300" s="227"/>
      <c r="CTM300" s="227"/>
      <c r="CTN300" s="227"/>
      <c r="CTO300" s="227"/>
      <c r="CTP300" s="227"/>
      <c r="CTQ300" s="227"/>
      <c r="CTR300" s="227"/>
      <c r="CTS300" s="227"/>
      <c r="CTT300" s="227"/>
      <c r="CTU300" s="227"/>
      <c r="CTV300" s="227"/>
      <c r="CTW300" s="227"/>
      <c r="CTX300" s="227"/>
      <c r="CTY300" s="227"/>
      <c r="CTZ300" s="227"/>
      <c r="CUA300" s="227"/>
      <c r="CUB300" s="227"/>
      <c r="CUC300" s="227"/>
      <c r="CUD300" s="227"/>
      <c r="CUE300" s="227"/>
      <c r="CUF300" s="227"/>
      <c r="CUG300" s="227"/>
      <c r="CUH300" s="227"/>
      <c r="CUI300" s="227"/>
      <c r="CUJ300" s="227"/>
      <c r="CUK300" s="227"/>
      <c r="CUL300" s="227"/>
      <c r="CUM300" s="227"/>
      <c r="CUN300" s="227"/>
      <c r="CUO300" s="227"/>
      <c r="CUP300" s="227"/>
      <c r="CUQ300" s="227"/>
      <c r="CUR300" s="227"/>
      <c r="CUS300" s="227"/>
      <c r="CUT300" s="227"/>
      <c r="CUU300" s="227"/>
      <c r="CUV300" s="227"/>
      <c r="CUW300" s="227"/>
      <c r="CUX300" s="227"/>
      <c r="CUY300" s="227"/>
      <c r="CUZ300" s="227"/>
      <c r="CVA300" s="227"/>
      <c r="CVB300" s="227"/>
      <c r="CVC300" s="227"/>
      <c r="CVD300" s="227"/>
      <c r="CVE300" s="227"/>
      <c r="CVF300" s="227"/>
      <c r="CVG300" s="227"/>
      <c r="CVH300" s="227"/>
      <c r="CVI300" s="227"/>
      <c r="CVJ300" s="227"/>
      <c r="CVK300" s="227"/>
      <c r="CVL300" s="227"/>
      <c r="CVM300" s="227"/>
      <c r="CVN300" s="227"/>
      <c r="CVO300" s="227"/>
      <c r="CVP300" s="227"/>
      <c r="CVQ300" s="227"/>
      <c r="CVR300" s="227"/>
      <c r="CVS300" s="227"/>
      <c r="CVT300" s="227"/>
      <c r="CVU300" s="227"/>
      <c r="CVV300" s="227"/>
      <c r="CVW300" s="227"/>
      <c r="CVX300" s="227"/>
      <c r="CVY300" s="227"/>
      <c r="CVZ300" s="227"/>
      <c r="CWA300" s="227"/>
      <c r="CWB300" s="227"/>
      <c r="CWC300" s="227"/>
      <c r="CWD300" s="227"/>
      <c r="CWE300" s="227"/>
      <c r="CWF300" s="227"/>
      <c r="CWG300" s="227"/>
      <c r="CWH300" s="227"/>
      <c r="CWI300" s="227"/>
      <c r="CWJ300" s="227"/>
      <c r="CWK300" s="227"/>
      <c r="CWL300" s="227"/>
      <c r="CWM300" s="227"/>
      <c r="CWN300" s="227"/>
      <c r="CWO300" s="227"/>
      <c r="CWP300" s="227"/>
      <c r="CWQ300" s="227"/>
      <c r="CWR300" s="227"/>
      <c r="CWS300" s="227"/>
      <c r="CWT300" s="227"/>
      <c r="CWU300" s="227"/>
      <c r="CWV300" s="227"/>
      <c r="CWW300" s="227"/>
      <c r="CWX300" s="227"/>
      <c r="CWY300" s="227"/>
      <c r="CWZ300" s="227"/>
      <c r="CXA300" s="227"/>
      <c r="CXB300" s="227"/>
      <c r="CXC300" s="227"/>
      <c r="CXD300" s="227"/>
      <c r="CXE300" s="227"/>
      <c r="CXF300" s="227"/>
      <c r="CXG300" s="227"/>
      <c r="CXH300" s="227"/>
      <c r="CXI300" s="227"/>
      <c r="CXJ300" s="227"/>
      <c r="CXK300" s="227"/>
      <c r="CXL300" s="227"/>
      <c r="CXM300" s="227"/>
      <c r="CXN300" s="227"/>
      <c r="CXO300" s="227"/>
      <c r="CXP300" s="227"/>
      <c r="CXQ300" s="227"/>
      <c r="CXR300" s="227"/>
      <c r="CXS300" s="227"/>
      <c r="CXT300" s="227"/>
      <c r="CXU300" s="227"/>
      <c r="CXV300" s="227"/>
      <c r="CXW300" s="227"/>
      <c r="CXX300" s="227"/>
      <c r="CXY300" s="227"/>
      <c r="CXZ300" s="227"/>
      <c r="CYA300" s="227"/>
      <c r="CYB300" s="227"/>
      <c r="CYC300" s="227"/>
      <c r="CYD300" s="227"/>
      <c r="CYE300" s="227"/>
      <c r="CYF300" s="227"/>
      <c r="CYG300" s="227"/>
      <c r="CYH300" s="227"/>
      <c r="CYI300" s="227"/>
      <c r="CYJ300" s="227"/>
      <c r="CYK300" s="227"/>
      <c r="CYL300" s="227"/>
      <c r="CYM300" s="227"/>
      <c r="CYN300" s="227"/>
      <c r="CYO300" s="227"/>
      <c r="CYP300" s="227"/>
      <c r="CYQ300" s="227"/>
      <c r="CYR300" s="227"/>
      <c r="CYS300" s="227"/>
      <c r="CYT300" s="227"/>
      <c r="CYU300" s="227"/>
      <c r="CYV300" s="227"/>
      <c r="CYW300" s="227"/>
      <c r="CYX300" s="227"/>
      <c r="CYY300" s="227"/>
      <c r="CYZ300" s="227"/>
      <c r="CZA300" s="227"/>
      <c r="CZB300" s="227"/>
      <c r="CZC300" s="227"/>
      <c r="CZD300" s="227"/>
      <c r="CZE300" s="227"/>
      <c r="CZF300" s="227"/>
      <c r="CZG300" s="227"/>
      <c r="CZH300" s="227"/>
      <c r="CZI300" s="227"/>
      <c r="CZJ300" s="227"/>
      <c r="CZK300" s="227"/>
      <c r="CZL300" s="227"/>
      <c r="CZM300" s="227"/>
      <c r="CZN300" s="227"/>
      <c r="CZO300" s="227"/>
      <c r="CZP300" s="227"/>
      <c r="CZQ300" s="227"/>
      <c r="CZR300" s="227"/>
      <c r="CZS300" s="227"/>
      <c r="CZT300" s="227"/>
      <c r="CZU300" s="227"/>
      <c r="CZV300" s="227"/>
      <c r="CZW300" s="227"/>
      <c r="CZX300" s="227"/>
      <c r="CZY300" s="227"/>
      <c r="CZZ300" s="227"/>
      <c r="DAA300" s="227"/>
      <c r="DAB300" s="227"/>
      <c r="DAC300" s="227"/>
      <c r="DAD300" s="227"/>
      <c r="DAE300" s="227"/>
      <c r="DAF300" s="227"/>
      <c r="DAG300" s="227"/>
      <c r="DAH300" s="227"/>
      <c r="DAI300" s="227"/>
      <c r="DAJ300" s="227"/>
      <c r="DAK300" s="227"/>
      <c r="DAL300" s="227"/>
      <c r="DAM300" s="227"/>
      <c r="DAN300" s="227"/>
      <c r="DAO300" s="227"/>
      <c r="DAP300" s="227"/>
      <c r="DAQ300" s="227"/>
      <c r="DAR300" s="227"/>
      <c r="DAS300" s="227"/>
      <c r="DAT300" s="227"/>
      <c r="DAU300" s="227"/>
      <c r="DAV300" s="227"/>
      <c r="DAW300" s="227"/>
      <c r="DAX300" s="227"/>
      <c r="DAY300" s="227"/>
      <c r="DAZ300" s="227"/>
      <c r="DBA300" s="227"/>
      <c r="DBB300" s="227"/>
      <c r="DBC300" s="227"/>
      <c r="DBD300" s="227"/>
      <c r="DBE300" s="227"/>
      <c r="DBF300" s="227"/>
      <c r="DBG300" s="227"/>
      <c r="DBH300" s="227"/>
      <c r="DBI300" s="227"/>
      <c r="DBJ300" s="227"/>
      <c r="DBK300" s="227"/>
      <c r="DBL300" s="227"/>
      <c r="DBM300" s="227"/>
      <c r="DBN300" s="227"/>
      <c r="DBO300" s="227"/>
      <c r="DBP300" s="227"/>
      <c r="DBQ300" s="227"/>
      <c r="DBR300" s="227"/>
      <c r="DBS300" s="227"/>
      <c r="DBT300" s="227"/>
      <c r="DBU300" s="227"/>
      <c r="DBV300" s="227"/>
      <c r="DBW300" s="227"/>
      <c r="DBX300" s="227"/>
      <c r="DBY300" s="227"/>
      <c r="DBZ300" s="227"/>
      <c r="DCA300" s="227"/>
      <c r="DCB300" s="227"/>
      <c r="DCC300" s="227"/>
      <c r="DCD300" s="227"/>
      <c r="DCE300" s="227"/>
      <c r="DCF300" s="227"/>
      <c r="DCG300" s="227"/>
      <c r="DCH300" s="227"/>
      <c r="DCI300" s="227"/>
      <c r="DCJ300" s="227"/>
      <c r="DCK300" s="227"/>
      <c r="DCL300" s="227"/>
      <c r="DCM300" s="227"/>
      <c r="DCN300" s="227"/>
      <c r="DCO300" s="227"/>
      <c r="DCP300" s="227"/>
      <c r="DCQ300" s="227"/>
      <c r="DCR300" s="227"/>
      <c r="DCS300" s="227"/>
      <c r="DCT300" s="227"/>
      <c r="DCU300" s="227"/>
      <c r="DCV300" s="227"/>
      <c r="DCW300" s="227"/>
      <c r="DCX300" s="227"/>
      <c r="DCY300" s="227"/>
      <c r="DCZ300" s="227"/>
      <c r="DDA300" s="227"/>
      <c r="DDB300" s="227"/>
      <c r="DDC300" s="227"/>
      <c r="DDD300" s="227"/>
      <c r="DDE300" s="227"/>
      <c r="DDF300" s="227"/>
      <c r="DDG300" s="227"/>
      <c r="DDH300" s="227"/>
      <c r="DDI300" s="227"/>
      <c r="DDJ300" s="227"/>
      <c r="DDK300" s="227"/>
      <c r="DDL300" s="227"/>
      <c r="DDM300" s="227"/>
      <c r="DDN300" s="227"/>
      <c r="DDO300" s="227"/>
      <c r="DDP300" s="227"/>
      <c r="DDQ300" s="227"/>
      <c r="DDR300" s="227"/>
      <c r="DDS300" s="227"/>
      <c r="DDT300" s="227"/>
      <c r="DDU300" s="227"/>
      <c r="DDV300" s="227"/>
      <c r="DDW300" s="227"/>
      <c r="DDX300" s="227"/>
      <c r="DDY300" s="227"/>
      <c r="DDZ300" s="227"/>
      <c r="DEA300" s="227"/>
      <c r="DEB300" s="227"/>
      <c r="DEC300" s="227"/>
      <c r="DED300" s="227"/>
      <c r="DEE300" s="227"/>
      <c r="DEF300" s="227"/>
      <c r="DEG300" s="227"/>
      <c r="DEH300" s="227"/>
      <c r="DEI300" s="227"/>
      <c r="DEJ300" s="227"/>
      <c r="DEK300" s="227"/>
      <c r="DEL300" s="227"/>
      <c r="DEM300" s="227"/>
      <c r="DEN300" s="227"/>
      <c r="DEO300" s="227"/>
      <c r="DEP300" s="227"/>
      <c r="DEQ300" s="227"/>
      <c r="DER300" s="227"/>
      <c r="DES300" s="227"/>
      <c r="DET300" s="227"/>
      <c r="DEU300" s="227"/>
      <c r="DEV300" s="227"/>
      <c r="DEW300" s="227"/>
      <c r="DEX300" s="227"/>
      <c r="DEY300" s="227"/>
      <c r="DEZ300" s="227"/>
      <c r="DFA300" s="227"/>
      <c r="DFB300" s="227"/>
      <c r="DFC300" s="227"/>
      <c r="DFD300" s="227"/>
      <c r="DFE300" s="227"/>
      <c r="DFF300" s="227"/>
      <c r="DFG300" s="227"/>
      <c r="DFH300" s="227"/>
      <c r="DFI300" s="227"/>
      <c r="DFJ300" s="227"/>
      <c r="DFK300" s="227"/>
      <c r="DFL300" s="227"/>
      <c r="DFM300" s="227"/>
      <c r="DFN300" s="227"/>
      <c r="DFO300" s="227"/>
      <c r="DFP300" s="227"/>
      <c r="DFQ300" s="227"/>
      <c r="DFR300" s="227"/>
      <c r="DFS300" s="227"/>
      <c r="DFT300" s="227"/>
      <c r="DFU300" s="227"/>
      <c r="DFV300" s="227"/>
      <c r="DFW300" s="227"/>
      <c r="DFX300" s="227"/>
      <c r="DFY300" s="227"/>
      <c r="DFZ300" s="227"/>
      <c r="DGA300" s="227"/>
      <c r="DGB300" s="227"/>
      <c r="DGC300" s="227"/>
      <c r="DGD300" s="227"/>
      <c r="DGE300" s="227"/>
      <c r="DGF300" s="227"/>
      <c r="DGG300" s="227"/>
      <c r="DGH300" s="227"/>
      <c r="DGI300" s="227"/>
      <c r="DGJ300" s="227"/>
      <c r="DGK300" s="227"/>
      <c r="DGL300" s="227"/>
      <c r="DGM300" s="227"/>
      <c r="DGN300" s="227"/>
      <c r="DGO300" s="227"/>
      <c r="DGP300" s="227"/>
      <c r="DGQ300" s="227"/>
      <c r="DGR300" s="227"/>
      <c r="DGS300" s="227"/>
      <c r="DGT300" s="227"/>
      <c r="DGU300" s="227"/>
      <c r="DGV300" s="227"/>
      <c r="DGW300" s="227"/>
      <c r="DGX300" s="227"/>
      <c r="DGY300" s="227"/>
      <c r="DGZ300" s="227"/>
      <c r="DHA300" s="227"/>
      <c r="DHB300" s="227"/>
      <c r="DHC300" s="227"/>
      <c r="DHD300" s="227"/>
      <c r="DHE300" s="227"/>
      <c r="DHF300" s="227"/>
      <c r="DHG300" s="227"/>
      <c r="DHH300" s="227"/>
      <c r="DHI300" s="227"/>
      <c r="DHJ300" s="227"/>
      <c r="DHK300" s="227"/>
      <c r="DHL300" s="227"/>
      <c r="DHM300" s="227"/>
      <c r="DHN300" s="227"/>
      <c r="DHO300" s="227"/>
      <c r="DHP300" s="227"/>
      <c r="DHQ300" s="227"/>
      <c r="DHR300" s="227"/>
      <c r="DHS300" s="227"/>
      <c r="DHT300" s="227"/>
      <c r="DHU300" s="227"/>
      <c r="DHV300" s="227"/>
      <c r="DHW300" s="227"/>
      <c r="DHX300" s="227"/>
      <c r="DHY300" s="227"/>
      <c r="DHZ300" s="227"/>
      <c r="DIA300" s="227"/>
      <c r="DIB300" s="227"/>
      <c r="DIC300" s="227"/>
      <c r="DID300" s="227"/>
      <c r="DIE300" s="227"/>
      <c r="DIF300" s="227"/>
      <c r="DIG300" s="227"/>
      <c r="DIH300" s="227"/>
      <c r="DII300" s="227"/>
      <c r="DIJ300" s="227"/>
      <c r="DIK300" s="227"/>
      <c r="DIL300" s="227"/>
      <c r="DIM300" s="227"/>
      <c r="DIN300" s="227"/>
      <c r="DIO300" s="227"/>
      <c r="DIP300" s="227"/>
      <c r="DIQ300" s="227"/>
      <c r="DIR300" s="227"/>
      <c r="DIS300" s="227"/>
      <c r="DIT300" s="227"/>
      <c r="DIU300" s="227"/>
      <c r="DIV300" s="227"/>
      <c r="DIW300" s="227"/>
      <c r="DIX300" s="227"/>
      <c r="DIY300" s="227"/>
      <c r="DIZ300" s="227"/>
      <c r="DJA300" s="227"/>
      <c r="DJB300" s="227"/>
      <c r="DJC300" s="227"/>
      <c r="DJD300" s="227"/>
      <c r="DJE300" s="227"/>
      <c r="DJF300" s="227"/>
      <c r="DJG300" s="227"/>
      <c r="DJH300" s="227"/>
      <c r="DJI300" s="227"/>
      <c r="DJJ300" s="227"/>
      <c r="DJK300" s="227"/>
      <c r="DJL300" s="227"/>
      <c r="DJM300" s="227"/>
      <c r="DJN300" s="227"/>
      <c r="DJO300" s="227"/>
      <c r="DJP300" s="227"/>
      <c r="DJQ300" s="227"/>
      <c r="DJR300" s="227"/>
      <c r="DJS300" s="227"/>
      <c r="DJT300" s="227"/>
      <c r="DJU300" s="227"/>
      <c r="DJV300" s="227"/>
      <c r="DJW300" s="227"/>
      <c r="DJX300" s="227"/>
      <c r="DJY300" s="227"/>
      <c r="DJZ300" s="227"/>
      <c r="DKA300" s="227"/>
      <c r="DKB300" s="227"/>
      <c r="DKC300" s="227"/>
      <c r="DKD300" s="227"/>
      <c r="DKE300" s="227"/>
      <c r="DKF300" s="227"/>
      <c r="DKG300" s="227"/>
      <c r="DKH300" s="227"/>
      <c r="DKI300" s="227"/>
      <c r="DKJ300" s="227"/>
      <c r="DKK300" s="227"/>
      <c r="DKL300" s="227"/>
      <c r="DKM300" s="227"/>
      <c r="DKN300" s="227"/>
      <c r="DKO300" s="227"/>
      <c r="DKP300" s="227"/>
      <c r="DKQ300" s="227"/>
      <c r="DKR300" s="227"/>
      <c r="DKS300" s="227"/>
      <c r="DKT300" s="227"/>
      <c r="DKU300" s="227"/>
      <c r="DKV300" s="227"/>
      <c r="DKW300" s="227"/>
      <c r="DKX300" s="227"/>
      <c r="DKY300" s="227"/>
      <c r="DKZ300" s="227"/>
      <c r="DLA300" s="227"/>
      <c r="DLB300" s="227"/>
      <c r="DLC300" s="227"/>
      <c r="DLD300" s="227"/>
      <c r="DLE300" s="227"/>
      <c r="DLF300" s="227"/>
      <c r="DLG300" s="227"/>
      <c r="DLH300" s="227"/>
      <c r="DLI300" s="227"/>
      <c r="DLJ300" s="227"/>
      <c r="DLK300" s="227"/>
      <c r="DLL300" s="227"/>
      <c r="DLM300" s="227"/>
      <c r="DLN300" s="227"/>
      <c r="DLO300" s="227"/>
      <c r="DLP300" s="227"/>
      <c r="DLQ300" s="227"/>
      <c r="DLR300" s="227"/>
      <c r="DLS300" s="227"/>
      <c r="DLT300" s="227"/>
      <c r="DLU300" s="227"/>
      <c r="DLV300" s="227"/>
      <c r="DLW300" s="227"/>
      <c r="DLX300" s="227"/>
      <c r="DLY300" s="227"/>
      <c r="DLZ300" s="227"/>
      <c r="DMA300" s="227"/>
      <c r="DMB300" s="227"/>
      <c r="DMC300" s="227"/>
      <c r="DMD300" s="227"/>
      <c r="DME300" s="227"/>
      <c r="DMF300" s="227"/>
      <c r="DMG300" s="227"/>
      <c r="DMH300" s="227"/>
      <c r="DMI300" s="227"/>
      <c r="DMJ300" s="227"/>
      <c r="DMK300" s="227"/>
      <c r="DML300" s="227"/>
      <c r="DMM300" s="227"/>
      <c r="DMN300" s="227"/>
      <c r="DMO300" s="227"/>
      <c r="DMP300" s="227"/>
      <c r="DMQ300" s="227"/>
      <c r="DMR300" s="227"/>
      <c r="DMS300" s="227"/>
      <c r="DMT300" s="227"/>
      <c r="DMU300" s="227"/>
      <c r="DMV300" s="227"/>
      <c r="DMW300" s="227"/>
      <c r="DMX300" s="227"/>
      <c r="DMY300" s="227"/>
      <c r="DMZ300" s="227"/>
      <c r="DNA300" s="227"/>
      <c r="DNB300" s="227"/>
      <c r="DNC300" s="227"/>
      <c r="DND300" s="227"/>
      <c r="DNE300" s="227"/>
      <c r="DNF300" s="227"/>
      <c r="DNG300" s="227"/>
      <c r="DNH300" s="227"/>
      <c r="DNI300" s="227"/>
      <c r="DNJ300" s="227"/>
      <c r="DNK300" s="227"/>
      <c r="DNL300" s="227"/>
      <c r="DNM300" s="227"/>
      <c r="DNN300" s="227"/>
      <c r="DNO300" s="227"/>
      <c r="DNP300" s="227"/>
      <c r="DNQ300" s="227"/>
      <c r="DNR300" s="227"/>
      <c r="DNS300" s="227"/>
      <c r="DNT300" s="227"/>
      <c r="DNU300" s="227"/>
      <c r="DNV300" s="227"/>
      <c r="DNW300" s="227"/>
      <c r="DNX300" s="227"/>
      <c r="DNY300" s="227"/>
      <c r="DNZ300" s="227"/>
      <c r="DOA300" s="227"/>
      <c r="DOB300" s="227"/>
      <c r="DOC300" s="227"/>
      <c r="DOD300" s="227"/>
      <c r="DOE300" s="227"/>
      <c r="DOF300" s="227"/>
      <c r="DOG300" s="227"/>
      <c r="DOH300" s="227"/>
      <c r="DOI300" s="227"/>
      <c r="DOJ300" s="227"/>
      <c r="DOK300" s="227"/>
      <c r="DOL300" s="227"/>
      <c r="DOM300" s="227"/>
      <c r="DON300" s="227"/>
      <c r="DOO300" s="227"/>
      <c r="DOP300" s="227"/>
      <c r="DOQ300" s="227"/>
      <c r="DOR300" s="227"/>
      <c r="DOS300" s="227"/>
      <c r="DOT300" s="227"/>
      <c r="DOU300" s="227"/>
      <c r="DOV300" s="227"/>
      <c r="DOW300" s="227"/>
      <c r="DOX300" s="227"/>
      <c r="DOY300" s="227"/>
      <c r="DOZ300" s="227"/>
      <c r="DPA300" s="227"/>
      <c r="DPB300" s="227"/>
      <c r="DPC300" s="227"/>
      <c r="DPD300" s="227"/>
      <c r="DPE300" s="227"/>
      <c r="DPF300" s="227"/>
      <c r="DPG300" s="227"/>
      <c r="DPH300" s="227"/>
      <c r="DPI300" s="227"/>
      <c r="DPJ300" s="227"/>
      <c r="DPK300" s="227"/>
      <c r="DPL300" s="227"/>
      <c r="DPM300" s="227"/>
      <c r="DPN300" s="227"/>
      <c r="DPO300" s="227"/>
      <c r="DPP300" s="227"/>
      <c r="DPQ300" s="227"/>
      <c r="DPR300" s="227"/>
      <c r="DPS300" s="227"/>
      <c r="DPT300" s="227"/>
      <c r="DPU300" s="227"/>
      <c r="DPV300" s="227"/>
      <c r="DPW300" s="227"/>
      <c r="DPX300" s="227"/>
      <c r="DPY300" s="227"/>
      <c r="DPZ300" s="227"/>
      <c r="DQA300" s="227"/>
      <c r="DQB300" s="227"/>
      <c r="DQC300" s="227"/>
      <c r="DQD300" s="227"/>
      <c r="DQE300" s="227"/>
      <c r="DQF300" s="227"/>
      <c r="DQG300" s="227"/>
      <c r="DQH300" s="227"/>
      <c r="DQI300" s="227"/>
      <c r="DQJ300" s="227"/>
      <c r="DQK300" s="227"/>
      <c r="DQL300" s="227"/>
      <c r="DQM300" s="227"/>
      <c r="DQN300" s="227"/>
      <c r="DQO300" s="227"/>
      <c r="DQP300" s="227"/>
      <c r="DQQ300" s="227"/>
      <c r="DQR300" s="227"/>
      <c r="DQS300" s="227"/>
      <c r="DQT300" s="227"/>
      <c r="DQU300" s="227"/>
      <c r="DQV300" s="227"/>
      <c r="DQW300" s="227"/>
      <c r="DQX300" s="227"/>
      <c r="DQY300" s="227"/>
      <c r="DQZ300" s="227"/>
      <c r="DRA300" s="227"/>
      <c r="DRB300" s="227"/>
      <c r="DRC300" s="227"/>
      <c r="DRD300" s="227"/>
      <c r="DRE300" s="227"/>
      <c r="DRF300" s="227"/>
      <c r="DRG300" s="227"/>
      <c r="DRH300" s="227"/>
      <c r="DRI300" s="227"/>
      <c r="DRJ300" s="227"/>
      <c r="DRK300" s="227"/>
      <c r="DRL300" s="227"/>
      <c r="DRM300" s="227"/>
      <c r="DRN300" s="227"/>
      <c r="DRO300" s="227"/>
      <c r="DRP300" s="227"/>
      <c r="DRQ300" s="227"/>
      <c r="DRR300" s="227"/>
      <c r="DRS300" s="227"/>
      <c r="DRT300" s="227"/>
      <c r="DRU300" s="227"/>
      <c r="DRV300" s="227"/>
      <c r="DRW300" s="227"/>
      <c r="DRX300" s="227"/>
      <c r="DRY300" s="227"/>
      <c r="DRZ300" s="227"/>
      <c r="DSA300" s="227"/>
      <c r="DSB300" s="227"/>
      <c r="DSC300" s="227"/>
      <c r="DSD300" s="227"/>
      <c r="DSE300" s="227"/>
      <c r="DSF300" s="227"/>
      <c r="DSG300" s="227"/>
      <c r="DSH300" s="227"/>
      <c r="DSI300" s="227"/>
      <c r="DSJ300" s="227"/>
      <c r="DSK300" s="227"/>
      <c r="DSL300" s="227"/>
      <c r="DSM300" s="227"/>
      <c r="DSN300" s="227"/>
      <c r="DSO300" s="227"/>
      <c r="DSP300" s="227"/>
      <c r="DSQ300" s="227"/>
      <c r="DSR300" s="227"/>
      <c r="DSS300" s="227"/>
      <c r="DST300" s="227"/>
      <c r="DSU300" s="227"/>
      <c r="DSV300" s="227"/>
      <c r="DSW300" s="227"/>
      <c r="DSX300" s="227"/>
      <c r="DSY300" s="227"/>
      <c r="DSZ300" s="227"/>
      <c r="DTA300" s="227"/>
      <c r="DTB300" s="227"/>
      <c r="DTC300" s="227"/>
      <c r="DTD300" s="227"/>
      <c r="DTE300" s="227"/>
      <c r="DTF300" s="227"/>
      <c r="DTG300" s="227"/>
      <c r="DTH300" s="227"/>
      <c r="DTI300" s="227"/>
      <c r="DTJ300" s="227"/>
      <c r="DTK300" s="227"/>
      <c r="DTL300" s="227"/>
      <c r="DTM300" s="227"/>
      <c r="DTN300" s="227"/>
      <c r="DTO300" s="227"/>
      <c r="DTP300" s="227"/>
      <c r="DTQ300" s="227"/>
      <c r="DTR300" s="227"/>
      <c r="DTS300" s="227"/>
      <c r="DTT300" s="227"/>
      <c r="DTU300" s="227"/>
      <c r="DTV300" s="227"/>
      <c r="DTW300" s="227"/>
      <c r="DTX300" s="227"/>
      <c r="DTY300" s="227"/>
      <c r="DTZ300" s="227"/>
      <c r="DUA300" s="227"/>
      <c r="DUB300" s="227"/>
      <c r="DUC300" s="227"/>
      <c r="DUD300" s="227"/>
      <c r="DUE300" s="227"/>
      <c r="DUF300" s="227"/>
      <c r="DUG300" s="227"/>
      <c r="DUH300" s="227"/>
      <c r="DUI300" s="227"/>
      <c r="DUJ300" s="227"/>
      <c r="DUK300" s="227"/>
      <c r="DUL300" s="227"/>
      <c r="DUM300" s="227"/>
      <c r="DUN300" s="227"/>
      <c r="DUO300" s="227"/>
      <c r="DUP300" s="227"/>
      <c r="DUQ300" s="227"/>
      <c r="DUR300" s="227"/>
      <c r="DUS300" s="227"/>
      <c r="DUT300" s="227"/>
      <c r="DUU300" s="227"/>
      <c r="DUV300" s="227"/>
      <c r="DUW300" s="227"/>
      <c r="DUX300" s="227"/>
      <c r="DUY300" s="227"/>
      <c r="DUZ300" s="227"/>
      <c r="DVA300" s="227"/>
      <c r="DVB300" s="227"/>
      <c r="DVC300" s="227"/>
      <c r="DVD300" s="227"/>
      <c r="DVE300" s="227"/>
      <c r="DVF300" s="227"/>
      <c r="DVG300" s="227"/>
      <c r="DVH300" s="227"/>
      <c r="DVI300" s="227"/>
      <c r="DVJ300" s="227"/>
      <c r="DVK300" s="227"/>
      <c r="DVL300" s="227"/>
      <c r="DVM300" s="227"/>
      <c r="DVN300" s="227"/>
      <c r="DVO300" s="227"/>
      <c r="DVP300" s="227"/>
      <c r="DVQ300" s="227"/>
      <c r="DVR300" s="227"/>
      <c r="DVS300" s="227"/>
      <c r="DVT300" s="227"/>
      <c r="DVU300" s="227"/>
      <c r="DVV300" s="227"/>
      <c r="DVW300" s="227"/>
      <c r="DVX300" s="227"/>
      <c r="DVY300" s="227"/>
      <c r="DVZ300" s="227"/>
      <c r="DWA300" s="227"/>
      <c r="DWB300" s="227"/>
      <c r="DWC300" s="227"/>
      <c r="DWD300" s="227"/>
      <c r="DWE300" s="227"/>
      <c r="DWF300" s="227"/>
      <c r="DWG300" s="227"/>
      <c r="DWH300" s="227"/>
      <c r="DWI300" s="227"/>
      <c r="DWJ300" s="227"/>
      <c r="DWK300" s="227"/>
      <c r="DWL300" s="227"/>
      <c r="DWM300" s="227"/>
      <c r="DWN300" s="227"/>
      <c r="DWO300" s="227"/>
      <c r="DWP300" s="227"/>
      <c r="DWQ300" s="227"/>
      <c r="DWR300" s="227"/>
      <c r="DWS300" s="227"/>
      <c r="DWT300" s="227"/>
      <c r="DWU300" s="227"/>
      <c r="DWV300" s="227"/>
      <c r="DWW300" s="227"/>
      <c r="DWX300" s="227"/>
      <c r="DWY300" s="227"/>
      <c r="DWZ300" s="227"/>
      <c r="DXA300" s="227"/>
      <c r="DXB300" s="227"/>
      <c r="DXC300" s="227"/>
      <c r="DXD300" s="227"/>
      <c r="DXE300" s="227"/>
      <c r="DXF300" s="227"/>
      <c r="DXG300" s="227"/>
      <c r="DXH300" s="227"/>
      <c r="DXI300" s="227"/>
      <c r="DXJ300" s="227"/>
      <c r="DXK300" s="227"/>
      <c r="DXL300" s="227"/>
      <c r="DXM300" s="227"/>
      <c r="DXN300" s="227"/>
      <c r="DXO300" s="227"/>
      <c r="DXP300" s="227"/>
      <c r="DXQ300" s="227"/>
      <c r="DXR300" s="227"/>
      <c r="DXS300" s="227"/>
      <c r="DXT300" s="227"/>
      <c r="DXU300" s="227"/>
      <c r="DXV300" s="227"/>
      <c r="DXW300" s="227"/>
      <c r="DXX300" s="227"/>
      <c r="DXY300" s="227"/>
      <c r="DXZ300" s="227"/>
      <c r="DYA300" s="227"/>
      <c r="DYB300" s="227"/>
      <c r="DYC300" s="227"/>
      <c r="DYD300" s="227"/>
      <c r="DYE300" s="227"/>
      <c r="DYF300" s="227"/>
      <c r="DYG300" s="227"/>
      <c r="DYH300" s="227"/>
      <c r="DYI300" s="227"/>
      <c r="DYJ300" s="227"/>
      <c r="DYK300" s="227"/>
      <c r="DYL300" s="227"/>
      <c r="DYM300" s="227"/>
      <c r="DYN300" s="227"/>
      <c r="DYO300" s="227"/>
      <c r="DYP300" s="227"/>
      <c r="DYQ300" s="227"/>
      <c r="DYR300" s="227"/>
      <c r="DYS300" s="227"/>
      <c r="DYT300" s="227"/>
      <c r="DYU300" s="227"/>
      <c r="DYV300" s="227"/>
      <c r="DYW300" s="227"/>
      <c r="DYX300" s="227"/>
      <c r="DYY300" s="227"/>
      <c r="DYZ300" s="227"/>
      <c r="DZA300" s="227"/>
      <c r="DZB300" s="227"/>
      <c r="DZC300" s="227"/>
      <c r="DZD300" s="227"/>
      <c r="DZE300" s="227"/>
      <c r="DZF300" s="227"/>
      <c r="DZG300" s="227"/>
      <c r="DZH300" s="227"/>
      <c r="DZI300" s="227"/>
      <c r="DZJ300" s="227"/>
      <c r="DZK300" s="227"/>
      <c r="DZL300" s="227"/>
      <c r="DZM300" s="227"/>
      <c r="DZN300" s="227"/>
      <c r="DZO300" s="227"/>
      <c r="DZP300" s="227"/>
      <c r="DZQ300" s="227"/>
      <c r="DZR300" s="227"/>
      <c r="DZS300" s="227"/>
      <c r="DZT300" s="227"/>
      <c r="DZU300" s="227"/>
      <c r="DZV300" s="227"/>
      <c r="DZW300" s="227"/>
      <c r="DZX300" s="227"/>
      <c r="DZY300" s="227"/>
      <c r="DZZ300" s="227"/>
      <c r="EAA300" s="227"/>
      <c r="EAB300" s="227"/>
      <c r="EAC300" s="227"/>
      <c r="EAD300" s="227"/>
      <c r="EAE300" s="227"/>
      <c r="EAF300" s="227"/>
      <c r="EAG300" s="227"/>
      <c r="EAH300" s="227"/>
      <c r="EAI300" s="227"/>
      <c r="EAJ300" s="227"/>
      <c r="EAK300" s="227"/>
      <c r="EAL300" s="227"/>
      <c r="EAM300" s="227"/>
      <c r="EAN300" s="227"/>
      <c r="EAO300" s="227"/>
      <c r="EAP300" s="227"/>
      <c r="EAQ300" s="227"/>
      <c r="EAR300" s="227"/>
      <c r="EAS300" s="227"/>
      <c r="EAT300" s="227"/>
      <c r="EAU300" s="227"/>
      <c r="EAV300" s="227"/>
      <c r="EAW300" s="227"/>
      <c r="EAX300" s="227"/>
      <c r="EAY300" s="227"/>
      <c r="EAZ300" s="227"/>
      <c r="EBA300" s="227"/>
      <c r="EBB300" s="227"/>
      <c r="EBC300" s="227"/>
      <c r="EBD300" s="227"/>
      <c r="EBE300" s="227"/>
      <c r="EBF300" s="227"/>
      <c r="EBG300" s="227"/>
      <c r="EBH300" s="227"/>
      <c r="EBI300" s="227"/>
      <c r="EBJ300" s="227"/>
      <c r="EBK300" s="227"/>
      <c r="EBL300" s="227"/>
      <c r="EBM300" s="227"/>
      <c r="EBN300" s="227"/>
      <c r="EBO300" s="227"/>
      <c r="EBP300" s="227"/>
      <c r="EBQ300" s="227"/>
      <c r="EBR300" s="227"/>
      <c r="EBS300" s="227"/>
      <c r="EBT300" s="227"/>
      <c r="EBU300" s="227"/>
      <c r="EBV300" s="227"/>
      <c r="EBW300" s="227"/>
      <c r="EBX300" s="227"/>
      <c r="EBY300" s="227"/>
      <c r="EBZ300" s="227"/>
      <c r="ECA300" s="227"/>
      <c r="ECB300" s="227"/>
      <c r="ECC300" s="227"/>
      <c r="ECD300" s="227"/>
      <c r="ECE300" s="227"/>
      <c r="ECF300" s="227"/>
      <c r="ECG300" s="227"/>
      <c r="ECH300" s="227"/>
      <c r="ECI300" s="227"/>
      <c r="ECJ300" s="227"/>
      <c r="ECK300" s="227"/>
      <c r="ECL300" s="227"/>
      <c r="ECM300" s="227"/>
      <c r="ECN300" s="227"/>
      <c r="ECO300" s="227"/>
      <c r="ECP300" s="227"/>
      <c r="ECQ300" s="227"/>
      <c r="ECR300" s="227"/>
      <c r="ECS300" s="227"/>
      <c r="ECT300" s="227"/>
      <c r="ECU300" s="227"/>
      <c r="ECV300" s="227"/>
      <c r="ECW300" s="227"/>
      <c r="ECX300" s="227"/>
      <c r="ECY300" s="227"/>
      <c r="ECZ300" s="227"/>
      <c r="EDA300" s="227"/>
      <c r="EDB300" s="227"/>
      <c r="EDC300" s="227"/>
      <c r="EDD300" s="227"/>
      <c r="EDE300" s="227"/>
      <c r="EDF300" s="227"/>
      <c r="EDG300" s="227"/>
      <c r="EDH300" s="227"/>
      <c r="EDI300" s="227"/>
      <c r="EDJ300" s="227"/>
      <c r="EDK300" s="227"/>
      <c r="EDL300" s="227"/>
      <c r="EDM300" s="227"/>
      <c r="EDN300" s="227"/>
      <c r="EDO300" s="227"/>
      <c r="EDP300" s="227"/>
      <c r="EDQ300" s="227"/>
      <c r="EDR300" s="227"/>
      <c r="EDS300" s="227"/>
      <c r="EDT300" s="227"/>
      <c r="EDU300" s="227"/>
      <c r="EDV300" s="227"/>
      <c r="EDW300" s="227"/>
      <c r="EDX300" s="227"/>
      <c r="EDY300" s="227"/>
      <c r="EDZ300" s="227"/>
      <c r="EEA300" s="227"/>
      <c r="EEB300" s="227"/>
      <c r="EEC300" s="227"/>
      <c r="EED300" s="227"/>
      <c r="EEE300" s="227"/>
      <c r="EEF300" s="227"/>
      <c r="EEG300" s="227"/>
      <c r="EEH300" s="227"/>
      <c r="EEI300" s="227"/>
      <c r="EEJ300" s="227"/>
      <c r="EEK300" s="227"/>
      <c r="EEL300" s="227"/>
      <c r="EEM300" s="227"/>
      <c r="EEN300" s="227"/>
      <c r="EEO300" s="227"/>
      <c r="EEP300" s="227"/>
      <c r="EEQ300" s="227"/>
      <c r="EER300" s="227"/>
      <c r="EES300" s="227"/>
      <c r="EET300" s="227"/>
      <c r="EEU300" s="227"/>
      <c r="EEV300" s="227"/>
      <c r="EEW300" s="227"/>
      <c r="EEX300" s="227"/>
      <c r="EEY300" s="227"/>
      <c r="EEZ300" s="227"/>
      <c r="EFA300" s="227"/>
      <c r="EFB300" s="227"/>
      <c r="EFC300" s="227"/>
      <c r="EFD300" s="227"/>
      <c r="EFE300" s="227"/>
      <c r="EFF300" s="227"/>
      <c r="EFG300" s="227"/>
      <c r="EFH300" s="227"/>
      <c r="EFI300" s="227"/>
      <c r="EFJ300" s="227"/>
      <c r="EFK300" s="227"/>
      <c r="EFL300" s="227"/>
      <c r="EFM300" s="227"/>
      <c r="EFN300" s="227"/>
      <c r="EFO300" s="227"/>
      <c r="EFP300" s="227"/>
      <c r="EFQ300" s="227"/>
      <c r="EFR300" s="227"/>
      <c r="EFS300" s="227"/>
      <c r="EFT300" s="227"/>
      <c r="EFU300" s="227"/>
      <c r="EFV300" s="227"/>
      <c r="EFW300" s="227"/>
      <c r="EFX300" s="227"/>
      <c r="EFY300" s="227"/>
      <c r="EFZ300" s="227"/>
      <c r="EGA300" s="227"/>
      <c r="EGB300" s="227"/>
      <c r="EGC300" s="227"/>
      <c r="EGD300" s="227"/>
      <c r="EGE300" s="227"/>
      <c r="EGF300" s="227"/>
      <c r="EGG300" s="227"/>
      <c r="EGH300" s="227"/>
      <c r="EGI300" s="227"/>
      <c r="EGJ300" s="227"/>
      <c r="EGK300" s="227"/>
      <c r="EGL300" s="227"/>
      <c r="EGM300" s="227"/>
      <c r="EGN300" s="227"/>
      <c r="EGO300" s="227"/>
      <c r="EGP300" s="227"/>
      <c r="EGQ300" s="227"/>
      <c r="EGR300" s="227"/>
      <c r="EGS300" s="227"/>
      <c r="EGT300" s="227"/>
      <c r="EGU300" s="227"/>
      <c r="EGV300" s="227"/>
      <c r="EGW300" s="227"/>
      <c r="EGX300" s="227"/>
      <c r="EGY300" s="227"/>
      <c r="EGZ300" s="227"/>
      <c r="EHA300" s="227"/>
      <c r="EHB300" s="227"/>
      <c r="EHC300" s="227"/>
      <c r="EHD300" s="227"/>
      <c r="EHE300" s="227"/>
      <c r="EHF300" s="227"/>
      <c r="EHG300" s="227"/>
      <c r="EHH300" s="227"/>
      <c r="EHI300" s="227"/>
      <c r="EHJ300" s="227"/>
      <c r="EHK300" s="227"/>
      <c r="EHL300" s="227"/>
      <c r="EHM300" s="227"/>
      <c r="EHN300" s="227"/>
      <c r="EHO300" s="227"/>
      <c r="EHP300" s="227"/>
      <c r="EHQ300" s="227"/>
      <c r="EHR300" s="227"/>
      <c r="EHS300" s="227"/>
      <c r="EHT300" s="227"/>
      <c r="EHU300" s="227"/>
      <c r="EHV300" s="227"/>
      <c r="EHW300" s="227"/>
      <c r="EHX300" s="227"/>
      <c r="EHY300" s="227"/>
      <c r="EHZ300" s="227"/>
      <c r="EIA300" s="227"/>
      <c r="EIB300" s="227"/>
      <c r="EIC300" s="227"/>
      <c r="EID300" s="227"/>
      <c r="EIE300" s="227"/>
      <c r="EIF300" s="227"/>
      <c r="EIG300" s="227"/>
      <c r="EIH300" s="227"/>
      <c r="EII300" s="227"/>
      <c r="EIJ300" s="227"/>
      <c r="EIK300" s="227"/>
      <c r="EIL300" s="227"/>
      <c r="EIM300" s="227"/>
      <c r="EIN300" s="227"/>
      <c r="EIO300" s="227"/>
      <c r="EIP300" s="227"/>
      <c r="EIQ300" s="227"/>
      <c r="EIR300" s="227"/>
      <c r="EIS300" s="227"/>
      <c r="EIT300" s="227"/>
      <c r="EIU300" s="227"/>
      <c r="EIV300" s="227"/>
      <c r="EIW300" s="227"/>
      <c r="EIX300" s="227"/>
      <c r="EIY300" s="227"/>
      <c r="EIZ300" s="227"/>
      <c r="EJA300" s="227"/>
      <c r="EJB300" s="227"/>
      <c r="EJC300" s="227"/>
      <c r="EJD300" s="227"/>
      <c r="EJE300" s="227"/>
      <c r="EJF300" s="227"/>
      <c r="EJG300" s="227"/>
      <c r="EJH300" s="227"/>
      <c r="EJI300" s="227"/>
      <c r="EJJ300" s="227"/>
      <c r="EJK300" s="227"/>
      <c r="EJL300" s="227"/>
      <c r="EJM300" s="227"/>
      <c r="EJN300" s="227"/>
      <c r="EJO300" s="227"/>
      <c r="EJP300" s="227"/>
      <c r="EJQ300" s="227"/>
      <c r="EJR300" s="227"/>
      <c r="EJS300" s="227"/>
      <c r="EJT300" s="227"/>
      <c r="EJU300" s="227"/>
      <c r="EJV300" s="227"/>
      <c r="EJW300" s="227"/>
      <c r="EJX300" s="227"/>
      <c r="EJY300" s="227"/>
      <c r="EJZ300" s="227"/>
      <c r="EKA300" s="227"/>
      <c r="EKB300" s="227"/>
      <c r="EKC300" s="227"/>
      <c r="EKD300" s="227"/>
      <c r="EKE300" s="227"/>
      <c r="EKF300" s="227"/>
      <c r="EKG300" s="227"/>
      <c r="EKH300" s="227"/>
      <c r="EKI300" s="227"/>
      <c r="EKJ300" s="227"/>
      <c r="EKK300" s="227"/>
      <c r="EKL300" s="227"/>
      <c r="EKM300" s="227"/>
      <c r="EKN300" s="227"/>
      <c r="EKO300" s="227"/>
      <c r="EKP300" s="227"/>
      <c r="EKQ300" s="227"/>
      <c r="EKR300" s="227"/>
      <c r="EKS300" s="227"/>
      <c r="EKT300" s="227"/>
      <c r="EKU300" s="227"/>
      <c r="EKV300" s="227"/>
      <c r="EKW300" s="227"/>
      <c r="EKX300" s="227"/>
      <c r="EKY300" s="227"/>
      <c r="EKZ300" s="227"/>
      <c r="ELA300" s="227"/>
      <c r="ELB300" s="227"/>
      <c r="ELC300" s="227"/>
      <c r="ELD300" s="227"/>
      <c r="ELE300" s="227"/>
      <c r="ELF300" s="227"/>
      <c r="ELG300" s="227"/>
      <c r="ELH300" s="227"/>
      <c r="ELI300" s="227"/>
      <c r="ELJ300" s="227"/>
      <c r="ELK300" s="227"/>
      <c r="ELL300" s="227"/>
      <c r="ELM300" s="227"/>
      <c r="ELN300" s="227"/>
      <c r="ELO300" s="227"/>
      <c r="ELP300" s="227"/>
      <c r="ELQ300" s="227"/>
      <c r="ELR300" s="227"/>
      <c r="ELS300" s="227"/>
      <c r="ELT300" s="227"/>
      <c r="ELU300" s="227"/>
      <c r="ELV300" s="227"/>
      <c r="ELW300" s="227"/>
      <c r="ELX300" s="227"/>
      <c r="ELY300" s="227"/>
      <c r="ELZ300" s="227"/>
      <c r="EMA300" s="227"/>
      <c r="EMB300" s="227"/>
      <c r="EMC300" s="227"/>
      <c r="EMD300" s="227"/>
      <c r="EME300" s="227"/>
      <c r="EMF300" s="227"/>
      <c r="EMG300" s="227"/>
      <c r="EMH300" s="227"/>
      <c r="EMI300" s="227"/>
      <c r="EMJ300" s="227"/>
      <c r="EMK300" s="227"/>
      <c r="EML300" s="227"/>
      <c r="EMM300" s="227"/>
      <c r="EMN300" s="227"/>
      <c r="EMO300" s="227"/>
      <c r="EMP300" s="227"/>
      <c r="EMQ300" s="227"/>
      <c r="EMR300" s="227"/>
      <c r="EMS300" s="227"/>
      <c r="EMT300" s="227"/>
      <c r="EMU300" s="227"/>
      <c r="EMV300" s="227"/>
      <c r="EMW300" s="227"/>
      <c r="EMX300" s="227"/>
      <c r="EMY300" s="227"/>
      <c r="EMZ300" s="227"/>
      <c r="ENA300" s="227"/>
      <c r="ENB300" s="227"/>
      <c r="ENC300" s="227"/>
      <c r="END300" s="227"/>
      <c r="ENE300" s="227"/>
      <c r="ENF300" s="227"/>
      <c r="ENG300" s="227"/>
      <c r="ENH300" s="227"/>
      <c r="ENI300" s="227"/>
      <c r="ENJ300" s="227"/>
      <c r="ENK300" s="227"/>
      <c r="ENL300" s="227"/>
      <c r="ENM300" s="227"/>
      <c r="ENN300" s="227"/>
      <c r="ENO300" s="227"/>
      <c r="ENP300" s="227"/>
      <c r="ENQ300" s="227"/>
      <c r="ENR300" s="227"/>
      <c r="ENS300" s="227"/>
      <c r="ENT300" s="227"/>
      <c r="ENU300" s="227"/>
      <c r="ENV300" s="227"/>
      <c r="ENW300" s="227"/>
      <c r="ENX300" s="227"/>
      <c r="ENY300" s="227"/>
      <c r="ENZ300" s="227"/>
      <c r="EOA300" s="227"/>
      <c r="EOB300" s="227"/>
      <c r="EOC300" s="227"/>
      <c r="EOD300" s="227"/>
      <c r="EOE300" s="227"/>
      <c r="EOF300" s="227"/>
      <c r="EOG300" s="227"/>
      <c r="EOH300" s="227"/>
      <c r="EOI300" s="227"/>
      <c r="EOJ300" s="227"/>
      <c r="EOK300" s="227"/>
      <c r="EOL300" s="227"/>
      <c r="EOM300" s="227"/>
      <c r="EON300" s="227"/>
      <c r="EOO300" s="227"/>
      <c r="EOP300" s="227"/>
      <c r="EOQ300" s="227"/>
      <c r="EOR300" s="227"/>
      <c r="EOS300" s="227"/>
      <c r="EOT300" s="227"/>
      <c r="EOU300" s="227"/>
      <c r="EOV300" s="227"/>
      <c r="EOW300" s="227"/>
      <c r="EOX300" s="227"/>
      <c r="EOY300" s="227"/>
      <c r="EOZ300" s="227"/>
      <c r="EPA300" s="227"/>
      <c r="EPB300" s="227"/>
      <c r="EPC300" s="227"/>
      <c r="EPD300" s="227"/>
      <c r="EPE300" s="227"/>
      <c r="EPF300" s="227"/>
      <c r="EPG300" s="227"/>
      <c r="EPH300" s="227"/>
      <c r="EPI300" s="227"/>
      <c r="EPJ300" s="227"/>
      <c r="EPK300" s="227"/>
      <c r="EPL300" s="227"/>
      <c r="EPM300" s="227"/>
      <c r="EPN300" s="227"/>
      <c r="EPO300" s="227"/>
      <c r="EPP300" s="227"/>
      <c r="EPQ300" s="227"/>
      <c r="EPR300" s="227"/>
      <c r="EPS300" s="227"/>
      <c r="EPT300" s="227"/>
      <c r="EPU300" s="227"/>
      <c r="EPV300" s="227"/>
      <c r="EPW300" s="227"/>
      <c r="EPX300" s="227"/>
      <c r="EPY300" s="227"/>
      <c r="EPZ300" s="227"/>
      <c r="EQA300" s="227"/>
      <c r="EQB300" s="227"/>
      <c r="EQC300" s="227"/>
      <c r="EQD300" s="227"/>
      <c r="EQE300" s="227"/>
      <c r="EQF300" s="227"/>
      <c r="EQG300" s="227"/>
      <c r="EQH300" s="227"/>
      <c r="EQI300" s="227"/>
      <c r="EQJ300" s="227"/>
      <c r="EQK300" s="227"/>
      <c r="EQL300" s="227"/>
      <c r="EQM300" s="227"/>
      <c r="EQN300" s="227"/>
      <c r="EQO300" s="227"/>
      <c r="EQP300" s="227"/>
      <c r="EQQ300" s="227"/>
      <c r="EQR300" s="227"/>
      <c r="EQS300" s="227"/>
      <c r="EQT300" s="227"/>
      <c r="EQU300" s="227"/>
      <c r="EQV300" s="227"/>
      <c r="EQW300" s="227"/>
      <c r="EQX300" s="227"/>
      <c r="EQY300" s="227"/>
      <c r="EQZ300" s="227"/>
      <c r="ERA300" s="227"/>
      <c r="ERB300" s="227"/>
      <c r="ERC300" s="227"/>
      <c r="ERD300" s="227"/>
      <c r="ERE300" s="227"/>
      <c r="ERF300" s="227"/>
      <c r="ERG300" s="227"/>
      <c r="ERH300" s="227"/>
      <c r="ERI300" s="227"/>
      <c r="ERJ300" s="227"/>
      <c r="ERK300" s="227"/>
      <c r="ERL300" s="227"/>
      <c r="ERM300" s="227"/>
      <c r="ERN300" s="227"/>
      <c r="ERO300" s="227"/>
      <c r="ERP300" s="227"/>
      <c r="ERQ300" s="227"/>
      <c r="ERR300" s="227"/>
      <c r="ERS300" s="227"/>
      <c r="ERT300" s="227"/>
      <c r="ERU300" s="227"/>
      <c r="ERV300" s="227"/>
      <c r="ERW300" s="227"/>
      <c r="ERX300" s="227"/>
      <c r="ERY300" s="227"/>
      <c r="ERZ300" s="227"/>
      <c r="ESA300" s="227"/>
      <c r="ESB300" s="227"/>
      <c r="ESC300" s="227"/>
      <c r="ESD300" s="227"/>
      <c r="ESE300" s="227"/>
      <c r="ESF300" s="227"/>
      <c r="ESG300" s="227"/>
      <c r="ESH300" s="227"/>
      <c r="ESI300" s="227"/>
      <c r="ESJ300" s="227"/>
      <c r="ESK300" s="227"/>
      <c r="ESL300" s="227"/>
      <c r="ESM300" s="227"/>
      <c r="ESN300" s="227"/>
      <c r="ESO300" s="227"/>
      <c r="ESP300" s="227"/>
      <c r="ESQ300" s="227"/>
      <c r="ESR300" s="227"/>
      <c r="ESS300" s="227"/>
      <c r="EST300" s="227"/>
      <c r="ESU300" s="227"/>
      <c r="ESV300" s="227"/>
      <c r="ESW300" s="227"/>
      <c r="ESX300" s="227"/>
      <c r="ESY300" s="227"/>
      <c r="ESZ300" s="227"/>
      <c r="ETA300" s="227"/>
      <c r="ETB300" s="227"/>
      <c r="ETC300" s="227"/>
      <c r="ETD300" s="227"/>
      <c r="ETE300" s="227"/>
      <c r="ETF300" s="227"/>
      <c r="ETG300" s="227"/>
      <c r="ETH300" s="227"/>
      <c r="ETI300" s="227"/>
      <c r="ETJ300" s="227"/>
      <c r="ETK300" s="227"/>
      <c r="ETL300" s="227"/>
      <c r="ETM300" s="227"/>
      <c r="ETN300" s="227"/>
      <c r="ETO300" s="227"/>
      <c r="ETP300" s="227"/>
      <c r="ETQ300" s="227"/>
      <c r="ETR300" s="227"/>
      <c r="ETS300" s="227"/>
      <c r="ETT300" s="227"/>
      <c r="ETU300" s="227"/>
      <c r="ETV300" s="227"/>
      <c r="ETW300" s="227"/>
      <c r="ETX300" s="227"/>
      <c r="ETY300" s="227"/>
      <c r="ETZ300" s="227"/>
      <c r="EUA300" s="227"/>
      <c r="EUB300" s="227"/>
      <c r="EUC300" s="227"/>
      <c r="EUD300" s="227"/>
      <c r="EUE300" s="227"/>
      <c r="EUF300" s="227"/>
      <c r="EUG300" s="227"/>
      <c r="EUH300" s="227"/>
      <c r="EUI300" s="227"/>
      <c r="EUJ300" s="227"/>
      <c r="EUK300" s="227"/>
      <c r="EUL300" s="227"/>
      <c r="EUM300" s="227"/>
      <c r="EUN300" s="227"/>
      <c r="EUO300" s="227"/>
      <c r="EUP300" s="227"/>
      <c r="EUQ300" s="227"/>
      <c r="EUR300" s="227"/>
      <c r="EUS300" s="227"/>
      <c r="EUT300" s="227"/>
      <c r="EUU300" s="227"/>
      <c r="EUV300" s="227"/>
      <c r="EUW300" s="227"/>
      <c r="EUX300" s="227"/>
      <c r="EUY300" s="227"/>
      <c r="EUZ300" s="227"/>
      <c r="EVA300" s="227"/>
      <c r="EVB300" s="227"/>
      <c r="EVC300" s="227"/>
      <c r="EVD300" s="227"/>
      <c r="EVE300" s="227"/>
      <c r="EVF300" s="227"/>
      <c r="EVG300" s="227"/>
      <c r="EVH300" s="227"/>
      <c r="EVI300" s="227"/>
      <c r="EVJ300" s="227"/>
      <c r="EVK300" s="227"/>
      <c r="EVL300" s="227"/>
      <c r="EVM300" s="227"/>
      <c r="EVN300" s="227"/>
      <c r="EVO300" s="227"/>
      <c r="EVP300" s="227"/>
      <c r="EVQ300" s="227"/>
      <c r="EVR300" s="227"/>
      <c r="EVS300" s="227"/>
      <c r="EVT300" s="227"/>
      <c r="EVU300" s="227"/>
      <c r="EVV300" s="227"/>
      <c r="EVW300" s="227"/>
      <c r="EVX300" s="227"/>
      <c r="EVY300" s="227"/>
      <c r="EVZ300" s="227"/>
      <c r="EWA300" s="227"/>
      <c r="EWB300" s="227"/>
      <c r="EWC300" s="227"/>
      <c r="EWD300" s="227"/>
      <c r="EWE300" s="227"/>
      <c r="EWF300" s="227"/>
      <c r="EWG300" s="227"/>
      <c r="EWH300" s="227"/>
      <c r="EWI300" s="227"/>
      <c r="EWJ300" s="227"/>
      <c r="EWK300" s="227"/>
      <c r="EWL300" s="227"/>
      <c r="EWM300" s="227"/>
      <c r="EWN300" s="227"/>
      <c r="EWO300" s="227"/>
      <c r="EWP300" s="227"/>
      <c r="EWQ300" s="227"/>
      <c r="EWR300" s="227"/>
      <c r="EWS300" s="227"/>
      <c r="EWT300" s="227"/>
      <c r="EWU300" s="227"/>
      <c r="EWV300" s="227"/>
      <c r="EWW300" s="227"/>
      <c r="EWX300" s="227"/>
      <c r="EWY300" s="227"/>
      <c r="EWZ300" s="227"/>
      <c r="EXA300" s="227"/>
      <c r="EXB300" s="227"/>
      <c r="EXC300" s="227"/>
      <c r="EXD300" s="227"/>
      <c r="EXE300" s="227"/>
      <c r="EXF300" s="227"/>
      <c r="EXG300" s="227"/>
      <c r="EXH300" s="227"/>
      <c r="EXI300" s="227"/>
      <c r="EXJ300" s="227"/>
      <c r="EXK300" s="227"/>
      <c r="EXL300" s="227"/>
      <c r="EXM300" s="227"/>
      <c r="EXN300" s="227"/>
      <c r="EXO300" s="227"/>
      <c r="EXP300" s="227"/>
      <c r="EXQ300" s="227"/>
      <c r="EXR300" s="227"/>
      <c r="EXS300" s="227"/>
      <c r="EXT300" s="227"/>
      <c r="EXU300" s="227"/>
      <c r="EXV300" s="227"/>
      <c r="EXW300" s="227"/>
      <c r="EXX300" s="227"/>
      <c r="EXY300" s="227"/>
      <c r="EXZ300" s="227"/>
      <c r="EYA300" s="227"/>
      <c r="EYB300" s="227"/>
      <c r="EYC300" s="227"/>
      <c r="EYD300" s="227"/>
      <c r="EYE300" s="227"/>
      <c r="EYF300" s="227"/>
      <c r="EYG300" s="227"/>
      <c r="EYH300" s="227"/>
      <c r="EYI300" s="227"/>
      <c r="EYJ300" s="227"/>
      <c r="EYK300" s="227"/>
      <c r="EYL300" s="227"/>
      <c r="EYM300" s="227"/>
      <c r="EYN300" s="227"/>
      <c r="EYO300" s="227"/>
      <c r="EYP300" s="227"/>
      <c r="EYQ300" s="227"/>
      <c r="EYR300" s="227"/>
      <c r="EYS300" s="227"/>
      <c r="EYT300" s="227"/>
      <c r="EYU300" s="227"/>
      <c r="EYV300" s="227"/>
      <c r="EYW300" s="227"/>
      <c r="EYX300" s="227"/>
      <c r="EYY300" s="227"/>
      <c r="EYZ300" s="227"/>
      <c r="EZA300" s="227"/>
      <c r="EZB300" s="227"/>
      <c r="EZC300" s="227"/>
      <c r="EZD300" s="227"/>
      <c r="EZE300" s="227"/>
      <c r="EZF300" s="227"/>
      <c r="EZG300" s="227"/>
      <c r="EZH300" s="227"/>
      <c r="EZI300" s="227"/>
      <c r="EZJ300" s="227"/>
      <c r="EZK300" s="227"/>
      <c r="EZL300" s="227"/>
      <c r="EZM300" s="227"/>
      <c r="EZN300" s="227"/>
      <c r="EZO300" s="227"/>
      <c r="EZP300" s="227"/>
      <c r="EZQ300" s="227"/>
      <c r="EZR300" s="227"/>
      <c r="EZS300" s="227"/>
      <c r="EZT300" s="227"/>
      <c r="EZU300" s="227"/>
      <c r="EZV300" s="227"/>
      <c r="EZW300" s="227"/>
      <c r="EZX300" s="227"/>
      <c r="EZY300" s="227"/>
      <c r="EZZ300" s="227"/>
      <c r="FAA300" s="227"/>
      <c r="FAB300" s="227"/>
      <c r="FAC300" s="227"/>
      <c r="FAD300" s="227"/>
      <c r="FAE300" s="227"/>
      <c r="FAF300" s="227"/>
      <c r="FAG300" s="227"/>
      <c r="FAH300" s="227"/>
      <c r="FAI300" s="227"/>
      <c r="FAJ300" s="227"/>
      <c r="FAK300" s="227"/>
      <c r="FAL300" s="227"/>
      <c r="FAM300" s="227"/>
      <c r="FAN300" s="227"/>
      <c r="FAO300" s="227"/>
      <c r="FAP300" s="227"/>
      <c r="FAQ300" s="227"/>
      <c r="FAR300" s="227"/>
      <c r="FAS300" s="227"/>
      <c r="FAT300" s="227"/>
      <c r="FAU300" s="227"/>
      <c r="FAV300" s="227"/>
      <c r="FAW300" s="227"/>
      <c r="FAX300" s="227"/>
      <c r="FAY300" s="227"/>
      <c r="FAZ300" s="227"/>
      <c r="FBA300" s="227"/>
      <c r="FBB300" s="227"/>
      <c r="FBC300" s="227"/>
      <c r="FBD300" s="227"/>
      <c r="FBE300" s="227"/>
      <c r="FBF300" s="227"/>
      <c r="FBG300" s="227"/>
      <c r="FBH300" s="227"/>
      <c r="FBI300" s="227"/>
      <c r="FBJ300" s="227"/>
      <c r="FBK300" s="227"/>
      <c r="FBL300" s="227"/>
      <c r="FBM300" s="227"/>
      <c r="FBN300" s="227"/>
      <c r="FBO300" s="227"/>
      <c r="FBP300" s="227"/>
      <c r="FBQ300" s="227"/>
      <c r="FBR300" s="227"/>
      <c r="FBS300" s="227"/>
      <c r="FBT300" s="227"/>
      <c r="FBU300" s="227"/>
      <c r="FBV300" s="227"/>
      <c r="FBW300" s="227"/>
      <c r="FBX300" s="227"/>
      <c r="FBY300" s="227"/>
      <c r="FBZ300" s="227"/>
      <c r="FCA300" s="227"/>
      <c r="FCB300" s="227"/>
      <c r="FCC300" s="227"/>
      <c r="FCD300" s="227"/>
      <c r="FCE300" s="227"/>
      <c r="FCF300" s="227"/>
      <c r="FCG300" s="227"/>
      <c r="FCH300" s="227"/>
      <c r="FCI300" s="227"/>
      <c r="FCJ300" s="227"/>
      <c r="FCK300" s="227"/>
      <c r="FCL300" s="227"/>
      <c r="FCM300" s="227"/>
      <c r="FCN300" s="227"/>
      <c r="FCO300" s="227"/>
      <c r="FCP300" s="227"/>
      <c r="FCQ300" s="227"/>
      <c r="FCR300" s="227"/>
      <c r="FCS300" s="227"/>
      <c r="FCT300" s="227"/>
      <c r="FCU300" s="227"/>
      <c r="FCV300" s="227"/>
      <c r="FCW300" s="227"/>
      <c r="FCX300" s="227"/>
      <c r="FCY300" s="227"/>
      <c r="FCZ300" s="227"/>
      <c r="FDA300" s="227"/>
      <c r="FDB300" s="227"/>
      <c r="FDC300" s="227"/>
      <c r="FDD300" s="227"/>
      <c r="FDE300" s="227"/>
      <c r="FDF300" s="227"/>
      <c r="FDG300" s="227"/>
      <c r="FDH300" s="227"/>
      <c r="FDI300" s="227"/>
      <c r="FDJ300" s="227"/>
      <c r="FDK300" s="227"/>
      <c r="FDL300" s="227"/>
      <c r="FDM300" s="227"/>
      <c r="FDN300" s="227"/>
      <c r="FDO300" s="227"/>
      <c r="FDP300" s="227"/>
      <c r="FDQ300" s="227"/>
      <c r="FDR300" s="227"/>
      <c r="FDS300" s="227"/>
      <c r="FDT300" s="227"/>
      <c r="FDU300" s="227"/>
      <c r="FDV300" s="227"/>
      <c r="FDW300" s="227"/>
      <c r="FDX300" s="227"/>
      <c r="FDY300" s="227"/>
      <c r="FDZ300" s="227"/>
      <c r="FEA300" s="227"/>
      <c r="FEB300" s="227"/>
      <c r="FEC300" s="227"/>
      <c r="FED300" s="227"/>
      <c r="FEE300" s="227"/>
      <c r="FEF300" s="227"/>
      <c r="FEG300" s="227"/>
      <c r="FEH300" s="227"/>
      <c r="FEI300" s="227"/>
      <c r="FEJ300" s="227"/>
      <c r="FEK300" s="227"/>
      <c r="FEL300" s="227"/>
      <c r="FEM300" s="227"/>
      <c r="FEN300" s="227"/>
      <c r="FEO300" s="227"/>
      <c r="FEP300" s="227"/>
      <c r="FEQ300" s="227"/>
      <c r="FER300" s="227"/>
      <c r="FES300" s="227"/>
      <c r="FET300" s="227"/>
      <c r="FEU300" s="227"/>
      <c r="FEV300" s="227"/>
      <c r="FEW300" s="227"/>
      <c r="FEX300" s="227"/>
      <c r="FEY300" s="227"/>
      <c r="FEZ300" s="227"/>
      <c r="FFA300" s="227"/>
      <c r="FFB300" s="227"/>
      <c r="FFC300" s="227"/>
      <c r="FFD300" s="227"/>
      <c r="FFE300" s="227"/>
      <c r="FFF300" s="227"/>
      <c r="FFG300" s="227"/>
      <c r="FFH300" s="227"/>
      <c r="FFI300" s="227"/>
      <c r="FFJ300" s="227"/>
      <c r="FFK300" s="227"/>
      <c r="FFL300" s="227"/>
      <c r="FFM300" s="227"/>
      <c r="FFN300" s="227"/>
      <c r="FFO300" s="227"/>
      <c r="FFP300" s="227"/>
      <c r="FFQ300" s="227"/>
      <c r="FFR300" s="227"/>
      <c r="FFS300" s="227"/>
      <c r="FFT300" s="227"/>
      <c r="FFU300" s="227"/>
      <c r="FFV300" s="227"/>
      <c r="FFW300" s="227"/>
      <c r="FFX300" s="227"/>
      <c r="FFY300" s="227"/>
      <c r="FFZ300" s="227"/>
      <c r="FGA300" s="227"/>
      <c r="FGB300" s="227"/>
      <c r="FGC300" s="227"/>
      <c r="FGD300" s="227"/>
      <c r="FGE300" s="227"/>
      <c r="FGF300" s="227"/>
      <c r="FGG300" s="227"/>
      <c r="FGH300" s="227"/>
      <c r="FGI300" s="227"/>
      <c r="FGJ300" s="227"/>
      <c r="FGK300" s="227"/>
      <c r="FGL300" s="227"/>
      <c r="FGM300" s="227"/>
      <c r="FGN300" s="227"/>
      <c r="FGO300" s="227"/>
      <c r="FGP300" s="227"/>
      <c r="FGQ300" s="227"/>
      <c r="FGR300" s="227"/>
      <c r="FGS300" s="227"/>
      <c r="FGT300" s="227"/>
      <c r="FGU300" s="227"/>
      <c r="FGV300" s="227"/>
      <c r="FGW300" s="227"/>
      <c r="FGX300" s="227"/>
      <c r="FGY300" s="227"/>
      <c r="FGZ300" s="227"/>
      <c r="FHA300" s="227"/>
      <c r="FHB300" s="227"/>
      <c r="FHC300" s="227"/>
      <c r="FHD300" s="227"/>
      <c r="FHE300" s="227"/>
      <c r="FHF300" s="227"/>
      <c r="FHG300" s="227"/>
      <c r="FHH300" s="227"/>
      <c r="FHI300" s="227"/>
      <c r="FHJ300" s="227"/>
      <c r="FHK300" s="227"/>
      <c r="FHL300" s="227"/>
      <c r="FHM300" s="227"/>
      <c r="FHN300" s="227"/>
      <c r="FHO300" s="227"/>
      <c r="FHP300" s="227"/>
      <c r="FHQ300" s="227"/>
      <c r="FHR300" s="227"/>
      <c r="FHS300" s="227"/>
      <c r="FHT300" s="227"/>
      <c r="FHU300" s="227"/>
      <c r="FHV300" s="227"/>
      <c r="FHW300" s="227"/>
      <c r="FHX300" s="227"/>
      <c r="FHY300" s="227"/>
      <c r="FHZ300" s="227"/>
      <c r="FIA300" s="227"/>
      <c r="FIB300" s="227"/>
      <c r="FIC300" s="227"/>
      <c r="FID300" s="227"/>
      <c r="FIE300" s="227"/>
      <c r="FIF300" s="227"/>
      <c r="FIG300" s="227"/>
      <c r="FIH300" s="227"/>
      <c r="FII300" s="227"/>
      <c r="FIJ300" s="227"/>
      <c r="FIK300" s="227"/>
      <c r="FIL300" s="227"/>
      <c r="FIM300" s="227"/>
      <c r="FIN300" s="227"/>
      <c r="FIO300" s="227"/>
      <c r="FIP300" s="227"/>
      <c r="FIQ300" s="227"/>
      <c r="FIR300" s="227"/>
      <c r="FIS300" s="227"/>
      <c r="FIT300" s="227"/>
      <c r="FIU300" s="227"/>
      <c r="FIV300" s="227"/>
      <c r="FIW300" s="227"/>
      <c r="FIX300" s="227"/>
      <c r="FIY300" s="227"/>
      <c r="FIZ300" s="227"/>
      <c r="FJA300" s="227"/>
      <c r="FJB300" s="227"/>
      <c r="FJC300" s="227"/>
      <c r="FJD300" s="227"/>
      <c r="FJE300" s="227"/>
      <c r="FJF300" s="227"/>
      <c r="FJG300" s="227"/>
      <c r="FJH300" s="227"/>
      <c r="FJI300" s="227"/>
      <c r="FJJ300" s="227"/>
      <c r="FJK300" s="227"/>
      <c r="FJL300" s="227"/>
      <c r="FJM300" s="227"/>
      <c r="FJN300" s="227"/>
      <c r="FJO300" s="227"/>
      <c r="FJP300" s="227"/>
      <c r="FJQ300" s="227"/>
      <c r="FJR300" s="227"/>
      <c r="FJS300" s="227"/>
      <c r="FJT300" s="227"/>
      <c r="FJU300" s="227"/>
      <c r="FJV300" s="227"/>
      <c r="FJW300" s="227"/>
      <c r="FJX300" s="227"/>
      <c r="FJY300" s="227"/>
      <c r="FJZ300" s="227"/>
      <c r="FKA300" s="227"/>
      <c r="FKB300" s="227"/>
      <c r="FKC300" s="227"/>
      <c r="FKD300" s="227"/>
      <c r="FKE300" s="227"/>
      <c r="FKF300" s="227"/>
      <c r="FKG300" s="227"/>
      <c r="FKH300" s="227"/>
      <c r="FKI300" s="227"/>
      <c r="FKJ300" s="227"/>
      <c r="FKK300" s="227"/>
      <c r="FKL300" s="227"/>
      <c r="FKM300" s="227"/>
      <c r="FKN300" s="227"/>
      <c r="FKO300" s="227"/>
      <c r="FKP300" s="227"/>
      <c r="FKQ300" s="227"/>
      <c r="FKR300" s="227"/>
      <c r="FKS300" s="227"/>
      <c r="FKT300" s="227"/>
      <c r="FKU300" s="227"/>
      <c r="FKV300" s="227"/>
      <c r="FKW300" s="227"/>
      <c r="FKX300" s="227"/>
      <c r="FKY300" s="227"/>
      <c r="FKZ300" s="227"/>
      <c r="FLA300" s="227"/>
      <c r="FLB300" s="227"/>
      <c r="FLC300" s="227"/>
      <c r="FLD300" s="227"/>
      <c r="FLE300" s="227"/>
      <c r="FLF300" s="227"/>
      <c r="FLG300" s="227"/>
      <c r="FLH300" s="227"/>
      <c r="FLI300" s="227"/>
      <c r="FLJ300" s="227"/>
      <c r="FLK300" s="227"/>
      <c r="FLL300" s="227"/>
      <c r="FLM300" s="227"/>
      <c r="FLN300" s="227"/>
      <c r="FLO300" s="227"/>
      <c r="FLP300" s="227"/>
      <c r="FLQ300" s="227"/>
      <c r="FLR300" s="227"/>
      <c r="FLS300" s="227"/>
      <c r="FLT300" s="227"/>
      <c r="FLU300" s="227"/>
      <c r="FLV300" s="227"/>
      <c r="FLW300" s="227"/>
      <c r="FLX300" s="227"/>
      <c r="FLY300" s="227"/>
      <c r="FLZ300" s="227"/>
      <c r="FMA300" s="227"/>
      <c r="FMB300" s="227"/>
      <c r="FMC300" s="227"/>
      <c r="FMD300" s="227"/>
      <c r="FME300" s="227"/>
      <c r="FMF300" s="227"/>
      <c r="FMG300" s="227"/>
      <c r="FMH300" s="227"/>
      <c r="FMI300" s="227"/>
      <c r="FMJ300" s="227"/>
      <c r="FMK300" s="227"/>
      <c r="FML300" s="227"/>
      <c r="FMM300" s="227"/>
      <c r="FMN300" s="227"/>
      <c r="FMO300" s="227"/>
      <c r="FMP300" s="227"/>
      <c r="FMQ300" s="227"/>
      <c r="FMR300" s="227"/>
      <c r="FMS300" s="227"/>
      <c r="FMT300" s="227"/>
      <c r="FMU300" s="227"/>
      <c r="FMV300" s="227"/>
      <c r="FMW300" s="227"/>
      <c r="FMX300" s="227"/>
      <c r="FMY300" s="227"/>
      <c r="FMZ300" s="227"/>
      <c r="FNA300" s="227"/>
      <c r="FNB300" s="227"/>
      <c r="FNC300" s="227"/>
      <c r="FND300" s="227"/>
      <c r="FNE300" s="227"/>
      <c r="FNF300" s="227"/>
      <c r="FNG300" s="227"/>
      <c r="FNH300" s="227"/>
      <c r="FNI300" s="227"/>
      <c r="FNJ300" s="227"/>
      <c r="FNK300" s="227"/>
      <c r="FNL300" s="227"/>
      <c r="FNM300" s="227"/>
      <c r="FNN300" s="227"/>
      <c r="FNO300" s="227"/>
      <c r="FNP300" s="227"/>
      <c r="FNQ300" s="227"/>
      <c r="FNR300" s="227"/>
      <c r="FNS300" s="227"/>
      <c r="FNT300" s="227"/>
      <c r="FNU300" s="227"/>
      <c r="FNV300" s="227"/>
      <c r="FNW300" s="227"/>
      <c r="FNX300" s="227"/>
      <c r="FNY300" s="227"/>
      <c r="FNZ300" s="227"/>
      <c r="FOA300" s="227"/>
      <c r="FOB300" s="227"/>
      <c r="FOC300" s="227"/>
      <c r="FOD300" s="227"/>
      <c r="FOE300" s="227"/>
      <c r="FOF300" s="227"/>
      <c r="FOG300" s="227"/>
      <c r="FOH300" s="227"/>
      <c r="FOI300" s="227"/>
      <c r="FOJ300" s="227"/>
      <c r="FOK300" s="227"/>
      <c r="FOL300" s="227"/>
      <c r="FOM300" s="227"/>
      <c r="FON300" s="227"/>
      <c r="FOO300" s="227"/>
      <c r="FOP300" s="227"/>
      <c r="FOQ300" s="227"/>
      <c r="FOR300" s="227"/>
      <c r="FOS300" s="227"/>
      <c r="FOT300" s="227"/>
      <c r="FOU300" s="227"/>
      <c r="FOV300" s="227"/>
      <c r="FOW300" s="227"/>
      <c r="FOX300" s="227"/>
      <c r="FOY300" s="227"/>
      <c r="FOZ300" s="227"/>
      <c r="FPA300" s="227"/>
      <c r="FPB300" s="227"/>
      <c r="FPC300" s="227"/>
      <c r="FPD300" s="227"/>
      <c r="FPE300" s="227"/>
      <c r="FPF300" s="227"/>
      <c r="FPG300" s="227"/>
      <c r="FPH300" s="227"/>
      <c r="FPI300" s="227"/>
      <c r="FPJ300" s="227"/>
      <c r="FPK300" s="227"/>
      <c r="FPL300" s="227"/>
      <c r="FPM300" s="227"/>
      <c r="FPN300" s="227"/>
      <c r="FPO300" s="227"/>
      <c r="FPP300" s="227"/>
      <c r="FPQ300" s="227"/>
      <c r="FPR300" s="227"/>
      <c r="FPS300" s="227"/>
      <c r="FPT300" s="227"/>
      <c r="FPU300" s="227"/>
      <c r="FPV300" s="227"/>
      <c r="FPW300" s="227"/>
      <c r="FPX300" s="227"/>
      <c r="FPY300" s="227"/>
      <c r="FPZ300" s="227"/>
      <c r="FQA300" s="227"/>
      <c r="FQB300" s="227"/>
      <c r="FQC300" s="227"/>
      <c r="FQD300" s="227"/>
      <c r="FQE300" s="227"/>
      <c r="FQF300" s="227"/>
      <c r="FQG300" s="227"/>
      <c r="FQH300" s="227"/>
      <c r="FQI300" s="227"/>
      <c r="FQJ300" s="227"/>
      <c r="FQK300" s="227"/>
      <c r="FQL300" s="227"/>
      <c r="FQM300" s="227"/>
      <c r="FQN300" s="227"/>
      <c r="FQO300" s="227"/>
      <c r="FQP300" s="227"/>
      <c r="FQQ300" s="227"/>
      <c r="FQR300" s="227"/>
      <c r="FQS300" s="227"/>
      <c r="FQT300" s="227"/>
      <c r="FQU300" s="227"/>
      <c r="FQV300" s="227"/>
      <c r="FQW300" s="227"/>
      <c r="FQX300" s="227"/>
      <c r="FQY300" s="227"/>
      <c r="FQZ300" s="227"/>
      <c r="FRA300" s="227"/>
      <c r="FRB300" s="227"/>
      <c r="FRC300" s="227"/>
      <c r="FRD300" s="227"/>
      <c r="FRE300" s="227"/>
      <c r="FRF300" s="227"/>
      <c r="FRG300" s="227"/>
      <c r="FRH300" s="227"/>
      <c r="FRI300" s="227"/>
      <c r="FRJ300" s="227"/>
      <c r="FRK300" s="227"/>
      <c r="FRL300" s="227"/>
      <c r="FRM300" s="227"/>
      <c r="FRN300" s="227"/>
      <c r="FRO300" s="227"/>
      <c r="FRP300" s="227"/>
      <c r="FRQ300" s="227"/>
      <c r="FRR300" s="227"/>
      <c r="FRS300" s="227"/>
      <c r="FRT300" s="227"/>
      <c r="FRU300" s="227"/>
      <c r="FRV300" s="227"/>
      <c r="FRW300" s="227"/>
      <c r="FRX300" s="227"/>
      <c r="FRY300" s="227"/>
      <c r="FRZ300" s="227"/>
      <c r="FSA300" s="227"/>
      <c r="FSB300" s="227"/>
      <c r="FSC300" s="227"/>
      <c r="FSD300" s="227"/>
      <c r="FSE300" s="227"/>
      <c r="FSF300" s="227"/>
      <c r="FSG300" s="227"/>
      <c r="FSH300" s="227"/>
      <c r="FSI300" s="227"/>
      <c r="FSJ300" s="227"/>
      <c r="FSK300" s="227"/>
      <c r="FSL300" s="227"/>
      <c r="FSM300" s="227"/>
      <c r="FSN300" s="227"/>
      <c r="FSO300" s="227"/>
      <c r="FSP300" s="227"/>
      <c r="FSQ300" s="227"/>
      <c r="FSR300" s="227"/>
      <c r="FSS300" s="227"/>
      <c r="FST300" s="227"/>
      <c r="FSU300" s="227"/>
      <c r="FSV300" s="227"/>
      <c r="FSW300" s="227"/>
      <c r="FSX300" s="227"/>
      <c r="FSY300" s="227"/>
      <c r="FSZ300" s="227"/>
      <c r="FTA300" s="227"/>
      <c r="FTB300" s="227"/>
      <c r="FTC300" s="227"/>
      <c r="FTD300" s="227"/>
      <c r="FTE300" s="227"/>
      <c r="FTF300" s="227"/>
      <c r="FTG300" s="227"/>
      <c r="FTH300" s="227"/>
      <c r="FTI300" s="227"/>
      <c r="FTJ300" s="227"/>
      <c r="FTK300" s="227"/>
      <c r="FTL300" s="227"/>
      <c r="FTM300" s="227"/>
      <c r="FTN300" s="227"/>
      <c r="FTO300" s="227"/>
      <c r="FTP300" s="227"/>
      <c r="FTQ300" s="227"/>
      <c r="FTR300" s="227"/>
      <c r="FTS300" s="227"/>
      <c r="FTT300" s="227"/>
      <c r="FTU300" s="227"/>
      <c r="FTV300" s="227"/>
      <c r="FTW300" s="227"/>
      <c r="FTX300" s="227"/>
      <c r="FTY300" s="227"/>
      <c r="FTZ300" s="227"/>
      <c r="FUA300" s="227"/>
      <c r="FUB300" s="227"/>
      <c r="FUC300" s="227"/>
      <c r="FUD300" s="227"/>
      <c r="FUE300" s="227"/>
      <c r="FUF300" s="227"/>
      <c r="FUG300" s="227"/>
      <c r="FUH300" s="227"/>
      <c r="FUI300" s="227"/>
      <c r="FUJ300" s="227"/>
      <c r="FUK300" s="227"/>
      <c r="FUL300" s="227"/>
      <c r="FUM300" s="227"/>
      <c r="FUN300" s="227"/>
      <c r="FUO300" s="227"/>
      <c r="FUP300" s="227"/>
      <c r="FUQ300" s="227"/>
      <c r="FUR300" s="227"/>
      <c r="FUS300" s="227"/>
      <c r="FUT300" s="227"/>
      <c r="FUU300" s="227"/>
      <c r="FUV300" s="227"/>
      <c r="FUW300" s="227"/>
      <c r="FUX300" s="227"/>
      <c r="FUY300" s="227"/>
      <c r="FUZ300" s="227"/>
      <c r="FVA300" s="227"/>
      <c r="FVB300" s="227"/>
      <c r="FVC300" s="227"/>
      <c r="FVD300" s="227"/>
      <c r="FVE300" s="227"/>
      <c r="FVF300" s="227"/>
      <c r="FVG300" s="227"/>
      <c r="FVH300" s="227"/>
      <c r="FVI300" s="227"/>
      <c r="FVJ300" s="227"/>
      <c r="FVK300" s="227"/>
      <c r="FVL300" s="227"/>
      <c r="FVM300" s="227"/>
      <c r="FVN300" s="227"/>
      <c r="FVO300" s="227"/>
      <c r="FVP300" s="227"/>
      <c r="FVQ300" s="227"/>
      <c r="FVR300" s="227"/>
      <c r="FVS300" s="227"/>
      <c r="FVT300" s="227"/>
      <c r="FVU300" s="227"/>
      <c r="FVV300" s="227"/>
      <c r="FVW300" s="227"/>
      <c r="FVX300" s="227"/>
      <c r="FVY300" s="227"/>
      <c r="FVZ300" s="227"/>
      <c r="FWA300" s="227"/>
      <c r="FWB300" s="227"/>
      <c r="FWC300" s="227"/>
      <c r="FWD300" s="227"/>
      <c r="FWE300" s="227"/>
      <c r="FWF300" s="227"/>
      <c r="FWG300" s="227"/>
      <c r="FWH300" s="227"/>
      <c r="FWI300" s="227"/>
      <c r="FWJ300" s="227"/>
      <c r="FWK300" s="227"/>
      <c r="FWL300" s="227"/>
      <c r="FWM300" s="227"/>
      <c r="FWN300" s="227"/>
      <c r="FWO300" s="227"/>
      <c r="FWP300" s="227"/>
      <c r="FWQ300" s="227"/>
      <c r="FWR300" s="227"/>
      <c r="FWS300" s="227"/>
      <c r="FWT300" s="227"/>
      <c r="FWU300" s="227"/>
      <c r="FWV300" s="227"/>
      <c r="FWW300" s="227"/>
      <c r="FWX300" s="227"/>
      <c r="FWY300" s="227"/>
      <c r="FWZ300" s="227"/>
      <c r="FXA300" s="227"/>
      <c r="FXB300" s="227"/>
      <c r="FXC300" s="227"/>
      <c r="FXD300" s="227"/>
      <c r="FXE300" s="227"/>
      <c r="FXF300" s="227"/>
      <c r="FXG300" s="227"/>
      <c r="FXH300" s="227"/>
      <c r="FXI300" s="227"/>
      <c r="FXJ300" s="227"/>
      <c r="FXK300" s="227"/>
      <c r="FXL300" s="227"/>
      <c r="FXM300" s="227"/>
      <c r="FXN300" s="227"/>
      <c r="FXO300" s="227"/>
      <c r="FXP300" s="227"/>
      <c r="FXQ300" s="227"/>
      <c r="FXR300" s="227"/>
      <c r="FXS300" s="227"/>
      <c r="FXT300" s="227"/>
      <c r="FXU300" s="227"/>
      <c r="FXV300" s="227"/>
      <c r="FXW300" s="227"/>
      <c r="FXX300" s="227"/>
      <c r="FXY300" s="227"/>
      <c r="FXZ300" s="227"/>
      <c r="FYA300" s="227"/>
      <c r="FYB300" s="227"/>
      <c r="FYC300" s="227"/>
      <c r="FYD300" s="227"/>
      <c r="FYE300" s="227"/>
      <c r="FYF300" s="227"/>
      <c r="FYG300" s="227"/>
      <c r="FYH300" s="227"/>
      <c r="FYI300" s="227"/>
      <c r="FYJ300" s="227"/>
      <c r="FYK300" s="227"/>
      <c r="FYL300" s="227"/>
      <c r="FYM300" s="227"/>
      <c r="FYN300" s="227"/>
      <c r="FYO300" s="227"/>
      <c r="FYP300" s="227"/>
      <c r="FYQ300" s="227"/>
      <c r="FYR300" s="227"/>
      <c r="FYS300" s="227"/>
      <c r="FYT300" s="227"/>
      <c r="FYU300" s="227"/>
      <c r="FYV300" s="227"/>
      <c r="FYW300" s="227"/>
      <c r="FYX300" s="227"/>
      <c r="FYY300" s="227"/>
      <c r="FYZ300" s="227"/>
      <c r="FZA300" s="227"/>
      <c r="FZB300" s="227"/>
      <c r="FZC300" s="227"/>
      <c r="FZD300" s="227"/>
      <c r="FZE300" s="227"/>
      <c r="FZF300" s="227"/>
      <c r="FZG300" s="227"/>
      <c r="FZH300" s="227"/>
      <c r="FZI300" s="227"/>
      <c r="FZJ300" s="227"/>
      <c r="FZK300" s="227"/>
      <c r="FZL300" s="227"/>
      <c r="FZM300" s="227"/>
      <c r="FZN300" s="227"/>
      <c r="FZO300" s="227"/>
      <c r="FZP300" s="227"/>
      <c r="FZQ300" s="227"/>
      <c r="FZR300" s="227"/>
      <c r="FZS300" s="227"/>
      <c r="FZT300" s="227"/>
      <c r="FZU300" s="227"/>
      <c r="FZV300" s="227"/>
      <c r="FZW300" s="227"/>
      <c r="FZX300" s="227"/>
      <c r="FZY300" s="227"/>
      <c r="FZZ300" s="227"/>
      <c r="GAA300" s="227"/>
      <c r="GAB300" s="227"/>
      <c r="GAC300" s="227"/>
      <c r="GAD300" s="227"/>
      <c r="GAE300" s="227"/>
      <c r="GAF300" s="227"/>
      <c r="GAG300" s="227"/>
      <c r="GAH300" s="227"/>
      <c r="GAI300" s="227"/>
      <c r="GAJ300" s="227"/>
      <c r="GAK300" s="227"/>
      <c r="GAL300" s="227"/>
      <c r="GAM300" s="227"/>
      <c r="GAN300" s="227"/>
      <c r="GAO300" s="227"/>
      <c r="GAP300" s="227"/>
      <c r="GAQ300" s="227"/>
      <c r="GAR300" s="227"/>
      <c r="GAS300" s="227"/>
      <c r="GAT300" s="227"/>
      <c r="GAU300" s="227"/>
      <c r="GAV300" s="227"/>
      <c r="GAW300" s="227"/>
      <c r="GAX300" s="227"/>
      <c r="GAY300" s="227"/>
      <c r="GAZ300" s="227"/>
      <c r="GBA300" s="227"/>
      <c r="GBB300" s="227"/>
      <c r="GBC300" s="227"/>
      <c r="GBD300" s="227"/>
      <c r="GBE300" s="227"/>
      <c r="GBF300" s="227"/>
      <c r="GBG300" s="227"/>
      <c r="GBH300" s="227"/>
      <c r="GBI300" s="227"/>
      <c r="GBJ300" s="227"/>
      <c r="GBK300" s="227"/>
      <c r="GBL300" s="227"/>
      <c r="GBM300" s="227"/>
      <c r="GBN300" s="227"/>
      <c r="GBO300" s="227"/>
      <c r="GBP300" s="227"/>
      <c r="GBQ300" s="227"/>
      <c r="GBR300" s="227"/>
      <c r="GBS300" s="227"/>
      <c r="GBT300" s="227"/>
      <c r="GBU300" s="227"/>
      <c r="GBV300" s="227"/>
      <c r="GBW300" s="227"/>
      <c r="GBX300" s="227"/>
      <c r="GBY300" s="227"/>
      <c r="GBZ300" s="227"/>
      <c r="GCA300" s="227"/>
      <c r="GCB300" s="227"/>
      <c r="GCC300" s="227"/>
      <c r="GCD300" s="227"/>
      <c r="GCE300" s="227"/>
      <c r="GCF300" s="227"/>
      <c r="GCG300" s="227"/>
      <c r="GCH300" s="227"/>
      <c r="GCI300" s="227"/>
      <c r="GCJ300" s="227"/>
      <c r="GCK300" s="227"/>
      <c r="GCL300" s="227"/>
      <c r="GCM300" s="227"/>
      <c r="GCN300" s="227"/>
      <c r="GCO300" s="227"/>
      <c r="GCP300" s="227"/>
      <c r="GCQ300" s="227"/>
      <c r="GCR300" s="227"/>
      <c r="GCS300" s="227"/>
      <c r="GCT300" s="227"/>
      <c r="GCU300" s="227"/>
      <c r="GCV300" s="227"/>
      <c r="GCW300" s="227"/>
      <c r="GCX300" s="227"/>
      <c r="GCY300" s="227"/>
      <c r="GCZ300" s="227"/>
      <c r="GDA300" s="227"/>
      <c r="GDB300" s="227"/>
      <c r="GDC300" s="227"/>
      <c r="GDD300" s="227"/>
      <c r="GDE300" s="227"/>
      <c r="GDF300" s="227"/>
      <c r="GDG300" s="227"/>
      <c r="GDH300" s="227"/>
      <c r="GDI300" s="227"/>
      <c r="GDJ300" s="227"/>
      <c r="GDK300" s="227"/>
      <c r="GDL300" s="227"/>
      <c r="GDM300" s="227"/>
      <c r="GDN300" s="227"/>
      <c r="GDO300" s="227"/>
      <c r="GDP300" s="227"/>
      <c r="GDQ300" s="227"/>
      <c r="GDR300" s="227"/>
      <c r="GDS300" s="227"/>
      <c r="GDT300" s="227"/>
      <c r="GDU300" s="227"/>
      <c r="GDV300" s="227"/>
      <c r="GDW300" s="227"/>
      <c r="GDX300" s="227"/>
      <c r="GDY300" s="227"/>
      <c r="GDZ300" s="227"/>
      <c r="GEA300" s="227"/>
      <c r="GEB300" s="227"/>
      <c r="GEC300" s="227"/>
      <c r="GED300" s="227"/>
      <c r="GEE300" s="227"/>
      <c r="GEF300" s="227"/>
      <c r="GEG300" s="227"/>
      <c r="GEH300" s="227"/>
      <c r="GEI300" s="227"/>
      <c r="GEJ300" s="227"/>
      <c r="GEK300" s="227"/>
      <c r="GEL300" s="227"/>
      <c r="GEM300" s="227"/>
      <c r="GEN300" s="227"/>
      <c r="GEO300" s="227"/>
      <c r="GEP300" s="227"/>
      <c r="GEQ300" s="227"/>
      <c r="GER300" s="227"/>
      <c r="GES300" s="227"/>
      <c r="GET300" s="227"/>
      <c r="GEU300" s="227"/>
      <c r="GEV300" s="227"/>
      <c r="GEW300" s="227"/>
      <c r="GEX300" s="227"/>
      <c r="GEY300" s="227"/>
      <c r="GEZ300" s="227"/>
      <c r="GFA300" s="227"/>
      <c r="GFB300" s="227"/>
      <c r="GFC300" s="227"/>
      <c r="GFD300" s="227"/>
      <c r="GFE300" s="227"/>
      <c r="GFF300" s="227"/>
      <c r="GFG300" s="227"/>
      <c r="GFH300" s="227"/>
      <c r="GFI300" s="227"/>
      <c r="GFJ300" s="227"/>
      <c r="GFK300" s="227"/>
      <c r="GFL300" s="227"/>
      <c r="GFM300" s="227"/>
      <c r="GFN300" s="227"/>
      <c r="GFO300" s="227"/>
      <c r="GFP300" s="227"/>
      <c r="GFQ300" s="227"/>
      <c r="GFR300" s="227"/>
      <c r="GFS300" s="227"/>
      <c r="GFT300" s="227"/>
      <c r="GFU300" s="227"/>
      <c r="GFV300" s="227"/>
      <c r="GFW300" s="227"/>
      <c r="GFX300" s="227"/>
      <c r="GFY300" s="227"/>
      <c r="GFZ300" s="227"/>
      <c r="GGA300" s="227"/>
      <c r="GGB300" s="227"/>
      <c r="GGC300" s="227"/>
      <c r="GGD300" s="227"/>
      <c r="GGE300" s="227"/>
      <c r="GGF300" s="227"/>
      <c r="GGG300" s="227"/>
      <c r="GGH300" s="227"/>
      <c r="GGI300" s="227"/>
      <c r="GGJ300" s="227"/>
      <c r="GGK300" s="227"/>
      <c r="GGL300" s="227"/>
      <c r="GGM300" s="227"/>
      <c r="GGN300" s="227"/>
      <c r="GGO300" s="227"/>
      <c r="GGP300" s="227"/>
      <c r="GGQ300" s="227"/>
      <c r="GGR300" s="227"/>
      <c r="GGS300" s="227"/>
      <c r="GGT300" s="227"/>
      <c r="GGU300" s="227"/>
      <c r="GGV300" s="227"/>
      <c r="GGW300" s="227"/>
      <c r="GGX300" s="227"/>
      <c r="GGY300" s="227"/>
      <c r="GGZ300" s="227"/>
      <c r="GHA300" s="227"/>
      <c r="GHB300" s="227"/>
      <c r="GHC300" s="227"/>
      <c r="GHD300" s="227"/>
      <c r="GHE300" s="227"/>
      <c r="GHF300" s="227"/>
      <c r="GHG300" s="227"/>
      <c r="GHH300" s="227"/>
      <c r="GHI300" s="227"/>
      <c r="GHJ300" s="227"/>
      <c r="GHK300" s="227"/>
      <c r="GHL300" s="227"/>
      <c r="GHM300" s="227"/>
      <c r="GHN300" s="227"/>
      <c r="GHO300" s="227"/>
      <c r="GHP300" s="227"/>
      <c r="GHQ300" s="227"/>
      <c r="GHR300" s="227"/>
      <c r="GHS300" s="227"/>
      <c r="GHT300" s="227"/>
      <c r="GHU300" s="227"/>
      <c r="GHV300" s="227"/>
      <c r="GHW300" s="227"/>
      <c r="GHX300" s="227"/>
      <c r="GHY300" s="227"/>
      <c r="GHZ300" s="227"/>
      <c r="GIA300" s="227"/>
      <c r="GIB300" s="227"/>
      <c r="GIC300" s="227"/>
      <c r="GID300" s="227"/>
      <c r="GIE300" s="227"/>
      <c r="GIF300" s="227"/>
      <c r="GIG300" s="227"/>
      <c r="GIH300" s="227"/>
      <c r="GII300" s="227"/>
      <c r="GIJ300" s="227"/>
      <c r="GIK300" s="227"/>
      <c r="GIL300" s="227"/>
      <c r="GIM300" s="227"/>
      <c r="GIN300" s="227"/>
      <c r="GIO300" s="227"/>
      <c r="GIP300" s="227"/>
      <c r="GIQ300" s="227"/>
      <c r="GIR300" s="227"/>
      <c r="GIS300" s="227"/>
      <c r="GIT300" s="227"/>
      <c r="GIU300" s="227"/>
      <c r="GIV300" s="227"/>
      <c r="GIW300" s="227"/>
      <c r="GIX300" s="227"/>
      <c r="GIY300" s="227"/>
      <c r="GIZ300" s="227"/>
      <c r="GJA300" s="227"/>
      <c r="GJB300" s="227"/>
      <c r="GJC300" s="227"/>
      <c r="GJD300" s="227"/>
      <c r="GJE300" s="227"/>
      <c r="GJF300" s="227"/>
      <c r="GJG300" s="227"/>
      <c r="GJH300" s="227"/>
      <c r="GJI300" s="227"/>
      <c r="GJJ300" s="227"/>
      <c r="GJK300" s="227"/>
      <c r="GJL300" s="227"/>
      <c r="GJM300" s="227"/>
      <c r="GJN300" s="227"/>
      <c r="GJO300" s="227"/>
      <c r="GJP300" s="227"/>
      <c r="GJQ300" s="227"/>
      <c r="GJR300" s="227"/>
      <c r="GJS300" s="227"/>
      <c r="GJT300" s="227"/>
      <c r="GJU300" s="227"/>
      <c r="GJV300" s="227"/>
      <c r="GJW300" s="227"/>
      <c r="GJX300" s="227"/>
      <c r="GJY300" s="227"/>
      <c r="GJZ300" s="227"/>
      <c r="GKA300" s="227"/>
      <c r="GKB300" s="227"/>
      <c r="GKC300" s="227"/>
      <c r="GKD300" s="227"/>
      <c r="GKE300" s="227"/>
      <c r="GKF300" s="227"/>
      <c r="GKG300" s="227"/>
      <c r="GKH300" s="227"/>
      <c r="GKI300" s="227"/>
      <c r="GKJ300" s="227"/>
      <c r="GKK300" s="227"/>
      <c r="GKL300" s="227"/>
      <c r="GKM300" s="227"/>
      <c r="GKN300" s="227"/>
      <c r="GKO300" s="227"/>
      <c r="GKP300" s="227"/>
      <c r="GKQ300" s="227"/>
      <c r="GKR300" s="227"/>
      <c r="GKS300" s="227"/>
      <c r="GKT300" s="227"/>
      <c r="GKU300" s="227"/>
      <c r="GKV300" s="227"/>
      <c r="GKW300" s="227"/>
      <c r="GKX300" s="227"/>
      <c r="GKY300" s="227"/>
      <c r="GKZ300" s="227"/>
      <c r="GLA300" s="227"/>
      <c r="GLB300" s="227"/>
      <c r="GLC300" s="227"/>
      <c r="GLD300" s="227"/>
      <c r="GLE300" s="227"/>
      <c r="GLF300" s="227"/>
      <c r="GLG300" s="227"/>
      <c r="GLH300" s="227"/>
      <c r="GLI300" s="227"/>
      <c r="GLJ300" s="227"/>
      <c r="GLK300" s="227"/>
      <c r="GLL300" s="227"/>
      <c r="GLM300" s="227"/>
      <c r="GLN300" s="227"/>
      <c r="GLO300" s="227"/>
      <c r="GLP300" s="227"/>
      <c r="GLQ300" s="227"/>
      <c r="GLR300" s="227"/>
      <c r="GLS300" s="227"/>
      <c r="GLT300" s="227"/>
      <c r="GLU300" s="227"/>
      <c r="GLV300" s="227"/>
      <c r="GLW300" s="227"/>
      <c r="GLX300" s="227"/>
      <c r="GLY300" s="227"/>
      <c r="GLZ300" s="227"/>
      <c r="GMA300" s="227"/>
      <c r="GMB300" s="227"/>
      <c r="GMC300" s="227"/>
      <c r="GMD300" s="227"/>
      <c r="GME300" s="227"/>
      <c r="GMF300" s="227"/>
      <c r="GMG300" s="227"/>
      <c r="GMH300" s="227"/>
      <c r="GMI300" s="227"/>
      <c r="GMJ300" s="227"/>
      <c r="GMK300" s="227"/>
      <c r="GML300" s="227"/>
      <c r="GMM300" s="227"/>
      <c r="GMN300" s="227"/>
      <c r="GMO300" s="227"/>
      <c r="GMP300" s="227"/>
      <c r="GMQ300" s="227"/>
      <c r="GMR300" s="227"/>
      <c r="GMS300" s="227"/>
      <c r="GMT300" s="227"/>
      <c r="GMU300" s="227"/>
      <c r="GMV300" s="227"/>
      <c r="GMW300" s="227"/>
      <c r="GMX300" s="227"/>
      <c r="GMY300" s="227"/>
      <c r="GMZ300" s="227"/>
      <c r="GNA300" s="227"/>
      <c r="GNB300" s="227"/>
      <c r="GNC300" s="227"/>
      <c r="GND300" s="227"/>
      <c r="GNE300" s="227"/>
      <c r="GNF300" s="227"/>
      <c r="GNG300" s="227"/>
      <c r="GNH300" s="227"/>
      <c r="GNI300" s="227"/>
      <c r="GNJ300" s="227"/>
      <c r="GNK300" s="227"/>
      <c r="GNL300" s="227"/>
      <c r="GNM300" s="227"/>
      <c r="GNN300" s="227"/>
      <c r="GNO300" s="227"/>
      <c r="GNP300" s="227"/>
      <c r="GNQ300" s="227"/>
      <c r="GNR300" s="227"/>
      <c r="GNS300" s="227"/>
      <c r="GNT300" s="227"/>
      <c r="GNU300" s="227"/>
      <c r="GNV300" s="227"/>
      <c r="GNW300" s="227"/>
      <c r="GNX300" s="227"/>
      <c r="GNY300" s="227"/>
      <c r="GNZ300" s="227"/>
      <c r="GOA300" s="227"/>
      <c r="GOB300" s="227"/>
      <c r="GOC300" s="227"/>
      <c r="GOD300" s="227"/>
      <c r="GOE300" s="227"/>
      <c r="GOF300" s="227"/>
      <c r="GOG300" s="227"/>
      <c r="GOH300" s="227"/>
      <c r="GOI300" s="227"/>
      <c r="GOJ300" s="227"/>
      <c r="GOK300" s="227"/>
      <c r="GOL300" s="227"/>
      <c r="GOM300" s="227"/>
      <c r="GON300" s="227"/>
      <c r="GOO300" s="227"/>
      <c r="GOP300" s="227"/>
      <c r="GOQ300" s="227"/>
      <c r="GOR300" s="227"/>
      <c r="GOS300" s="227"/>
      <c r="GOT300" s="227"/>
      <c r="GOU300" s="227"/>
      <c r="GOV300" s="227"/>
      <c r="GOW300" s="227"/>
      <c r="GOX300" s="227"/>
      <c r="GOY300" s="227"/>
      <c r="GOZ300" s="227"/>
      <c r="GPA300" s="227"/>
      <c r="GPB300" s="227"/>
      <c r="GPC300" s="227"/>
      <c r="GPD300" s="227"/>
      <c r="GPE300" s="227"/>
      <c r="GPF300" s="227"/>
      <c r="GPG300" s="227"/>
      <c r="GPH300" s="227"/>
      <c r="GPI300" s="227"/>
      <c r="GPJ300" s="227"/>
      <c r="GPK300" s="227"/>
      <c r="GPL300" s="227"/>
      <c r="GPM300" s="227"/>
      <c r="GPN300" s="227"/>
      <c r="GPO300" s="227"/>
      <c r="GPP300" s="227"/>
      <c r="GPQ300" s="227"/>
      <c r="GPR300" s="227"/>
      <c r="GPS300" s="227"/>
      <c r="GPT300" s="227"/>
      <c r="GPU300" s="227"/>
      <c r="GPV300" s="227"/>
      <c r="GPW300" s="227"/>
      <c r="GPX300" s="227"/>
      <c r="GPY300" s="227"/>
      <c r="GPZ300" s="227"/>
      <c r="GQA300" s="227"/>
      <c r="GQB300" s="227"/>
      <c r="GQC300" s="227"/>
      <c r="GQD300" s="227"/>
      <c r="GQE300" s="227"/>
      <c r="GQF300" s="227"/>
      <c r="GQG300" s="227"/>
      <c r="GQH300" s="227"/>
      <c r="GQI300" s="227"/>
      <c r="GQJ300" s="227"/>
      <c r="GQK300" s="227"/>
      <c r="GQL300" s="227"/>
      <c r="GQM300" s="227"/>
      <c r="GQN300" s="227"/>
      <c r="GQO300" s="227"/>
      <c r="GQP300" s="227"/>
      <c r="GQQ300" s="227"/>
      <c r="GQR300" s="227"/>
      <c r="GQS300" s="227"/>
      <c r="GQT300" s="227"/>
      <c r="GQU300" s="227"/>
      <c r="GQV300" s="227"/>
      <c r="GQW300" s="227"/>
      <c r="GQX300" s="227"/>
      <c r="GQY300" s="227"/>
      <c r="GQZ300" s="227"/>
      <c r="GRA300" s="227"/>
      <c r="GRB300" s="227"/>
      <c r="GRC300" s="227"/>
      <c r="GRD300" s="227"/>
      <c r="GRE300" s="227"/>
      <c r="GRF300" s="227"/>
      <c r="GRG300" s="227"/>
      <c r="GRH300" s="227"/>
      <c r="GRI300" s="227"/>
      <c r="GRJ300" s="227"/>
      <c r="GRK300" s="227"/>
      <c r="GRL300" s="227"/>
      <c r="GRM300" s="227"/>
      <c r="GRN300" s="227"/>
      <c r="GRO300" s="227"/>
      <c r="GRP300" s="227"/>
      <c r="GRQ300" s="227"/>
      <c r="GRR300" s="227"/>
      <c r="GRS300" s="227"/>
      <c r="GRT300" s="227"/>
      <c r="GRU300" s="227"/>
      <c r="GRV300" s="227"/>
      <c r="GRW300" s="227"/>
      <c r="GRX300" s="227"/>
      <c r="GRY300" s="227"/>
      <c r="GRZ300" s="227"/>
      <c r="GSA300" s="227"/>
      <c r="GSB300" s="227"/>
      <c r="GSC300" s="227"/>
      <c r="GSD300" s="227"/>
      <c r="GSE300" s="227"/>
      <c r="GSF300" s="227"/>
      <c r="GSG300" s="227"/>
      <c r="GSH300" s="227"/>
      <c r="GSI300" s="227"/>
      <c r="GSJ300" s="227"/>
      <c r="GSK300" s="227"/>
      <c r="GSL300" s="227"/>
      <c r="GSM300" s="227"/>
      <c r="GSN300" s="227"/>
      <c r="GSO300" s="227"/>
      <c r="GSP300" s="227"/>
      <c r="GSQ300" s="227"/>
      <c r="GSR300" s="227"/>
      <c r="GSS300" s="227"/>
      <c r="GST300" s="227"/>
      <c r="GSU300" s="227"/>
      <c r="GSV300" s="227"/>
      <c r="GSW300" s="227"/>
      <c r="GSX300" s="227"/>
      <c r="GSY300" s="227"/>
      <c r="GSZ300" s="227"/>
      <c r="GTA300" s="227"/>
      <c r="GTB300" s="227"/>
      <c r="GTC300" s="227"/>
      <c r="GTD300" s="227"/>
      <c r="GTE300" s="227"/>
      <c r="GTF300" s="227"/>
      <c r="GTG300" s="227"/>
      <c r="GTH300" s="227"/>
      <c r="GTI300" s="227"/>
      <c r="GTJ300" s="227"/>
      <c r="GTK300" s="227"/>
      <c r="GTL300" s="227"/>
      <c r="GTM300" s="227"/>
      <c r="GTN300" s="227"/>
      <c r="GTO300" s="227"/>
      <c r="GTP300" s="227"/>
      <c r="GTQ300" s="227"/>
      <c r="GTR300" s="227"/>
      <c r="GTS300" s="227"/>
      <c r="GTT300" s="227"/>
      <c r="GTU300" s="227"/>
      <c r="GTV300" s="227"/>
      <c r="GTW300" s="227"/>
      <c r="GTX300" s="227"/>
      <c r="GTY300" s="227"/>
      <c r="GTZ300" s="227"/>
      <c r="GUA300" s="227"/>
      <c r="GUB300" s="227"/>
      <c r="GUC300" s="227"/>
      <c r="GUD300" s="227"/>
      <c r="GUE300" s="227"/>
      <c r="GUF300" s="227"/>
      <c r="GUG300" s="227"/>
      <c r="GUH300" s="227"/>
      <c r="GUI300" s="227"/>
      <c r="GUJ300" s="227"/>
      <c r="GUK300" s="227"/>
      <c r="GUL300" s="227"/>
      <c r="GUM300" s="227"/>
      <c r="GUN300" s="227"/>
      <c r="GUO300" s="227"/>
      <c r="GUP300" s="227"/>
      <c r="GUQ300" s="227"/>
      <c r="GUR300" s="227"/>
      <c r="GUS300" s="227"/>
      <c r="GUT300" s="227"/>
      <c r="GUU300" s="227"/>
      <c r="GUV300" s="227"/>
      <c r="GUW300" s="227"/>
      <c r="GUX300" s="227"/>
      <c r="GUY300" s="227"/>
      <c r="GUZ300" s="227"/>
      <c r="GVA300" s="227"/>
      <c r="GVB300" s="227"/>
      <c r="GVC300" s="227"/>
      <c r="GVD300" s="227"/>
      <c r="GVE300" s="227"/>
      <c r="GVF300" s="227"/>
      <c r="GVG300" s="227"/>
      <c r="GVH300" s="227"/>
      <c r="GVI300" s="227"/>
      <c r="GVJ300" s="227"/>
      <c r="GVK300" s="227"/>
      <c r="GVL300" s="227"/>
      <c r="GVM300" s="227"/>
      <c r="GVN300" s="227"/>
      <c r="GVO300" s="227"/>
      <c r="GVP300" s="227"/>
      <c r="GVQ300" s="227"/>
      <c r="GVR300" s="227"/>
      <c r="GVS300" s="227"/>
      <c r="GVT300" s="227"/>
      <c r="GVU300" s="227"/>
      <c r="GVV300" s="227"/>
      <c r="GVW300" s="227"/>
      <c r="GVX300" s="227"/>
      <c r="GVY300" s="227"/>
      <c r="GVZ300" s="227"/>
      <c r="GWA300" s="227"/>
      <c r="GWB300" s="227"/>
      <c r="GWC300" s="227"/>
      <c r="GWD300" s="227"/>
      <c r="GWE300" s="227"/>
      <c r="GWF300" s="227"/>
      <c r="GWG300" s="227"/>
      <c r="GWH300" s="227"/>
      <c r="GWI300" s="227"/>
      <c r="GWJ300" s="227"/>
      <c r="GWK300" s="227"/>
      <c r="GWL300" s="227"/>
      <c r="GWM300" s="227"/>
      <c r="GWN300" s="227"/>
      <c r="GWO300" s="227"/>
      <c r="GWP300" s="227"/>
      <c r="GWQ300" s="227"/>
      <c r="GWR300" s="227"/>
      <c r="GWS300" s="227"/>
      <c r="GWT300" s="227"/>
      <c r="GWU300" s="227"/>
      <c r="GWV300" s="227"/>
      <c r="GWW300" s="227"/>
      <c r="GWX300" s="227"/>
      <c r="GWY300" s="227"/>
      <c r="GWZ300" s="227"/>
      <c r="GXA300" s="227"/>
      <c r="GXB300" s="227"/>
      <c r="GXC300" s="227"/>
      <c r="GXD300" s="227"/>
      <c r="GXE300" s="227"/>
      <c r="GXF300" s="227"/>
      <c r="GXG300" s="227"/>
      <c r="GXH300" s="227"/>
      <c r="GXI300" s="227"/>
      <c r="GXJ300" s="227"/>
      <c r="GXK300" s="227"/>
      <c r="GXL300" s="227"/>
      <c r="GXM300" s="227"/>
      <c r="GXN300" s="227"/>
      <c r="GXO300" s="227"/>
      <c r="GXP300" s="227"/>
      <c r="GXQ300" s="227"/>
      <c r="GXR300" s="227"/>
      <c r="GXS300" s="227"/>
      <c r="GXT300" s="227"/>
      <c r="GXU300" s="227"/>
      <c r="GXV300" s="227"/>
      <c r="GXW300" s="227"/>
      <c r="GXX300" s="227"/>
      <c r="GXY300" s="227"/>
      <c r="GXZ300" s="227"/>
      <c r="GYA300" s="227"/>
      <c r="GYB300" s="227"/>
      <c r="GYC300" s="227"/>
      <c r="GYD300" s="227"/>
      <c r="GYE300" s="227"/>
      <c r="GYF300" s="227"/>
      <c r="GYG300" s="227"/>
      <c r="GYH300" s="227"/>
      <c r="GYI300" s="227"/>
      <c r="GYJ300" s="227"/>
      <c r="GYK300" s="227"/>
      <c r="GYL300" s="227"/>
      <c r="GYM300" s="227"/>
      <c r="GYN300" s="227"/>
      <c r="GYO300" s="227"/>
      <c r="GYP300" s="227"/>
      <c r="GYQ300" s="227"/>
      <c r="GYR300" s="227"/>
      <c r="GYS300" s="227"/>
      <c r="GYT300" s="227"/>
      <c r="GYU300" s="227"/>
      <c r="GYV300" s="227"/>
      <c r="GYW300" s="227"/>
      <c r="GYX300" s="227"/>
      <c r="GYY300" s="227"/>
      <c r="GYZ300" s="227"/>
      <c r="GZA300" s="227"/>
      <c r="GZB300" s="227"/>
      <c r="GZC300" s="227"/>
      <c r="GZD300" s="227"/>
      <c r="GZE300" s="227"/>
      <c r="GZF300" s="227"/>
      <c r="GZG300" s="227"/>
      <c r="GZH300" s="227"/>
      <c r="GZI300" s="227"/>
      <c r="GZJ300" s="227"/>
      <c r="GZK300" s="227"/>
      <c r="GZL300" s="227"/>
      <c r="GZM300" s="227"/>
      <c r="GZN300" s="227"/>
      <c r="GZO300" s="227"/>
      <c r="GZP300" s="227"/>
      <c r="GZQ300" s="227"/>
      <c r="GZR300" s="227"/>
      <c r="GZS300" s="227"/>
      <c r="GZT300" s="227"/>
      <c r="GZU300" s="227"/>
      <c r="GZV300" s="227"/>
      <c r="GZW300" s="227"/>
      <c r="GZX300" s="227"/>
      <c r="GZY300" s="227"/>
      <c r="GZZ300" s="227"/>
      <c r="HAA300" s="227"/>
      <c r="HAB300" s="227"/>
      <c r="HAC300" s="227"/>
      <c r="HAD300" s="227"/>
      <c r="HAE300" s="227"/>
      <c r="HAF300" s="227"/>
      <c r="HAG300" s="227"/>
      <c r="HAH300" s="227"/>
      <c r="HAI300" s="227"/>
      <c r="HAJ300" s="227"/>
      <c r="HAK300" s="227"/>
      <c r="HAL300" s="227"/>
      <c r="HAM300" s="227"/>
      <c r="HAN300" s="227"/>
      <c r="HAO300" s="227"/>
      <c r="HAP300" s="227"/>
      <c r="HAQ300" s="227"/>
      <c r="HAR300" s="227"/>
      <c r="HAS300" s="227"/>
      <c r="HAT300" s="227"/>
      <c r="HAU300" s="227"/>
      <c r="HAV300" s="227"/>
      <c r="HAW300" s="227"/>
      <c r="HAX300" s="227"/>
      <c r="HAY300" s="227"/>
      <c r="HAZ300" s="227"/>
      <c r="HBA300" s="227"/>
      <c r="HBB300" s="227"/>
      <c r="HBC300" s="227"/>
      <c r="HBD300" s="227"/>
      <c r="HBE300" s="227"/>
      <c r="HBF300" s="227"/>
      <c r="HBG300" s="227"/>
      <c r="HBH300" s="227"/>
      <c r="HBI300" s="227"/>
      <c r="HBJ300" s="227"/>
      <c r="HBK300" s="227"/>
      <c r="HBL300" s="227"/>
      <c r="HBM300" s="227"/>
      <c r="HBN300" s="227"/>
      <c r="HBO300" s="227"/>
      <c r="HBP300" s="227"/>
      <c r="HBQ300" s="227"/>
      <c r="HBR300" s="227"/>
      <c r="HBS300" s="227"/>
      <c r="HBT300" s="227"/>
      <c r="HBU300" s="227"/>
      <c r="HBV300" s="227"/>
      <c r="HBW300" s="227"/>
      <c r="HBX300" s="227"/>
      <c r="HBY300" s="227"/>
      <c r="HBZ300" s="227"/>
      <c r="HCA300" s="227"/>
      <c r="HCB300" s="227"/>
      <c r="HCC300" s="227"/>
      <c r="HCD300" s="227"/>
      <c r="HCE300" s="227"/>
      <c r="HCF300" s="227"/>
      <c r="HCG300" s="227"/>
      <c r="HCH300" s="227"/>
      <c r="HCI300" s="227"/>
      <c r="HCJ300" s="227"/>
      <c r="HCK300" s="227"/>
      <c r="HCL300" s="227"/>
      <c r="HCM300" s="227"/>
      <c r="HCN300" s="227"/>
      <c r="HCO300" s="227"/>
      <c r="HCP300" s="227"/>
      <c r="HCQ300" s="227"/>
      <c r="HCR300" s="227"/>
      <c r="HCS300" s="227"/>
      <c r="HCT300" s="227"/>
      <c r="HCU300" s="227"/>
      <c r="HCV300" s="227"/>
      <c r="HCW300" s="227"/>
      <c r="HCX300" s="227"/>
      <c r="HCY300" s="227"/>
      <c r="HCZ300" s="227"/>
      <c r="HDA300" s="227"/>
      <c r="HDB300" s="227"/>
      <c r="HDC300" s="227"/>
      <c r="HDD300" s="227"/>
      <c r="HDE300" s="227"/>
      <c r="HDF300" s="227"/>
      <c r="HDG300" s="227"/>
      <c r="HDH300" s="227"/>
      <c r="HDI300" s="227"/>
      <c r="HDJ300" s="227"/>
      <c r="HDK300" s="227"/>
      <c r="HDL300" s="227"/>
      <c r="HDM300" s="227"/>
      <c r="HDN300" s="227"/>
      <c r="HDO300" s="227"/>
      <c r="HDP300" s="227"/>
      <c r="HDQ300" s="227"/>
      <c r="HDR300" s="227"/>
      <c r="HDS300" s="227"/>
      <c r="HDT300" s="227"/>
      <c r="HDU300" s="227"/>
      <c r="HDV300" s="227"/>
      <c r="HDW300" s="227"/>
      <c r="HDX300" s="227"/>
      <c r="HDY300" s="227"/>
      <c r="HDZ300" s="227"/>
      <c r="HEA300" s="227"/>
      <c r="HEB300" s="227"/>
      <c r="HEC300" s="227"/>
      <c r="HED300" s="227"/>
      <c r="HEE300" s="227"/>
      <c r="HEF300" s="227"/>
      <c r="HEG300" s="227"/>
      <c r="HEH300" s="227"/>
      <c r="HEI300" s="227"/>
      <c r="HEJ300" s="227"/>
      <c r="HEK300" s="227"/>
      <c r="HEL300" s="227"/>
      <c r="HEM300" s="227"/>
      <c r="HEN300" s="227"/>
      <c r="HEO300" s="227"/>
      <c r="HEP300" s="227"/>
      <c r="HEQ300" s="227"/>
      <c r="HER300" s="227"/>
      <c r="HES300" s="227"/>
      <c r="HET300" s="227"/>
      <c r="HEU300" s="227"/>
      <c r="HEV300" s="227"/>
      <c r="HEW300" s="227"/>
      <c r="HEX300" s="227"/>
      <c r="HEY300" s="227"/>
      <c r="HEZ300" s="227"/>
      <c r="HFA300" s="227"/>
      <c r="HFB300" s="227"/>
      <c r="HFC300" s="227"/>
      <c r="HFD300" s="227"/>
      <c r="HFE300" s="227"/>
      <c r="HFF300" s="227"/>
      <c r="HFG300" s="227"/>
      <c r="HFH300" s="227"/>
      <c r="HFI300" s="227"/>
      <c r="HFJ300" s="227"/>
      <c r="HFK300" s="227"/>
      <c r="HFL300" s="227"/>
      <c r="HFM300" s="227"/>
      <c r="HFN300" s="227"/>
      <c r="HFO300" s="227"/>
      <c r="HFP300" s="227"/>
      <c r="HFQ300" s="227"/>
      <c r="HFR300" s="227"/>
      <c r="HFS300" s="227"/>
      <c r="HFT300" s="227"/>
      <c r="HFU300" s="227"/>
      <c r="HFV300" s="227"/>
      <c r="HFW300" s="227"/>
      <c r="HFX300" s="227"/>
      <c r="HFY300" s="227"/>
      <c r="HFZ300" s="227"/>
      <c r="HGA300" s="227"/>
      <c r="HGB300" s="227"/>
      <c r="HGC300" s="227"/>
      <c r="HGD300" s="227"/>
      <c r="HGE300" s="227"/>
      <c r="HGF300" s="227"/>
      <c r="HGG300" s="227"/>
      <c r="HGH300" s="227"/>
      <c r="HGI300" s="227"/>
      <c r="HGJ300" s="227"/>
      <c r="HGK300" s="227"/>
      <c r="HGL300" s="227"/>
      <c r="HGM300" s="227"/>
      <c r="HGN300" s="227"/>
      <c r="HGO300" s="227"/>
      <c r="HGP300" s="227"/>
      <c r="HGQ300" s="227"/>
      <c r="HGR300" s="227"/>
      <c r="HGS300" s="227"/>
      <c r="HGT300" s="227"/>
      <c r="HGU300" s="227"/>
      <c r="HGV300" s="227"/>
      <c r="HGW300" s="227"/>
      <c r="HGX300" s="227"/>
      <c r="HGY300" s="227"/>
      <c r="HGZ300" s="227"/>
      <c r="HHA300" s="227"/>
      <c r="HHB300" s="227"/>
      <c r="HHC300" s="227"/>
      <c r="HHD300" s="227"/>
      <c r="HHE300" s="227"/>
      <c r="HHF300" s="227"/>
      <c r="HHG300" s="227"/>
      <c r="HHH300" s="227"/>
      <c r="HHI300" s="227"/>
      <c r="HHJ300" s="227"/>
      <c r="HHK300" s="227"/>
      <c r="HHL300" s="227"/>
      <c r="HHM300" s="227"/>
      <c r="HHN300" s="227"/>
      <c r="HHO300" s="227"/>
      <c r="HHP300" s="227"/>
      <c r="HHQ300" s="227"/>
      <c r="HHR300" s="227"/>
      <c r="HHS300" s="227"/>
      <c r="HHT300" s="227"/>
      <c r="HHU300" s="227"/>
      <c r="HHV300" s="227"/>
      <c r="HHW300" s="227"/>
      <c r="HHX300" s="227"/>
      <c r="HHY300" s="227"/>
      <c r="HHZ300" s="227"/>
      <c r="HIA300" s="227"/>
      <c r="HIB300" s="227"/>
      <c r="HIC300" s="227"/>
      <c r="HID300" s="227"/>
      <c r="HIE300" s="227"/>
      <c r="HIF300" s="227"/>
      <c r="HIG300" s="227"/>
      <c r="HIH300" s="227"/>
      <c r="HII300" s="227"/>
      <c r="HIJ300" s="227"/>
      <c r="HIK300" s="227"/>
      <c r="HIL300" s="227"/>
      <c r="HIM300" s="227"/>
      <c r="HIN300" s="227"/>
      <c r="HIO300" s="227"/>
      <c r="HIP300" s="227"/>
      <c r="HIQ300" s="227"/>
      <c r="HIR300" s="227"/>
      <c r="HIS300" s="227"/>
      <c r="HIT300" s="227"/>
      <c r="HIU300" s="227"/>
      <c r="HIV300" s="227"/>
      <c r="HIW300" s="227"/>
      <c r="HIX300" s="227"/>
      <c r="HIY300" s="227"/>
      <c r="HIZ300" s="227"/>
      <c r="HJA300" s="227"/>
      <c r="HJB300" s="227"/>
      <c r="HJC300" s="227"/>
      <c r="HJD300" s="227"/>
      <c r="HJE300" s="227"/>
      <c r="HJF300" s="227"/>
      <c r="HJG300" s="227"/>
      <c r="HJH300" s="227"/>
      <c r="HJI300" s="227"/>
      <c r="HJJ300" s="227"/>
      <c r="HJK300" s="227"/>
      <c r="HJL300" s="227"/>
      <c r="HJM300" s="227"/>
      <c r="HJN300" s="227"/>
      <c r="HJO300" s="227"/>
      <c r="HJP300" s="227"/>
      <c r="HJQ300" s="227"/>
      <c r="HJR300" s="227"/>
      <c r="HJS300" s="227"/>
      <c r="HJT300" s="227"/>
      <c r="HJU300" s="227"/>
      <c r="HJV300" s="227"/>
      <c r="HJW300" s="227"/>
      <c r="HJX300" s="227"/>
      <c r="HJY300" s="227"/>
      <c r="HJZ300" s="227"/>
      <c r="HKA300" s="227"/>
      <c r="HKB300" s="227"/>
      <c r="HKC300" s="227"/>
      <c r="HKD300" s="227"/>
      <c r="HKE300" s="227"/>
      <c r="HKF300" s="227"/>
      <c r="HKG300" s="227"/>
      <c r="HKH300" s="227"/>
      <c r="HKI300" s="227"/>
      <c r="HKJ300" s="227"/>
      <c r="HKK300" s="227"/>
      <c r="HKL300" s="227"/>
      <c r="HKM300" s="227"/>
      <c r="HKN300" s="227"/>
      <c r="HKO300" s="227"/>
      <c r="HKP300" s="227"/>
      <c r="HKQ300" s="227"/>
      <c r="HKR300" s="227"/>
      <c r="HKS300" s="227"/>
      <c r="HKT300" s="227"/>
      <c r="HKU300" s="227"/>
      <c r="HKV300" s="227"/>
      <c r="HKW300" s="227"/>
      <c r="HKX300" s="227"/>
      <c r="HKY300" s="227"/>
      <c r="HKZ300" s="227"/>
      <c r="HLA300" s="227"/>
      <c r="HLB300" s="227"/>
      <c r="HLC300" s="227"/>
      <c r="HLD300" s="227"/>
      <c r="HLE300" s="227"/>
      <c r="HLF300" s="227"/>
      <c r="HLG300" s="227"/>
      <c r="HLH300" s="227"/>
      <c r="HLI300" s="227"/>
      <c r="HLJ300" s="227"/>
      <c r="HLK300" s="227"/>
      <c r="HLL300" s="227"/>
      <c r="HLM300" s="227"/>
      <c r="HLN300" s="227"/>
      <c r="HLO300" s="227"/>
      <c r="HLP300" s="227"/>
      <c r="HLQ300" s="227"/>
      <c r="HLR300" s="227"/>
      <c r="HLS300" s="227"/>
      <c r="HLT300" s="227"/>
      <c r="HLU300" s="227"/>
      <c r="HLV300" s="227"/>
      <c r="HLW300" s="227"/>
      <c r="HLX300" s="227"/>
      <c r="HLY300" s="227"/>
      <c r="HLZ300" s="227"/>
      <c r="HMA300" s="227"/>
      <c r="HMB300" s="227"/>
      <c r="HMC300" s="227"/>
      <c r="HMD300" s="227"/>
      <c r="HME300" s="227"/>
      <c r="HMF300" s="227"/>
      <c r="HMG300" s="227"/>
      <c r="HMH300" s="227"/>
      <c r="HMI300" s="227"/>
      <c r="HMJ300" s="227"/>
      <c r="HMK300" s="227"/>
      <c r="HML300" s="227"/>
      <c r="HMM300" s="227"/>
      <c r="HMN300" s="227"/>
      <c r="HMO300" s="227"/>
      <c r="HMP300" s="227"/>
      <c r="HMQ300" s="227"/>
      <c r="HMR300" s="227"/>
      <c r="HMS300" s="227"/>
      <c r="HMT300" s="227"/>
      <c r="HMU300" s="227"/>
      <c r="HMV300" s="227"/>
      <c r="HMW300" s="227"/>
      <c r="HMX300" s="227"/>
      <c r="HMY300" s="227"/>
      <c r="HMZ300" s="227"/>
      <c r="HNA300" s="227"/>
      <c r="HNB300" s="227"/>
      <c r="HNC300" s="227"/>
      <c r="HND300" s="227"/>
      <c r="HNE300" s="227"/>
      <c r="HNF300" s="227"/>
      <c r="HNG300" s="227"/>
      <c r="HNH300" s="227"/>
      <c r="HNI300" s="227"/>
      <c r="HNJ300" s="227"/>
      <c r="HNK300" s="227"/>
      <c r="HNL300" s="227"/>
      <c r="HNM300" s="227"/>
      <c r="HNN300" s="227"/>
      <c r="HNO300" s="227"/>
      <c r="HNP300" s="227"/>
      <c r="HNQ300" s="227"/>
      <c r="HNR300" s="227"/>
      <c r="HNS300" s="227"/>
      <c r="HNT300" s="227"/>
      <c r="HNU300" s="227"/>
      <c r="HNV300" s="227"/>
      <c r="HNW300" s="227"/>
      <c r="HNX300" s="227"/>
      <c r="HNY300" s="227"/>
      <c r="HNZ300" s="227"/>
      <c r="HOA300" s="227"/>
      <c r="HOB300" s="227"/>
      <c r="HOC300" s="227"/>
      <c r="HOD300" s="227"/>
      <c r="HOE300" s="227"/>
      <c r="HOF300" s="227"/>
      <c r="HOG300" s="227"/>
      <c r="HOH300" s="227"/>
      <c r="HOI300" s="227"/>
      <c r="HOJ300" s="227"/>
      <c r="HOK300" s="227"/>
      <c r="HOL300" s="227"/>
      <c r="HOM300" s="227"/>
      <c r="HON300" s="227"/>
      <c r="HOO300" s="227"/>
      <c r="HOP300" s="227"/>
      <c r="HOQ300" s="227"/>
      <c r="HOR300" s="227"/>
      <c r="HOS300" s="227"/>
      <c r="HOT300" s="227"/>
      <c r="HOU300" s="227"/>
      <c r="HOV300" s="227"/>
      <c r="HOW300" s="227"/>
      <c r="HOX300" s="227"/>
      <c r="HOY300" s="227"/>
      <c r="HOZ300" s="227"/>
      <c r="HPA300" s="227"/>
      <c r="HPB300" s="227"/>
      <c r="HPC300" s="227"/>
      <c r="HPD300" s="227"/>
      <c r="HPE300" s="227"/>
      <c r="HPF300" s="227"/>
      <c r="HPG300" s="227"/>
      <c r="HPH300" s="227"/>
      <c r="HPI300" s="227"/>
      <c r="HPJ300" s="227"/>
      <c r="HPK300" s="227"/>
      <c r="HPL300" s="227"/>
      <c r="HPM300" s="227"/>
      <c r="HPN300" s="227"/>
      <c r="HPO300" s="227"/>
      <c r="HPP300" s="227"/>
      <c r="HPQ300" s="227"/>
      <c r="HPR300" s="227"/>
      <c r="HPS300" s="227"/>
      <c r="HPT300" s="227"/>
      <c r="HPU300" s="227"/>
      <c r="HPV300" s="227"/>
      <c r="HPW300" s="227"/>
      <c r="HPX300" s="227"/>
      <c r="HPY300" s="227"/>
      <c r="HPZ300" s="227"/>
      <c r="HQA300" s="227"/>
      <c r="HQB300" s="227"/>
      <c r="HQC300" s="227"/>
      <c r="HQD300" s="227"/>
      <c r="HQE300" s="227"/>
      <c r="HQF300" s="227"/>
      <c r="HQG300" s="227"/>
      <c r="HQH300" s="227"/>
      <c r="HQI300" s="227"/>
      <c r="HQJ300" s="227"/>
      <c r="HQK300" s="227"/>
      <c r="HQL300" s="227"/>
      <c r="HQM300" s="227"/>
      <c r="HQN300" s="227"/>
      <c r="HQO300" s="227"/>
      <c r="HQP300" s="227"/>
      <c r="HQQ300" s="227"/>
      <c r="HQR300" s="227"/>
      <c r="HQS300" s="227"/>
      <c r="HQT300" s="227"/>
      <c r="HQU300" s="227"/>
      <c r="HQV300" s="227"/>
      <c r="HQW300" s="227"/>
      <c r="HQX300" s="227"/>
      <c r="HQY300" s="227"/>
      <c r="HQZ300" s="227"/>
      <c r="HRA300" s="227"/>
      <c r="HRB300" s="227"/>
      <c r="HRC300" s="227"/>
      <c r="HRD300" s="227"/>
      <c r="HRE300" s="227"/>
      <c r="HRF300" s="227"/>
      <c r="HRG300" s="227"/>
      <c r="HRH300" s="227"/>
      <c r="HRI300" s="227"/>
      <c r="HRJ300" s="227"/>
      <c r="HRK300" s="227"/>
      <c r="HRL300" s="227"/>
      <c r="HRM300" s="227"/>
      <c r="HRN300" s="227"/>
      <c r="HRO300" s="227"/>
      <c r="HRP300" s="227"/>
      <c r="HRQ300" s="227"/>
      <c r="HRR300" s="227"/>
      <c r="HRS300" s="227"/>
      <c r="HRT300" s="227"/>
      <c r="HRU300" s="227"/>
      <c r="HRV300" s="227"/>
      <c r="HRW300" s="227"/>
      <c r="HRX300" s="227"/>
      <c r="HRY300" s="227"/>
      <c r="HRZ300" s="227"/>
      <c r="HSA300" s="227"/>
      <c r="HSB300" s="227"/>
      <c r="HSC300" s="227"/>
      <c r="HSD300" s="227"/>
      <c r="HSE300" s="227"/>
      <c r="HSF300" s="227"/>
      <c r="HSG300" s="227"/>
      <c r="HSH300" s="227"/>
      <c r="HSI300" s="227"/>
      <c r="HSJ300" s="227"/>
      <c r="HSK300" s="227"/>
      <c r="HSL300" s="227"/>
      <c r="HSM300" s="227"/>
      <c r="HSN300" s="227"/>
      <c r="HSO300" s="227"/>
      <c r="HSP300" s="227"/>
      <c r="HSQ300" s="227"/>
      <c r="HSR300" s="227"/>
      <c r="HSS300" s="227"/>
      <c r="HST300" s="227"/>
      <c r="HSU300" s="227"/>
      <c r="HSV300" s="227"/>
      <c r="HSW300" s="227"/>
      <c r="HSX300" s="227"/>
      <c r="HSY300" s="227"/>
      <c r="HSZ300" s="227"/>
      <c r="HTA300" s="227"/>
      <c r="HTB300" s="227"/>
      <c r="HTC300" s="227"/>
      <c r="HTD300" s="227"/>
      <c r="HTE300" s="227"/>
      <c r="HTF300" s="227"/>
      <c r="HTG300" s="227"/>
      <c r="HTH300" s="227"/>
      <c r="HTI300" s="227"/>
      <c r="HTJ300" s="227"/>
      <c r="HTK300" s="227"/>
      <c r="HTL300" s="227"/>
      <c r="HTM300" s="227"/>
      <c r="HTN300" s="227"/>
      <c r="HTO300" s="227"/>
      <c r="HTP300" s="227"/>
      <c r="HTQ300" s="227"/>
      <c r="HTR300" s="227"/>
      <c r="HTS300" s="227"/>
      <c r="HTT300" s="227"/>
      <c r="HTU300" s="227"/>
      <c r="HTV300" s="227"/>
      <c r="HTW300" s="227"/>
      <c r="HTX300" s="227"/>
      <c r="HTY300" s="227"/>
      <c r="HTZ300" s="227"/>
      <c r="HUA300" s="227"/>
      <c r="HUB300" s="227"/>
      <c r="HUC300" s="227"/>
      <c r="HUD300" s="227"/>
      <c r="HUE300" s="227"/>
      <c r="HUF300" s="227"/>
      <c r="HUG300" s="227"/>
      <c r="HUH300" s="227"/>
      <c r="HUI300" s="227"/>
      <c r="HUJ300" s="227"/>
      <c r="HUK300" s="227"/>
      <c r="HUL300" s="227"/>
      <c r="HUM300" s="227"/>
      <c r="HUN300" s="227"/>
      <c r="HUO300" s="227"/>
      <c r="HUP300" s="227"/>
      <c r="HUQ300" s="227"/>
      <c r="HUR300" s="227"/>
      <c r="HUS300" s="227"/>
      <c r="HUT300" s="227"/>
      <c r="HUU300" s="227"/>
      <c r="HUV300" s="227"/>
      <c r="HUW300" s="227"/>
      <c r="HUX300" s="227"/>
      <c r="HUY300" s="227"/>
      <c r="HUZ300" s="227"/>
      <c r="HVA300" s="227"/>
      <c r="HVB300" s="227"/>
      <c r="HVC300" s="227"/>
      <c r="HVD300" s="227"/>
      <c r="HVE300" s="227"/>
      <c r="HVF300" s="227"/>
      <c r="HVG300" s="227"/>
      <c r="HVH300" s="227"/>
      <c r="HVI300" s="227"/>
      <c r="HVJ300" s="227"/>
      <c r="HVK300" s="227"/>
      <c r="HVL300" s="227"/>
      <c r="HVM300" s="227"/>
      <c r="HVN300" s="227"/>
      <c r="HVO300" s="227"/>
      <c r="HVP300" s="227"/>
      <c r="HVQ300" s="227"/>
      <c r="HVR300" s="227"/>
      <c r="HVS300" s="227"/>
      <c r="HVT300" s="227"/>
      <c r="HVU300" s="227"/>
      <c r="HVV300" s="227"/>
      <c r="HVW300" s="227"/>
      <c r="HVX300" s="227"/>
      <c r="HVY300" s="227"/>
      <c r="HVZ300" s="227"/>
      <c r="HWA300" s="227"/>
      <c r="HWB300" s="227"/>
      <c r="HWC300" s="227"/>
      <c r="HWD300" s="227"/>
      <c r="HWE300" s="227"/>
      <c r="HWF300" s="227"/>
      <c r="HWG300" s="227"/>
      <c r="HWH300" s="227"/>
      <c r="HWI300" s="227"/>
      <c r="HWJ300" s="227"/>
      <c r="HWK300" s="227"/>
      <c r="HWL300" s="227"/>
      <c r="HWM300" s="227"/>
      <c r="HWN300" s="227"/>
      <c r="HWO300" s="227"/>
      <c r="HWP300" s="227"/>
      <c r="HWQ300" s="227"/>
      <c r="HWR300" s="227"/>
      <c r="HWS300" s="227"/>
      <c r="HWT300" s="227"/>
      <c r="HWU300" s="227"/>
      <c r="HWV300" s="227"/>
      <c r="HWW300" s="227"/>
      <c r="HWX300" s="227"/>
      <c r="HWY300" s="227"/>
      <c r="HWZ300" s="227"/>
      <c r="HXA300" s="227"/>
      <c r="HXB300" s="227"/>
      <c r="HXC300" s="227"/>
      <c r="HXD300" s="227"/>
      <c r="HXE300" s="227"/>
      <c r="HXF300" s="227"/>
      <c r="HXG300" s="227"/>
      <c r="HXH300" s="227"/>
      <c r="HXI300" s="227"/>
      <c r="HXJ300" s="227"/>
      <c r="HXK300" s="227"/>
      <c r="HXL300" s="227"/>
      <c r="HXM300" s="227"/>
      <c r="HXN300" s="227"/>
      <c r="HXO300" s="227"/>
      <c r="HXP300" s="227"/>
      <c r="HXQ300" s="227"/>
      <c r="HXR300" s="227"/>
      <c r="HXS300" s="227"/>
      <c r="HXT300" s="227"/>
      <c r="HXU300" s="227"/>
      <c r="HXV300" s="227"/>
      <c r="HXW300" s="227"/>
      <c r="HXX300" s="227"/>
      <c r="HXY300" s="227"/>
      <c r="HXZ300" s="227"/>
      <c r="HYA300" s="227"/>
      <c r="HYB300" s="227"/>
      <c r="HYC300" s="227"/>
      <c r="HYD300" s="227"/>
      <c r="HYE300" s="227"/>
      <c r="HYF300" s="227"/>
      <c r="HYG300" s="227"/>
      <c r="HYH300" s="227"/>
      <c r="HYI300" s="227"/>
      <c r="HYJ300" s="227"/>
      <c r="HYK300" s="227"/>
      <c r="HYL300" s="227"/>
      <c r="HYM300" s="227"/>
      <c r="HYN300" s="227"/>
      <c r="HYO300" s="227"/>
      <c r="HYP300" s="227"/>
      <c r="HYQ300" s="227"/>
      <c r="HYR300" s="227"/>
      <c r="HYS300" s="227"/>
      <c r="HYT300" s="227"/>
      <c r="HYU300" s="227"/>
      <c r="HYV300" s="227"/>
      <c r="HYW300" s="227"/>
      <c r="HYX300" s="227"/>
      <c r="HYY300" s="227"/>
      <c r="HYZ300" s="227"/>
      <c r="HZA300" s="227"/>
      <c r="HZB300" s="227"/>
      <c r="HZC300" s="227"/>
      <c r="HZD300" s="227"/>
      <c r="HZE300" s="227"/>
      <c r="HZF300" s="227"/>
      <c r="HZG300" s="227"/>
      <c r="HZH300" s="227"/>
      <c r="HZI300" s="227"/>
      <c r="HZJ300" s="227"/>
      <c r="HZK300" s="227"/>
      <c r="HZL300" s="227"/>
      <c r="HZM300" s="227"/>
      <c r="HZN300" s="227"/>
      <c r="HZO300" s="227"/>
      <c r="HZP300" s="227"/>
      <c r="HZQ300" s="227"/>
      <c r="HZR300" s="227"/>
      <c r="HZS300" s="227"/>
      <c r="HZT300" s="227"/>
      <c r="HZU300" s="227"/>
      <c r="HZV300" s="227"/>
      <c r="HZW300" s="227"/>
      <c r="HZX300" s="227"/>
      <c r="HZY300" s="227"/>
      <c r="HZZ300" s="227"/>
      <c r="IAA300" s="227"/>
      <c r="IAB300" s="227"/>
      <c r="IAC300" s="227"/>
      <c r="IAD300" s="227"/>
      <c r="IAE300" s="227"/>
      <c r="IAF300" s="227"/>
      <c r="IAG300" s="227"/>
      <c r="IAH300" s="227"/>
      <c r="IAI300" s="227"/>
      <c r="IAJ300" s="227"/>
      <c r="IAK300" s="227"/>
      <c r="IAL300" s="227"/>
      <c r="IAM300" s="227"/>
      <c r="IAN300" s="227"/>
      <c r="IAO300" s="227"/>
      <c r="IAP300" s="227"/>
      <c r="IAQ300" s="227"/>
      <c r="IAR300" s="227"/>
      <c r="IAS300" s="227"/>
      <c r="IAT300" s="227"/>
      <c r="IAU300" s="227"/>
      <c r="IAV300" s="227"/>
      <c r="IAW300" s="227"/>
      <c r="IAX300" s="227"/>
      <c r="IAY300" s="227"/>
      <c r="IAZ300" s="227"/>
      <c r="IBA300" s="227"/>
      <c r="IBB300" s="227"/>
      <c r="IBC300" s="227"/>
      <c r="IBD300" s="227"/>
      <c r="IBE300" s="227"/>
      <c r="IBF300" s="227"/>
      <c r="IBG300" s="227"/>
      <c r="IBH300" s="227"/>
      <c r="IBI300" s="227"/>
      <c r="IBJ300" s="227"/>
      <c r="IBK300" s="227"/>
      <c r="IBL300" s="227"/>
      <c r="IBM300" s="227"/>
      <c r="IBN300" s="227"/>
      <c r="IBO300" s="227"/>
      <c r="IBP300" s="227"/>
      <c r="IBQ300" s="227"/>
      <c r="IBR300" s="227"/>
      <c r="IBS300" s="227"/>
      <c r="IBT300" s="227"/>
      <c r="IBU300" s="227"/>
      <c r="IBV300" s="227"/>
      <c r="IBW300" s="227"/>
      <c r="IBX300" s="227"/>
      <c r="IBY300" s="227"/>
      <c r="IBZ300" s="227"/>
      <c r="ICA300" s="227"/>
      <c r="ICB300" s="227"/>
      <c r="ICC300" s="227"/>
      <c r="ICD300" s="227"/>
      <c r="ICE300" s="227"/>
      <c r="ICF300" s="227"/>
      <c r="ICG300" s="227"/>
      <c r="ICH300" s="227"/>
      <c r="ICI300" s="227"/>
      <c r="ICJ300" s="227"/>
      <c r="ICK300" s="227"/>
      <c r="ICL300" s="227"/>
      <c r="ICM300" s="227"/>
      <c r="ICN300" s="227"/>
      <c r="ICO300" s="227"/>
      <c r="ICP300" s="227"/>
      <c r="ICQ300" s="227"/>
      <c r="ICR300" s="227"/>
      <c r="ICS300" s="227"/>
      <c r="ICT300" s="227"/>
      <c r="ICU300" s="227"/>
      <c r="ICV300" s="227"/>
      <c r="ICW300" s="227"/>
      <c r="ICX300" s="227"/>
      <c r="ICY300" s="227"/>
      <c r="ICZ300" s="227"/>
      <c r="IDA300" s="227"/>
      <c r="IDB300" s="227"/>
      <c r="IDC300" s="227"/>
      <c r="IDD300" s="227"/>
      <c r="IDE300" s="227"/>
      <c r="IDF300" s="227"/>
      <c r="IDG300" s="227"/>
      <c r="IDH300" s="227"/>
      <c r="IDI300" s="227"/>
      <c r="IDJ300" s="227"/>
      <c r="IDK300" s="227"/>
      <c r="IDL300" s="227"/>
      <c r="IDM300" s="227"/>
      <c r="IDN300" s="227"/>
      <c r="IDO300" s="227"/>
      <c r="IDP300" s="227"/>
      <c r="IDQ300" s="227"/>
      <c r="IDR300" s="227"/>
      <c r="IDS300" s="227"/>
      <c r="IDT300" s="227"/>
      <c r="IDU300" s="227"/>
      <c r="IDV300" s="227"/>
      <c r="IDW300" s="227"/>
      <c r="IDX300" s="227"/>
      <c r="IDY300" s="227"/>
      <c r="IDZ300" s="227"/>
      <c r="IEA300" s="227"/>
      <c r="IEB300" s="227"/>
      <c r="IEC300" s="227"/>
      <c r="IED300" s="227"/>
      <c r="IEE300" s="227"/>
      <c r="IEF300" s="227"/>
      <c r="IEG300" s="227"/>
      <c r="IEH300" s="227"/>
      <c r="IEI300" s="227"/>
      <c r="IEJ300" s="227"/>
      <c r="IEK300" s="227"/>
      <c r="IEL300" s="227"/>
      <c r="IEM300" s="227"/>
      <c r="IEN300" s="227"/>
      <c r="IEO300" s="227"/>
      <c r="IEP300" s="227"/>
      <c r="IEQ300" s="227"/>
      <c r="IER300" s="227"/>
      <c r="IES300" s="227"/>
      <c r="IET300" s="227"/>
      <c r="IEU300" s="227"/>
      <c r="IEV300" s="227"/>
      <c r="IEW300" s="227"/>
      <c r="IEX300" s="227"/>
      <c r="IEY300" s="227"/>
      <c r="IEZ300" s="227"/>
      <c r="IFA300" s="227"/>
      <c r="IFB300" s="227"/>
      <c r="IFC300" s="227"/>
      <c r="IFD300" s="227"/>
      <c r="IFE300" s="227"/>
      <c r="IFF300" s="227"/>
      <c r="IFG300" s="227"/>
      <c r="IFH300" s="227"/>
      <c r="IFI300" s="227"/>
      <c r="IFJ300" s="227"/>
      <c r="IFK300" s="227"/>
      <c r="IFL300" s="227"/>
      <c r="IFM300" s="227"/>
      <c r="IFN300" s="227"/>
      <c r="IFO300" s="227"/>
      <c r="IFP300" s="227"/>
      <c r="IFQ300" s="227"/>
      <c r="IFR300" s="227"/>
      <c r="IFS300" s="227"/>
      <c r="IFT300" s="227"/>
      <c r="IFU300" s="227"/>
      <c r="IFV300" s="227"/>
      <c r="IFW300" s="227"/>
      <c r="IFX300" s="227"/>
      <c r="IFY300" s="227"/>
      <c r="IFZ300" s="227"/>
      <c r="IGA300" s="227"/>
      <c r="IGB300" s="227"/>
      <c r="IGC300" s="227"/>
      <c r="IGD300" s="227"/>
      <c r="IGE300" s="227"/>
      <c r="IGF300" s="227"/>
      <c r="IGG300" s="227"/>
      <c r="IGH300" s="227"/>
      <c r="IGI300" s="227"/>
      <c r="IGJ300" s="227"/>
      <c r="IGK300" s="227"/>
      <c r="IGL300" s="227"/>
      <c r="IGM300" s="227"/>
      <c r="IGN300" s="227"/>
      <c r="IGO300" s="227"/>
      <c r="IGP300" s="227"/>
      <c r="IGQ300" s="227"/>
      <c r="IGR300" s="227"/>
      <c r="IGS300" s="227"/>
      <c r="IGT300" s="227"/>
      <c r="IGU300" s="227"/>
      <c r="IGV300" s="227"/>
      <c r="IGW300" s="227"/>
      <c r="IGX300" s="227"/>
      <c r="IGY300" s="227"/>
      <c r="IGZ300" s="227"/>
      <c r="IHA300" s="227"/>
      <c r="IHB300" s="227"/>
      <c r="IHC300" s="227"/>
      <c r="IHD300" s="227"/>
      <c r="IHE300" s="227"/>
      <c r="IHF300" s="227"/>
      <c r="IHG300" s="227"/>
      <c r="IHH300" s="227"/>
      <c r="IHI300" s="227"/>
      <c r="IHJ300" s="227"/>
      <c r="IHK300" s="227"/>
      <c r="IHL300" s="227"/>
      <c r="IHM300" s="227"/>
      <c r="IHN300" s="227"/>
      <c r="IHO300" s="227"/>
      <c r="IHP300" s="227"/>
      <c r="IHQ300" s="227"/>
      <c r="IHR300" s="227"/>
      <c r="IHS300" s="227"/>
      <c r="IHT300" s="227"/>
      <c r="IHU300" s="227"/>
      <c r="IHV300" s="227"/>
      <c r="IHW300" s="227"/>
      <c r="IHX300" s="227"/>
      <c r="IHY300" s="227"/>
      <c r="IHZ300" s="227"/>
      <c r="IIA300" s="227"/>
      <c r="IIB300" s="227"/>
      <c r="IIC300" s="227"/>
      <c r="IID300" s="227"/>
      <c r="IIE300" s="227"/>
      <c r="IIF300" s="227"/>
      <c r="IIG300" s="227"/>
      <c r="IIH300" s="227"/>
      <c r="III300" s="227"/>
      <c r="IIJ300" s="227"/>
      <c r="IIK300" s="227"/>
      <c r="IIL300" s="227"/>
      <c r="IIM300" s="227"/>
      <c r="IIN300" s="227"/>
      <c r="IIO300" s="227"/>
      <c r="IIP300" s="227"/>
      <c r="IIQ300" s="227"/>
      <c r="IIR300" s="227"/>
      <c r="IIS300" s="227"/>
      <c r="IIT300" s="227"/>
      <c r="IIU300" s="227"/>
      <c r="IIV300" s="227"/>
      <c r="IIW300" s="227"/>
      <c r="IIX300" s="227"/>
      <c r="IIY300" s="227"/>
      <c r="IIZ300" s="227"/>
      <c r="IJA300" s="227"/>
      <c r="IJB300" s="227"/>
      <c r="IJC300" s="227"/>
      <c r="IJD300" s="227"/>
      <c r="IJE300" s="227"/>
      <c r="IJF300" s="227"/>
      <c r="IJG300" s="227"/>
      <c r="IJH300" s="227"/>
      <c r="IJI300" s="227"/>
      <c r="IJJ300" s="227"/>
      <c r="IJK300" s="227"/>
      <c r="IJL300" s="227"/>
      <c r="IJM300" s="227"/>
      <c r="IJN300" s="227"/>
      <c r="IJO300" s="227"/>
      <c r="IJP300" s="227"/>
      <c r="IJQ300" s="227"/>
      <c r="IJR300" s="227"/>
      <c r="IJS300" s="227"/>
      <c r="IJT300" s="227"/>
      <c r="IJU300" s="227"/>
      <c r="IJV300" s="227"/>
      <c r="IJW300" s="227"/>
      <c r="IJX300" s="227"/>
      <c r="IJY300" s="227"/>
      <c r="IJZ300" s="227"/>
      <c r="IKA300" s="227"/>
      <c r="IKB300" s="227"/>
      <c r="IKC300" s="227"/>
      <c r="IKD300" s="227"/>
      <c r="IKE300" s="227"/>
      <c r="IKF300" s="227"/>
      <c r="IKG300" s="227"/>
      <c r="IKH300" s="227"/>
      <c r="IKI300" s="227"/>
      <c r="IKJ300" s="227"/>
      <c r="IKK300" s="227"/>
      <c r="IKL300" s="227"/>
      <c r="IKM300" s="227"/>
      <c r="IKN300" s="227"/>
      <c r="IKO300" s="227"/>
      <c r="IKP300" s="227"/>
      <c r="IKQ300" s="227"/>
      <c r="IKR300" s="227"/>
      <c r="IKS300" s="227"/>
      <c r="IKT300" s="227"/>
      <c r="IKU300" s="227"/>
      <c r="IKV300" s="227"/>
      <c r="IKW300" s="227"/>
      <c r="IKX300" s="227"/>
      <c r="IKY300" s="227"/>
      <c r="IKZ300" s="227"/>
      <c r="ILA300" s="227"/>
      <c r="ILB300" s="227"/>
      <c r="ILC300" s="227"/>
      <c r="ILD300" s="227"/>
      <c r="ILE300" s="227"/>
      <c r="ILF300" s="227"/>
      <c r="ILG300" s="227"/>
      <c r="ILH300" s="227"/>
      <c r="ILI300" s="227"/>
      <c r="ILJ300" s="227"/>
      <c r="ILK300" s="227"/>
      <c r="ILL300" s="227"/>
      <c r="ILM300" s="227"/>
      <c r="ILN300" s="227"/>
      <c r="ILO300" s="227"/>
      <c r="ILP300" s="227"/>
      <c r="ILQ300" s="227"/>
      <c r="ILR300" s="227"/>
      <c r="ILS300" s="227"/>
      <c r="ILT300" s="227"/>
      <c r="ILU300" s="227"/>
      <c r="ILV300" s="227"/>
      <c r="ILW300" s="227"/>
      <c r="ILX300" s="227"/>
      <c r="ILY300" s="227"/>
      <c r="ILZ300" s="227"/>
      <c r="IMA300" s="227"/>
      <c r="IMB300" s="227"/>
      <c r="IMC300" s="227"/>
      <c r="IMD300" s="227"/>
      <c r="IME300" s="227"/>
      <c r="IMF300" s="227"/>
      <c r="IMG300" s="227"/>
      <c r="IMH300" s="227"/>
      <c r="IMI300" s="227"/>
      <c r="IMJ300" s="227"/>
      <c r="IMK300" s="227"/>
      <c r="IML300" s="227"/>
      <c r="IMM300" s="227"/>
      <c r="IMN300" s="227"/>
      <c r="IMO300" s="227"/>
      <c r="IMP300" s="227"/>
      <c r="IMQ300" s="227"/>
      <c r="IMR300" s="227"/>
      <c r="IMS300" s="227"/>
      <c r="IMT300" s="227"/>
      <c r="IMU300" s="227"/>
      <c r="IMV300" s="227"/>
      <c r="IMW300" s="227"/>
      <c r="IMX300" s="227"/>
      <c r="IMY300" s="227"/>
      <c r="IMZ300" s="227"/>
      <c r="INA300" s="227"/>
      <c r="INB300" s="227"/>
      <c r="INC300" s="227"/>
      <c r="IND300" s="227"/>
      <c r="INE300" s="227"/>
      <c r="INF300" s="227"/>
      <c r="ING300" s="227"/>
      <c r="INH300" s="227"/>
      <c r="INI300" s="227"/>
      <c r="INJ300" s="227"/>
      <c r="INK300" s="227"/>
      <c r="INL300" s="227"/>
      <c r="INM300" s="227"/>
      <c r="INN300" s="227"/>
      <c r="INO300" s="227"/>
      <c r="INP300" s="227"/>
      <c r="INQ300" s="227"/>
      <c r="INR300" s="227"/>
      <c r="INS300" s="227"/>
      <c r="INT300" s="227"/>
      <c r="INU300" s="227"/>
      <c r="INV300" s="227"/>
      <c r="INW300" s="227"/>
      <c r="INX300" s="227"/>
      <c r="INY300" s="227"/>
      <c r="INZ300" s="227"/>
      <c r="IOA300" s="227"/>
      <c r="IOB300" s="227"/>
      <c r="IOC300" s="227"/>
      <c r="IOD300" s="227"/>
      <c r="IOE300" s="227"/>
      <c r="IOF300" s="227"/>
      <c r="IOG300" s="227"/>
      <c r="IOH300" s="227"/>
      <c r="IOI300" s="227"/>
      <c r="IOJ300" s="227"/>
      <c r="IOK300" s="227"/>
      <c r="IOL300" s="227"/>
      <c r="IOM300" s="227"/>
      <c r="ION300" s="227"/>
      <c r="IOO300" s="227"/>
      <c r="IOP300" s="227"/>
      <c r="IOQ300" s="227"/>
      <c r="IOR300" s="227"/>
      <c r="IOS300" s="227"/>
      <c r="IOT300" s="227"/>
      <c r="IOU300" s="227"/>
      <c r="IOV300" s="227"/>
      <c r="IOW300" s="227"/>
      <c r="IOX300" s="227"/>
      <c r="IOY300" s="227"/>
      <c r="IOZ300" s="227"/>
      <c r="IPA300" s="227"/>
      <c r="IPB300" s="227"/>
      <c r="IPC300" s="227"/>
      <c r="IPD300" s="227"/>
      <c r="IPE300" s="227"/>
      <c r="IPF300" s="227"/>
      <c r="IPG300" s="227"/>
      <c r="IPH300" s="227"/>
      <c r="IPI300" s="227"/>
      <c r="IPJ300" s="227"/>
      <c r="IPK300" s="227"/>
      <c r="IPL300" s="227"/>
      <c r="IPM300" s="227"/>
      <c r="IPN300" s="227"/>
      <c r="IPO300" s="227"/>
      <c r="IPP300" s="227"/>
      <c r="IPQ300" s="227"/>
      <c r="IPR300" s="227"/>
      <c r="IPS300" s="227"/>
      <c r="IPT300" s="227"/>
      <c r="IPU300" s="227"/>
      <c r="IPV300" s="227"/>
      <c r="IPW300" s="227"/>
      <c r="IPX300" s="227"/>
      <c r="IPY300" s="227"/>
      <c r="IPZ300" s="227"/>
      <c r="IQA300" s="227"/>
      <c r="IQB300" s="227"/>
      <c r="IQC300" s="227"/>
      <c r="IQD300" s="227"/>
      <c r="IQE300" s="227"/>
      <c r="IQF300" s="227"/>
      <c r="IQG300" s="227"/>
      <c r="IQH300" s="227"/>
      <c r="IQI300" s="227"/>
      <c r="IQJ300" s="227"/>
      <c r="IQK300" s="227"/>
      <c r="IQL300" s="227"/>
      <c r="IQM300" s="227"/>
      <c r="IQN300" s="227"/>
      <c r="IQO300" s="227"/>
      <c r="IQP300" s="227"/>
      <c r="IQQ300" s="227"/>
      <c r="IQR300" s="227"/>
      <c r="IQS300" s="227"/>
      <c r="IQT300" s="227"/>
      <c r="IQU300" s="227"/>
      <c r="IQV300" s="227"/>
      <c r="IQW300" s="227"/>
      <c r="IQX300" s="227"/>
      <c r="IQY300" s="227"/>
      <c r="IQZ300" s="227"/>
      <c r="IRA300" s="227"/>
      <c r="IRB300" s="227"/>
      <c r="IRC300" s="227"/>
      <c r="IRD300" s="227"/>
      <c r="IRE300" s="227"/>
      <c r="IRF300" s="227"/>
      <c r="IRG300" s="227"/>
      <c r="IRH300" s="227"/>
      <c r="IRI300" s="227"/>
      <c r="IRJ300" s="227"/>
      <c r="IRK300" s="227"/>
      <c r="IRL300" s="227"/>
      <c r="IRM300" s="227"/>
      <c r="IRN300" s="227"/>
      <c r="IRO300" s="227"/>
      <c r="IRP300" s="227"/>
      <c r="IRQ300" s="227"/>
      <c r="IRR300" s="227"/>
      <c r="IRS300" s="227"/>
      <c r="IRT300" s="227"/>
      <c r="IRU300" s="227"/>
      <c r="IRV300" s="227"/>
      <c r="IRW300" s="227"/>
      <c r="IRX300" s="227"/>
      <c r="IRY300" s="227"/>
      <c r="IRZ300" s="227"/>
      <c r="ISA300" s="227"/>
      <c r="ISB300" s="227"/>
      <c r="ISC300" s="227"/>
      <c r="ISD300" s="227"/>
      <c r="ISE300" s="227"/>
      <c r="ISF300" s="227"/>
      <c r="ISG300" s="227"/>
      <c r="ISH300" s="227"/>
      <c r="ISI300" s="227"/>
      <c r="ISJ300" s="227"/>
      <c r="ISK300" s="227"/>
      <c r="ISL300" s="227"/>
      <c r="ISM300" s="227"/>
      <c r="ISN300" s="227"/>
      <c r="ISO300" s="227"/>
      <c r="ISP300" s="227"/>
      <c r="ISQ300" s="227"/>
      <c r="ISR300" s="227"/>
      <c r="ISS300" s="227"/>
      <c r="IST300" s="227"/>
      <c r="ISU300" s="227"/>
      <c r="ISV300" s="227"/>
      <c r="ISW300" s="227"/>
      <c r="ISX300" s="227"/>
      <c r="ISY300" s="227"/>
      <c r="ISZ300" s="227"/>
      <c r="ITA300" s="227"/>
      <c r="ITB300" s="227"/>
      <c r="ITC300" s="227"/>
      <c r="ITD300" s="227"/>
      <c r="ITE300" s="227"/>
      <c r="ITF300" s="227"/>
      <c r="ITG300" s="227"/>
      <c r="ITH300" s="227"/>
      <c r="ITI300" s="227"/>
      <c r="ITJ300" s="227"/>
      <c r="ITK300" s="227"/>
      <c r="ITL300" s="227"/>
      <c r="ITM300" s="227"/>
      <c r="ITN300" s="227"/>
      <c r="ITO300" s="227"/>
      <c r="ITP300" s="227"/>
      <c r="ITQ300" s="227"/>
      <c r="ITR300" s="227"/>
      <c r="ITS300" s="227"/>
      <c r="ITT300" s="227"/>
      <c r="ITU300" s="227"/>
      <c r="ITV300" s="227"/>
      <c r="ITW300" s="227"/>
      <c r="ITX300" s="227"/>
      <c r="ITY300" s="227"/>
      <c r="ITZ300" s="227"/>
      <c r="IUA300" s="227"/>
      <c r="IUB300" s="227"/>
      <c r="IUC300" s="227"/>
      <c r="IUD300" s="227"/>
      <c r="IUE300" s="227"/>
      <c r="IUF300" s="227"/>
      <c r="IUG300" s="227"/>
      <c r="IUH300" s="227"/>
      <c r="IUI300" s="227"/>
      <c r="IUJ300" s="227"/>
      <c r="IUK300" s="227"/>
      <c r="IUL300" s="227"/>
      <c r="IUM300" s="227"/>
      <c r="IUN300" s="227"/>
      <c r="IUO300" s="227"/>
      <c r="IUP300" s="227"/>
      <c r="IUQ300" s="227"/>
      <c r="IUR300" s="227"/>
      <c r="IUS300" s="227"/>
      <c r="IUT300" s="227"/>
      <c r="IUU300" s="227"/>
      <c r="IUV300" s="227"/>
      <c r="IUW300" s="227"/>
      <c r="IUX300" s="227"/>
      <c r="IUY300" s="227"/>
      <c r="IUZ300" s="227"/>
      <c r="IVA300" s="227"/>
      <c r="IVB300" s="227"/>
      <c r="IVC300" s="227"/>
      <c r="IVD300" s="227"/>
      <c r="IVE300" s="227"/>
      <c r="IVF300" s="227"/>
      <c r="IVG300" s="227"/>
      <c r="IVH300" s="227"/>
      <c r="IVI300" s="227"/>
      <c r="IVJ300" s="227"/>
      <c r="IVK300" s="227"/>
      <c r="IVL300" s="227"/>
      <c r="IVM300" s="227"/>
      <c r="IVN300" s="227"/>
      <c r="IVO300" s="227"/>
      <c r="IVP300" s="227"/>
      <c r="IVQ300" s="227"/>
      <c r="IVR300" s="227"/>
      <c r="IVS300" s="227"/>
      <c r="IVT300" s="227"/>
      <c r="IVU300" s="227"/>
      <c r="IVV300" s="227"/>
      <c r="IVW300" s="227"/>
      <c r="IVX300" s="227"/>
      <c r="IVY300" s="227"/>
      <c r="IVZ300" s="227"/>
      <c r="IWA300" s="227"/>
      <c r="IWB300" s="227"/>
      <c r="IWC300" s="227"/>
      <c r="IWD300" s="227"/>
      <c r="IWE300" s="227"/>
      <c r="IWF300" s="227"/>
      <c r="IWG300" s="227"/>
      <c r="IWH300" s="227"/>
      <c r="IWI300" s="227"/>
      <c r="IWJ300" s="227"/>
      <c r="IWK300" s="227"/>
      <c r="IWL300" s="227"/>
      <c r="IWM300" s="227"/>
      <c r="IWN300" s="227"/>
      <c r="IWO300" s="227"/>
      <c r="IWP300" s="227"/>
      <c r="IWQ300" s="227"/>
      <c r="IWR300" s="227"/>
      <c r="IWS300" s="227"/>
      <c r="IWT300" s="227"/>
      <c r="IWU300" s="227"/>
      <c r="IWV300" s="227"/>
      <c r="IWW300" s="227"/>
      <c r="IWX300" s="227"/>
      <c r="IWY300" s="227"/>
      <c r="IWZ300" s="227"/>
      <c r="IXA300" s="227"/>
      <c r="IXB300" s="227"/>
      <c r="IXC300" s="227"/>
      <c r="IXD300" s="227"/>
      <c r="IXE300" s="227"/>
      <c r="IXF300" s="227"/>
      <c r="IXG300" s="227"/>
      <c r="IXH300" s="227"/>
      <c r="IXI300" s="227"/>
      <c r="IXJ300" s="227"/>
      <c r="IXK300" s="227"/>
      <c r="IXL300" s="227"/>
      <c r="IXM300" s="227"/>
      <c r="IXN300" s="227"/>
      <c r="IXO300" s="227"/>
      <c r="IXP300" s="227"/>
      <c r="IXQ300" s="227"/>
      <c r="IXR300" s="227"/>
      <c r="IXS300" s="227"/>
      <c r="IXT300" s="227"/>
      <c r="IXU300" s="227"/>
      <c r="IXV300" s="227"/>
      <c r="IXW300" s="227"/>
      <c r="IXX300" s="227"/>
      <c r="IXY300" s="227"/>
      <c r="IXZ300" s="227"/>
      <c r="IYA300" s="227"/>
      <c r="IYB300" s="227"/>
      <c r="IYC300" s="227"/>
      <c r="IYD300" s="227"/>
      <c r="IYE300" s="227"/>
      <c r="IYF300" s="227"/>
      <c r="IYG300" s="227"/>
      <c r="IYH300" s="227"/>
      <c r="IYI300" s="227"/>
      <c r="IYJ300" s="227"/>
      <c r="IYK300" s="227"/>
      <c r="IYL300" s="227"/>
      <c r="IYM300" s="227"/>
      <c r="IYN300" s="227"/>
      <c r="IYO300" s="227"/>
      <c r="IYP300" s="227"/>
      <c r="IYQ300" s="227"/>
      <c r="IYR300" s="227"/>
      <c r="IYS300" s="227"/>
      <c r="IYT300" s="227"/>
      <c r="IYU300" s="227"/>
      <c r="IYV300" s="227"/>
      <c r="IYW300" s="227"/>
      <c r="IYX300" s="227"/>
      <c r="IYY300" s="227"/>
      <c r="IYZ300" s="227"/>
      <c r="IZA300" s="227"/>
      <c r="IZB300" s="227"/>
      <c r="IZC300" s="227"/>
      <c r="IZD300" s="227"/>
      <c r="IZE300" s="227"/>
      <c r="IZF300" s="227"/>
      <c r="IZG300" s="227"/>
      <c r="IZH300" s="227"/>
      <c r="IZI300" s="227"/>
      <c r="IZJ300" s="227"/>
      <c r="IZK300" s="227"/>
      <c r="IZL300" s="227"/>
      <c r="IZM300" s="227"/>
      <c r="IZN300" s="227"/>
      <c r="IZO300" s="227"/>
      <c r="IZP300" s="227"/>
      <c r="IZQ300" s="227"/>
      <c r="IZR300" s="227"/>
      <c r="IZS300" s="227"/>
      <c r="IZT300" s="227"/>
      <c r="IZU300" s="227"/>
      <c r="IZV300" s="227"/>
      <c r="IZW300" s="227"/>
      <c r="IZX300" s="227"/>
      <c r="IZY300" s="227"/>
      <c r="IZZ300" s="227"/>
      <c r="JAA300" s="227"/>
      <c r="JAB300" s="227"/>
      <c r="JAC300" s="227"/>
      <c r="JAD300" s="227"/>
      <c r="JAE300" s="227"/>
      <c r="JAF300" s="227"/>
      <c r="JAG300" s="227"/>
      <c r="JAH300" s="227"/>
      <c r="JAI300" s="227"/>
      <c r="JAJ300" s="227"/>
      <c r="JAK300" s="227"/>
      <c r="JAL300" s="227"/>
      <c r="JAM300" s="227"/>
      <c r="JAN300" s="227"/>
      <c r="JAO300" s="227"/>
      <c r="JAP300" s="227"/>
      <c r="JAQ300" s="227"/>
      <c r="JAR300" s="227"/>
      <c r="JAS300" s="227"/>
      <c r="JAT300" s="227"/>
      <c r="JAU300" s="227"/>
      <c r="JAV300" s="227"/>
      <c r="JAW300" s="227"/>
      <c r="JAX300" s="227"/>
      <c r="JAY300" s="227"/>
      <c r="JAZ300" s="227"/>
      <c r="JBA300" s="227"/>
      <c r="JBB300" s="227"/>
      <c r="JBC300" s="227"/>
      <c r="JBD300" s="227"/>
      <c r="JBE300" s="227"/>
      <c r="JBF300" s="227"/>
      <c r="JBG300" s="227"/>
      <c r="JBH300" s="227"/>
      <c r="JBI300" s="227"/>
      <c r="JBJ300" s="227"/>
      <c r="JBK300" s="227"/>
      <c r="JBL300" s="227"/>
      <c r="JBM300" s="227"/>
      <c r="JBN300" s="227"/>
      <c r="JBO300" s="227"/>
      <c r="JBP300" s="227"/>
      <c r="JBQ300" s="227"/>
      <c r="JBR300" s="227"/>
      <c r="JBS300" s="227"/>
      <c r="JBT300" s="227"/>
      <c r="JBU300" s="227"/>
      <c r="JBV300" s="227"/>
      <c r="JBW300" s="227"/>
      <c r="JBX300" s="227"/>
      <c r="JBY300" s="227"/>
      <c r="JBZ300" s="227"/>
      <c r="JCA300" s="227"/>
      <c r="JCB300" s="227"/>
      <c r="JCC300" s="227"/>
      <c r="JCD300" s="227"/>
      <c r="JCE300" s="227"/>
      <c r="JCF300" s="227"/>
      <c r="JCG300" s="227"/>
      <c r="JCH300" s="227"/>
      <c r="JCI300" s="227"/>
      <c r="JCJ300" s="227"/>
      <c r="JCK300" s="227"/>
      <c r="JCL300" s="227"/>
      <c r="JCM300" s="227"/>
      <c r="JCN300" s="227"/>
      <c r="JCO300" s="227"/>
      <c r="JCP300" s="227"/>
      <c r="JCQ300" s="227"/>
      <c r="JCR300" s="227"/>
      <c r="JCS300" s="227"/>
      <c r="JCT300" s="227"/>
      <c r="JCU300" s="227"/>
      <c r="JCV300" s="227"/>
      <c r="JCW300" s="227"/>
      <c r="JCX300" s="227"/>
      <c r="JCY300" s="227"/>
      <c r="JCZ300" s="227"/>
      <c r="JDA300" s="227"/>
      <c r="JDB300" s="227"/>
      <c r="JDC300" s="227"/>
      <c r="JDD300" s="227"/>
      <c r="JDE300" s="227"/>
      <c r="JDF300" s="227"/>
      <c r="JDG300" s="227"/>
      <c r="JDH300" s="227"/>
      <c r="JDI300" s="227"/>
      <c r="JDJ300" s="227"/>
      <c r="JDK300" s="227"/>
      <c r="JDL300" s="227"/>
      <c r="JDM300" s="227"/>
      <c r="JDN300" s="227"/>
      <c r="JDO300" s="227"/>
      <c r="JDP300" s="227"/>
      <c r="JDQ300" s="227"/>
      <c r="JDR300" s="227"/>
      <c r="JDS300" s="227"/>
      <c r="JDT300" s="227"/>
      <c r="JDU300" s="227"/>
      <c r="JDV300" s="227"/>
      <c r="JDW300" s="227"/>
      <c r="JDX300" s="227"/>
      <c r="JDY300" s="227"/>
      <c r="JDZ300" s="227"/>
      <c r="JEA300" s="227"/>
      <c r="JEB300" s="227"/>
      <c r="JEC300" s="227"/>
      <c r="JED300" s="227"/>
      <c r="JEE300" s="227"/>
      <c r="JEF300" s="227"/>
      <c r="JEG300" s="227"/>
      <c r="JEH300" s="227"/>
      <c r="JEI300" s="227"/>
      <c r="JEJ300" s="227"/>
      <c r="JEK300" s="227"/>
      <c r="JEL300" s="227"/>
      <c r="JEM300" s="227"/>
      <c r="JEN300" s="227"/>
      <c r="JEO300" s="227"/>
      <c r="JEP300" s="227"/>
      <c r="JEQ300" s="227"/>
      <c r="JER300" s="227"/>
      <c r="JES300" s="227"/>
      <c r="JET300" s="227"/>
      <c r="JEU300" s="227"/>
      <c r="JEV300" s="227"/>
      <c r="JEW300" s="227"/>
      <c r="JEX300" s="227"/>
      <c r="JEY300" s="227"/>
      <c r="JEZ300" s="227"/>
      <c r="JFA300" s="227"/>
      <c r="JFB300" s="227"/>
      <c r="JFC300" s="227"/>
      <c r="JFD300" s="227"/>
      <c r="JFE300" s="227"/>
      <c r="JFF300" s="227"/>
      <c r="JFG300" s="227"/>
      <c r="JFH300" s="227"/>
      <c r="JFI300" s="227"/>
      <c r="JFJ300" s="227"/>
      <c r="JFK300" s="227"/>
      <c r="JFL300" s="227"/>
      <c r="JFM300" s="227"/>
      <c r="JFN300" s="227"/>
      <c r="JFO300" s="227"/>
      <c r="JFP300" s="227"/>
      <c r="JFQ300" s="227"/>
      <c r="JFR300" s="227"/>
      <c r="JFS300" s="227"/>
      <c r="JFT300" s="227"/>
      <c r="JFU300" s="227"/>
      <c r="JFV300" s="227"/>
      <c r="JFW300" s="227"/>
      <c r="JFX300" s="227"/>
      <c r="JFY300" s="227"/>
      <c r="JFZ300" s="227"/>
      <c r="JGA300" s="227"/>
      <c r="JGB300" s="227"/>
      <c r="JGC300" s="227"/>
      <c r="JGD300" s="227"/>
      <c r="JGE300" s="227"/>
      <c r="JGF300" s="227"/>
      <c r="JGG300" s="227"/>
      <c r="JGH300" s="227"/>
      <c r="JGI300" s="227"/>
      <c r="JGJ300" s="227"/>
      <c r="JGK300" s="227"/>
      <c r="JGL300" s="227"/>
      <c r="JGM300" s="227"/>
      <c r="JGN300" s="227"/>
      <c r="JGO300" s="227"/>
      <c r="JGP300" s="227"/>
      <c r="JGQ300" s="227"/>
      <c r="JGR300" s="227"/>
      <c r="JGS300" s="227"/>
      <c r="JGT300" s="227"/>
      <c r="JGU300" s="227"/>
      <c r="JGV300" s="227"/>
      <c r="JGW300" s="227"/>
      <c r="JGX300" s="227"/>
      <c r="JGY300" s="227"/>
      <c r="JGZ300" s="227"/>
      <c r="JHA300" s="227"/>
      <c r="JHB300" s="227"/>
      <c r="JHC300" s="227"/>
      <c r="JHD300" s="227"/>
      <c r="JHE300" s="227"/>
      <c r="JHF300" s="227"/>
      <c r="JHG300" s="227"/>
      <c r="JHH300" s="227"/>
      <c r="JHI300" s="227"/>
      <c r="JHJ300" s="227"/>
      <c r="JHK300" s="227"/>
      <c r="JHL300" s="227"/>
      <c r="JHM300" s="227"/>
      <c r="JHN300" s="227"/>
      <c r="JHO300" s="227"/>
      <c r="JHP300" s="227"/>
      <c r="JHQ300" s="227"/>
      <c r="JHR300" s="227"/>
      <c r="JHS300" s="227"/>
      <c r="JHT300" s="227"/>
      <c r="JHU300" s="227"/>
      <c r="JHV300" s="227"/>
      <c r="JHW300" s="227"/>
      <c r="JHX300" s="227"/>
      <c r="JHY300" s="227"/>
      <c r="JHZ300" s="227"/>
      <c r="JIA300" s="227"/>
      <c r="JIB300" s="227"/>
      <c r="JIC300" s="227"/>
      <c r="JID300" s="227"/>
      <c r="JIE300" s="227"/>
      <c r="JIF300" s="227"/>
      <c r="JIG300" s="227"/>
      <c r="JIH300" s="227"/>
      <c r="JII300" s="227"/>
      <c r="JIJ300" s="227"/>
      <c r="JIK300" s="227"/>
      <c r="JIL300" s="227"/>
      <c r="JIM300" s="227"/>
      <c r="JIN300" s="227"/>
      <c r="JIO300" s="227"/>
      <c r="JIP300" s="227"/>
      <c r="JIQ300" s="227"/>
      <c r="JIR300" s="227"/>
      <c r="JIS300" s="227"/>
      <c r="JIT300" s="227"/>
      <c r="JIU300" s="227"/>
      <c r="JIV300" s="227"/>
      <c r="JIW300" s="227"/>
      <c r="JIX300" s="227"/>
      <c r="JIY300" s="227"/>
      <c r="JIZ300" s="227"/>
      <c r="JJA300" s="227"/>
      <c r="JJB300" s="227"/>
      <c r="JJC300" s="227"/>
      <c r="JJD300" s="227"/>
      <c r="JJE300" s="227"/>
      <c r="JJF300" s="227"/>
      <c r="JJG300" s="227"/>
      <c r="JJH300" s="227"/>
      <c r="JJI300" s="227"/>
      <c r="JJJ300" s="227"/>
      <c r="JJK300" s="227"/>
      <c r="JJL300" s="227"/>
      <c r="JJM300" s="227"/>
      <c r="JJN300" s="227"/>
      <c r="JJO300" s="227"/>
      <c r="JJP300" s="227"/>
      <c r="JJQ300" s="227"/>
      <c r="JJR300" s="227"/>
      <c r="JJS300" s="227"/>
      <c r="JJT300" s="227"/>
      <c r="JJU300" s="227"/>
      <c r="JJV300" s="227"/>
      <c r="JJW300" s="227"/>
      <c r="JJX300" s="227"/>
      <c r="JJY300" s="227"/>
      <c r="JJZ300" s="227"/>
      <c r="JKA300" s="227"/>
      <c r="JKB300" s="227"/>
      <c r="JKC300" s="227"/>
      <c r="JKD300" s="227"/>
      <c r="JKE300" s="227"/>
      <c r="JKF300" s="227"/>
      <c r="JKG300" s="227"/>
      <c r="JKH300" s="227"/>
      <c r="JKI300" s="227"/>
      <c r="JKJ300" s="227"/>
      <c r="JKK300" s="227"/>
      <c r="JKL300" s="227"/>
      <c r="JKM300" s="227"/>
      <c r="JKN300" s="227"/>
      <c r="JKO300" s="227"/>
      <c r="JKP300" s="227"/>
      <c r="JKQ300" s="227"/>
      <c r="JKR300" s="227"/>
      <c r="JKS300" s="227"/>
      <c r="JKT300" s="227"/>
      <c r="JKU300" s="227"/>
      <c r="JKV300" s="227"/>
      <c r="JKW300" s="227"/>
      <c r="JKX300" s="227"/>
      <c r="JKY300" s="227"/>
      <c r="JKZ300" s="227"/>
      <c r="JLA300" s="227"/>
      <c r="JLB300" s="227"/>
      <c r="JLC300" s="227"/>
      <c r="JLD300" s="227"/>
      <c r="JLE300" s="227"/>
      <c r="JLF300" s="227"/>
      <c r="JLG300" s="227"/>
      <c r="JLH300" s="227"/>
      <c r="JLI300" s="227"/>
      <c r="JLJ300" s="227"/>
      <c r="JLK300" s="227"/>
      <c r="JLL300" s="227"/>
      <c r="JLM300" s="227"/>
      <c r="JLN300" s="227"/>
      <c r="JLO300" s="227"/>
      <c r="JLP300" s="227"/>
      <c r="JLQ300" s="227"/>
      <c r="JLR300" s="227"/>
      <c r="JLS300" s="227"/>
      <c r="JLT300" s="227"/>
      <c r="JLU300" s="227"/>
      <c r="JLV300" s="227"/>
      <c r="JLW300" s="227"/>
      <c r="JLX300" s="227"/>
      <c r="JLY300" s="227"/>
      <c r="JLZ300" s="227"/>
      <c r="JMA300" s="227"/>
      <c r="JMB300" s="227"/>
      <c r="JMC300" s="227"/>
      <c r="JMD300" s="227"/>
      <c r="JME300" s="227"/>
      <c r="JMF300" s="227"/>
      <c r="JMG300" s="227"/>
      <c r="JMH300" s="227"/>
      <c r="JMI300" s="227"/>
      <c r="JMJ300" s="227"/>
      <c r="JMK300" s="227"/>
      <c r="JML300" s="227"/>
      <c r="JMM300" s="227"/>
      <c r="JMN300" s="227"/>
      <c r="JMO300" s="227"/>
      <c r="JMP300" s="227"/>
      <c r="JMQ300" s="227"/>
      <c r="JMR300" s="227"/>
      <c r="JMS300" s="227"/>
      <c r="JMT300" s="227"/>
      <c r="JMU300" s="227"/>
      <c r="JMV300" s="227"/>
      <c r="JMW300" s="227"/>
      <c r="JMX300" s="227"/>
      <c r="JMY300" s="227"/>
      <c r="JMZ300" s="227"/>
      <c r="JNA300" s="227"/>
      <c r="JNB300" s="227"/>
      <c r="JNC300" s="227"/>
      <c r="JND300" s="227"/>
      <c r="JNE300" s="227"/>
      <c r="JNF300" s="227"/>
      <c r="JNG300" s="227"/>
      <c r="JNH300" s="227"/>
      <c r="JNI300" s="227"/>
      <c r="JNJ300" s="227"/>
      <c r="JNK300" s="227"/>
      <c r="JNL300" s="227"/>
      <c r="JNM300" s="227"/>
      <c r="JNN300" s="227"/>
      <c r="JNO300" s="227"/>
      <c r="JNP300" s="227"/>
      <c r="JNQ300" s="227"/>
      <c r="JNR300" s="227"/>
      <c r="JNS300" s="227"/>
      <c r="JNT300" s="227"/>
      <c r="JNU300" s="227"/>
      <c r="JNV300" s="227"/>
      <c r="JNW300" s="227"/>
      <c r="JNX300" s="227"/>
      <c r="JNY300" s="227"/>
      <c r="JNZ300" s="227"/>
      <c r="JOA300" s="227"/>
      <c r="JOB300" s="227"/>
      <c r="JOC300" s="227"/>
      <c r="JOD300" s="227"/>
      <c r="JOE300" s="227"/>
      <c r="JOF300" s="227"/>
      <c r="JOG300" s="227"/>
      <c r="JOH300" s="227"/>
      <c r="JOI300" s="227"/>
      <c r="JOJ300" s="227"/>
      <c r="JOK300" s="227"/>
      <c r="JOL300" s="227"/>
      <c r="JOM300" s="227"/>
      <c r="JON300" s="227"/>
      <c r="JOO300" s="227"/>
      <c r="JOP300" s="227"/>
      <c r="JOQ300" s="227"/>
      <c r="JOR300" s="227"/>
      <c r="JOS300" s="227"/>
      <c r="JOT300" s="227"/>
      <c r="JOU300" s="227"/>
      <c r="JOV300" s="227"/>
      <c r="JOW300" s="227"/>
      <c r="JOX300" s="227"/>
      <c r="JOY300" s="227"/>
      <c r="JOZ300" s="227"/>
      <c r="JPA300" s="227"/>
      <c r="JPB300" s="227"/>
      <c r="JPC300" s="227"/>
      <c r="JPD300" s="227"/>
      <c r="JPE300" s="227"/>
      <c r="JPF300" s="227"/>
      <c r="JPG300" s="227"/>
      <c r="JPH300" s="227"/>
      <c r="JPI300" s="227"/>
      <c r="JPJ300" s="227"/>
      <c r="JPK300" s="227"/>
      <c r="JPL300" s="227"/>
      <c r="JPM300" s="227"/>
      <c r="JPN300" s="227"/>
      <c r="JPO300" s="227"/>
      <c r="JPP300" s="227"/>
      <c r="JPQ300" s="227"/>
      <c r="JPR300" s="227"/>
      <c r="JPS300" s="227"/>
      <c r="JPT300" s="227"/>
      <c r="JPU300" s="227"/>
      <c r="JPV300" s="227"/>
      <c r="JPW300" s="227"/>
      <c r="JPX300" s="227"/>
      <c r="JPY300" s="227"/>
      <c r="JPZ300" s="227"/>
      <c r="JQA300" s="227"/>
      <c r="JQB300" s="227"/>
      <c r="JQC300" s="227"/>
      <c r="JQD300" s="227"/>
      <c r="JQE300" s="227"/>
      <c r="JQF300" s="227"/>
      <c r="JQG300" s="227"/>
      <c r="JQH300" s="227"/>
      <c r="JQI300" s="227"/>
      <c r="JQJ300" s="227"/>
      <c r="JQK300" s="227"/>
      <c r="JQL300" s="227"/>
      <c r="JQM300" s="227"/>
      <c r="JQN300" s="227"/>
      <c r="JQO300" s="227"/>
      <c r="JQP300" s="227"/>
      <c r="JQQ300" s="227"/>
      <c r="JQR300" s="227"/>
      <c r="JQS300" s="227"/>
      <c r="JQT300" s="227"/>
      <c r="JQU300" s="227"/>
      <c r="JQV300" s="227"/>
      <c r="JQW300" s="227"/>
      <c r="JQX300" s="227"/>
      <c r="JQY300" s="227"/>
      <c r="JQZ300" s="227"/>
      <c r="JRA300" s="227"/>
      <c r="JRB300" s="227"/>
      <c r="JRC300" s="227"/>
      <c r="JRD300" s="227"/>
      <c r="JRE300" s="227"/>
      <c r="JRF300" s="227"/>
      <c r="JRG300" s="227"/>
      <c r="JRH300" s="227"/>
      <c r="JRI300" s="227"/>
      <c r="JRJ300" s="227"/>
      <c r="JRK300" s="227"/>
      <c r="JRL300" s="227"/>
      <c r="JRM300" s="227"/>
      <c r="JRN300" s="227"/>
      <c r="JRO300" s="227"/>
      <c r="JRP300" s="227"/>
      <c r="JRQ300" s="227"/>
      <c r="JRR300" s="227"/>
      <c r="JRS300" s="227"/>
      <c r="JRT300" s="227"/>
      <c r="JRU300" s="227"/>
      <c r="JRV300" s="227"/>
      <c r="JRW300" s="227"/>
      <c r="JRX300" s="227"/>
      <c r="JRY300" s="227"/>
      <c r="JRZ300" s="227"/>
      <c r="JSA300" s="227"/>
      <c r="JSB300" s="227"/>
      <c r="JSC300" s="227"/>
      <c r="JSD300" s="227"/>
      <c r="JSE300" s="227"/>
      <c r="JSF300" s="227"/>
      <c r="JSG300" s="227"/>
      <c r="JSH300" s="227"/>
      <c r="JSI300" s="227"/>
      <c r="JSJ300" s="227"/>
      <c r="JSK300" s="227"/>
      <c r="JSL300" s="227"/>
      <c r="JSM300" s="227"/>
      <c r="JSN300" s="227"/>
      <c r="JSO300" s="227"/>
      <c r="JSP300" s="227"/>
      <c r="JSQ300" s="227"/>
      <c r="JSR300" s="227"/>
      <c r="JSS300" s="227"/>
      <c r="JST300" s="227"/>
      <c r="JSU300" s="227"/>
      <c r="JSV300" s="227"/>
      <c r="JSW300" s="227"/>
      <c r="JSX300" s="227"/>
      <c r="JSY300" s="227"/>
      <c r="JSZ300" s="227"/>
      <c r="JTA300" s="227"/>
      <c r="JTB300" s="227"/>
      <c r="JTC300" s="227"/>
      <c r="JTD300" s="227"/>
      <c r="JTE300" s="227"/>
      <c r="JTF300" s="227"/>
      <c r="JTG300" s="227"/>
      <c r="JTH300" s="227"/>
      <c r="JTI300" s="227"/>
      <c r="JTJ300" s="227"/>
      <c r="JTK300" s="227"/>
      <c r="JTL300" s="227"/>
      <c r="JTM300" s="227"/>
      <c r="JTN300" s="227"/>
      <c r="JTO300" s="227"/>
      <c r="JTP300" s="227"/>
      <c r="JTQ300" s="227"/>
      <c r="JTR300" s="227"/>
      <c r="JTS300" s="227"/>
      <c r="JTT300" s="227"/>
      <c r="JTU300" s="227"/>
      <c r="JTV300" s="227"/>
      <c r="JTW300" s="227"/>
      <c r="JTX300" s="227"/>
      <c r="JTY300" s="227"/>
      <c r="JTZ300" s="227"/>
      <c r="JUA300" s="227"/>
      <c r="JUB300" s="227"/>
      <c r="JUC300" s="227"/>
      <c r="JUD300" s="227"/>
      <c r="JUE300" s="227"/>
      <c r="JUF300" s="227"/>
      <c r="JUG300" s="227"/>
      <c r="JUH300" s="227"/>
      <c r="JUI300" s="227"/>
      <c r="JUJ300" s="227"/>
      <c r="JUK300" s="227"/>
      <c r="JUL300" s="227"/>
      <c r="JUM300" s="227"/>
      <c r="JUN300" s="227"/>
      <c r="JUO300" s="227"/>
      <c r="JUP300" s="227"/>
      <c r="JUQ300" s="227"/>
      <c r="JUR300" s="227"/>
      <c r="JUS300" s="227"/>
      <c r="JUT300" s="227"/>
      <c r="JUU300" s="227"/>
      <c r="JUV300" s="227"/>
      <c r="JUW300" s="227"/>
      <c r="JUX300" s="227"/>
      <c r="JUY300" s="227"/>
      <c r="JUZ300" s="227"/>
      <c r="JVA300" s="227"/>
      <c r="JVB300" s="227"/>
      <c r="JVC300" s="227"/>
      <c r="JVD300" s="227"/>
      <c r="JVE300" s="227"/>
      <c r="JVF300" s="227"/>
      <c r="JVG300" s="227"/>
      <c r="JVH300" s="227"/>
      <c r="JVI300" s="227"/>
      <c r="JVJ300" s="227"/>
      <c r="JVK300" s="227"/>
      <c r="JVL300" s="227"/>
      <c r="JVM300" s="227"/>
      <c r="JVN300" s="227"/>
      <c r="JVO300" s="227"/>
      <c r="JVP300" s="227"/>
      <c r="JVQ300" s="227"/>
      <c r="JVR300" s="227"/>
      <c r="JVS300" s="227"/>
      <c r="JVT300" s="227"/>
      <c r="JVU300" s="227"/>
      <c r="JVV300" s="227"/>
      <c r="JVW300" s="227"/>
      <c r="JVX300" s="227"/>
      <c r="JVY300" s="227"/>
      <c r="JVZ300" s="227"/>
      <c r="JWA300" s="227"/>
      <c r="JWB300" s="227"/>
      <c r="JWC300" s="227"/>
      <c r="JWD300" s="227"/>
      <c r="JWE300" s="227"/>
      <c r="JWF300" s="227"/>
      <c r="JWG300" s="227"/>
      <c r="JWH300" s="227"/>
      <c r="JWI300" s="227"/>
      <c r="JWJ300" s="227"/>
      <c r="JWK300" s="227"/>
      <c r="JWL300" s="227"/>
      <c r="JWM300" s="227"/>
      <c r="JWN300" s="227"/>
      <c r="JWO300" s="227"/>
      <c r="JWP300" s="227"/>
      <c r="JWQ300" s="227"/>
      <c r="JWR300" s="227"/>
      <c r="JWS300" s="227"/>
      <c r="JWT300" s="227"/>
      <c r="JWU300" s="227"/>
      <c r="JWV300" s="227"/>
      <c r="JWW300" s="227"/>
      <c r="JWX300" s="227"/>
      <c r="JWY300" s="227"/>
      <c r="JWZ300" s="227"/>
      <c r="JXA300" s="227"/>
      <c r="JXB300" s="227"/>
      <c r="JXC300" s="227"/>
      <c r="JXD300" s="227"/>
      <c r="JXE300" s="227"/>
      <c r="JXF300" s="227"/>
      <c r="JXG300" s="227"/>
      <c r="JXH300" s="227"/>
      <c r="JXI300" s="227"/>
      <c r="JXJ300" s="227"/>
      <c r="JXK300" s="227"/>
      <c r="JXL300" s="227"/>
      <c r="JXM300" s="227"/>
      <c r="JXN300" s="227"/>
      <c r="JXO300" s="227"/>
      <c r="JXP300" s="227"/>
      <c r="JXQ300" s="227"/>
      <c r="JXR300" s="227"/>
      <c r="JXS300" s="227"/>
      <c r="JXT300" s="227"/>
      <c r="JXU300" s="227"/>
      <c r="JXV300" s="227"/>
      <c r="JXW300" s="227"/>
      <c r="JXX300" s="227"/>
      <c r="JXY300" s="227"/>
      <c r="JXZ300" s="227"/>
      <c r="JYA300" s="227"/>
      <c r="JYB300" s="227"/>
      <c r="JYC300" s="227"/>
      <c r="JYD300" s="227"/>
      <c r="JYE300" s="227"/>
      <c r="JYF300" s="227"/>
      <c r="JYG300" s="227"/>
      <c r="JYH300" s="227"/>
      <c r="JYI300" s="227"/>
      <c r="JYJ300" s="227"/>
      <c r="JYK300" s="227"/>
      <c r="JYL300" s="227"/>
      <c r="JYM300" s="227"/>
      <c r="JYN300" s="227"/>
      <c r="JYO300" s="227"/>
      <c r="JYP300" s="227"/>
      <c r="JYQ300" s="227"/>
      <c r="JYR300" s="227"/>
      <c r="JYS300" s="227"/>
      <c r="JYT300" s="227"/>
      <c r="JYU300" s="227"/>
      <c r="JYV300" s="227"/>
      <c r="JYW300" s="227"/>
      <c r="JYX300" s="227"/>
      <c r="JYY300" s="227"/>
      <c r="JYZ300" s="227"/>
      <c r="JZA300" s="227"/>
      <c r="JZB300" s="227"/>
      <c r="JZC300" s="227"/>
      <c r="JZD300" s="227"/>
      <c r="JZE300" s="227"/>
      <c r="JZF300" s="227"/>
      <c r="JZG300" s="227"/>
      <c r="JZH300" s="227"/>
      <c r="JZI300" s="227"/>
      <c r="JZJ300" s="227"/>
      <c r="JZK300" s="227"/>
      <c r="JZL300" s="227"/>
      <c r="JZM300" s="227"/>
      <c r="JZN300" s="227"/>
      <c r="JZO300" s="227"/>
      <c r="JZP300" s="227"/>
      <c r="JZQ300" s="227"/>
      <c r="JZR300" s="227"/>
      <c r="JZS300" s="227"/>
      <c r="JZT300" s="227"/>
      <c r="JZU300" s="227"/>
      <c r="JZV300" s="227"/>
      <c r="JZW300" s="227"/>
      <c r="JZX300" s="227"/>
      <c r="JZY300" s="227"/>
      <c r="JZZ300" s="227"/>
      <c r="KAA300" s="227"/>
      <c r="KAB300" s="227"/>
      <c r="KAC300" s="227"/>
      <c r="KAD300" s="227"/>
      <c r="KAE300" s="227"/>
      <c r="KAF300" s="227"/>
      <c r="KAG300" s="227"/>
      <c r="KAH300" s="227"/>
      <c r="KAI300" s="227"/>
      <c r="KAJ300" s="227"/>
      <c r="KAK300" s="227"/>
      <c r="KAL300" s="227"/>
      <c r="KAM300" s="227"/>
      <c r="KAN300" s="227"/>
      <c r="KAO300" s="227"/>
      <c r="KAP300" s="227"/>
      <c r="KAQ300" s="227"/>
      <c r="KAR300" s="227"/>
      <c r="KAS300" s="227"/>
      <c r="KAT300" s="227"/>
      <c r="KAU300" s="227"/>
      <c r="KAV300" s="227"/>
      <c r="KAW300" s="227"/>
      <c r="KAX300" s="227"/>
      <c r="KAY300" s="227"/>
      <c r="KAZ300" s="227"/>
      <c r="KBA300" s="227"/>
      <c r="KBB300" s="227"/>
      <c r="KBC300" s="227"/>
      <c r="KBD300" s="227"/>
      <c r="KBE300" s="227"/>
      <c r="KBF300" s="227"/>
      <c r="KBG300" s="227"/>
      <c r="KBH300" s="227"/>
      <c r="KBI300" s="227"/>
      <c r="KBJ300" s="227"/>
      <c r="KBK300" s="227"/>
      <c r="KBL300" s="227"/>
      <c r="KBM300" s="227"/>
      <c r="KBN300" s="227"/>
      <c r="KBO300" s="227"/>
      <c r="KBP300" s="227"/>
      <c r="KBQ300" s="227"/>
      <c r="KBR300" s="227"/>
      <c r="KBS300" s="227"/>
      <c r="KBT300" s="227"/>
      <c r="KBU300" s="227"/>
      <c r="KBV300" s="227"/>
      <c r="KBW300" s="227"/>
      <c r="KBX300" s="227"/>
      <c r="KBY300" s="227"/>
      <c r="KBZ300" s="227"/>
      <c r="KCA300" s="227"/>
      <c r="KCB300" s="227"/>
      <c r="KCC300" s="227"/>
      <c r="KCD300" s="227"/>
      <c r="KCE300" s="227"/>
      <c r="KCF300" s="227"/>
      <c r="KCG300" s="227"/>
      <c r="KCH300" s="227"/>
      <c r="KCI300" s="227"/>
      <c r="KCJ300" s="227"/>
      <c r="KCK300" s="227"/>
      <c r="KCL300" s="227"/>
      <c r="KCM300" s="227"/>
      <c r="KCN300" s="227"/>
      <c r="KCO300" s="227"/>
      <c r="KCP300" s="227"/>
      <c r="KCQ300" s="227"/>
      <c r="KCR300" s="227"/>
      <c r="KCS300" s="227"/>
      <c r="KCT300" s="227"/>
      <c r="KCU300" s="227"/>
      <c r="KCV300" s="227"/>
      <c r="KCW300" s="227"/>
      <c r="KCX300" s="227"/>
      <c r="KCY300" s="227"/>
      <c r="KCZ300" s="227"/>
      <c r="KDA300" s="227"/>
      <c r="KDB300" s="227"/>
      <c r="KDC300" s="227"/>
      <c r="KDD300" s="227"/>
      <c r="KDE300" s="227"/>
      <c r="KDF300" s="227"/>
      <c r="KDG300" s="227"/>
      <c r="KDH300" s="227"/>
      <c r="KDI300" s="227"/>
      <c r="KDJ300" s="227"/>
      <c r="KDK300" s="227"/>
      <c r="KDL300" s="227"/>
      <c r="KDM300" s="227"/>
      <c r="KDN300" s="227"/>
      <c r="KDO300" s="227"/>
      <c r="KDP300" s="227"/>
      <c r="KDQ300" s="227"/>
      <c r="KDR300" s="227"/>
      <c r="KDS300" s="227"/>
      <c r="KDT300" s="227"/>
      <c r="KDU300" s="227"/>
      <c r="KDV300" s="227"/>
      <c r="KDW300" s="227"/>
      <c r="KDX300" s="227"/>
      <c r="KDY300" s="227"/>
      <c r="KDZ300" s="227"/>
      <c r="KEA300" s="227"/>
      <c r="KEB300" s="227"/>
      <c r="KEC300" s="227"/>
      <c r="KED300" s="227"/>
      <c r="KEE300" s="227"/>
      <c r="KEF300" s="227"/>
      <c r="KEG300" s="227"/>
      <c r="KEH300" s="227"/>
      <c r="KEI300" s="227"/>
      <c r="KEJ300" s="227"/>
      <c r="KEK300" s="227"/>
      <c r="KEL300" s="227"/>
      <c r="KEM300" s="227"/>
      <c r="KEN300" s="227"/>
      <c r="KEO300" s="227"/>
      <c r="KEP300" s="227"/>
      <c r="KEQ300" s="227"/>
      <c r="KER300" s="227"/>
      <c r="KES300" s="227"/>
      <c r="KET300" s="227"/>
      <c r="KEU300" s="227"/>
      <c r="KEV300" s="227"/>
      <c r="KEW300" s="227"/>
      <c r="KEX300" s="227"/>
      <c r="KEY300" s="227"/>
      <c r="KEZ300" s="227"/>
      <c r="KFA300" s="227"/>
      <c r="KFB300" s="227"/>
      <c r="KFC300" s="227"/>
      <c r="KFD300" s="227"/>
      <c r="KFE300" s="227"/>
      <c r="KFF300" s="227"/>
      <c r="KFG300" s="227"/>
      <c r="KFH300" s="227"/>
      <c r="KFI300" s="227"/>
      <c r="KFJ300" s="227"/>
      <c r="KFK300" s="227"/>
      <c r="KFL300" s="227"/>
      <c r="KFM300" s="227"/>
      <c r="KFN300" s="227"/>
      <c r="KFO300" s="227"/>
      <c r="KFP300" s="227"/>
      <c r="KFQ300" s="227"/>
      <c r="KFR300" s="227"/>
      <c r="KFS300" s="227"/>
      <c r="KFT300" s="227"/>
      <c r="KFU300" s="227"/>
      <c r="KFV300" s="227"/>
      <c r="KFW300" s="227"/>
      <c r="KFX300" s="227"/>
      <c r="KFY300" s="227"/>
      <c r="KFZ300" s="227"/>
      <c r="KGA300" s="227"/>
      <c r="KGB300" s="227"/>
      <c r="KGC300" s="227"/>
      <c r="KGD300" s="227"/>
      <c r="KGE300" s="227"/>
      <c r="KGF300" s="227"/>
      <c r="KGG300" s="227"/>
      <c r="KGH300" s="227"/>
      <c r="KGI300" s="227"/>
      <c r="KGJ300" s="227"/>
      <c r="KGK300" s="227"/>
      <c r="KGL300" s="227"/>
      <c r="KGM300" s="227"/>
      <c r="KGN300" s="227"/>
      <c r="KGO300" s="227"/>
      <c r="KGP300" s="227"/>
      <c r="KGQ300" s="227"/>
      <c r="KGR300" s="227"/>
      <c r="KGS300" s="227"/>
      <c r="KGT300" s="227"/>
      <c r="KGU300" s="227"/>
      <c r="KGV300" s="227"/>
      <c r="KGW300" s="227"/>
      <c r="KGX300" s="227"/>
      <c r="KGY300" s="227"/>
      <c r="KGZ300" s="227"/>
      <c r="KHA300" s="227"/>
      <c r="KHB300" s="227"/>
      <c r="KHC300" s="227"/>
      <c r="KHD300" s="227"/>
      <c r="KHE300" s="227"/>
      <c r="KHF300" s="227"/>
      <c r="KHG300" s="227"/>
      <c r="KHH300" s="227"/>
      <c r="KHI300" s="227"/>
      <c r="KHJ300" s="227"/>
      <c r="KHK300" s="227"/>
      <c r="KHL300" s="227"/>
      <c r="KHM300" s="227"/>
      <c r="KHN300" s="227"/>
      <c r="KHO300" s="227"/>
      <c r="KHP300" s="227"/>
      <c r="KHQ300" s="227"/>
      <c r="KHR300" s="227"/>
      <c r="KHS300" s="227"/>
      <c r="KHT300" s="227"/>
      <c r="KHU300" s="227"/>
      <c r="KHV300" s="227"/>
      <c r="KHW300" s="227"/>
      <c r="KHX300" s="227"/>
      <c r="KHY300" s="227"/>
      <c r="KHZ300" s="227"/>
      <c r="KIA300" s="227"/>
      <c r="KIB300" s="227"/>
      <c r="KIC300" s="227"/>
      <c r="KID300" s="227"/>
      <c r="KIE300" s="227"/>
      <c r="KIF300" s="227"/>
      <c r="KIG300" s="227"/>
      <c r="KIH300" s="227"/>
      <c r="KII300" s="227"/>
      <c r="KIJ300" s="227"/>
      <c r="KIK300" s="227"/>
      <c r="KIL300" s="227"/>
      <c r="KIM300" s="227"/>
      <c r="KIN300" s="227"/>
      <c r="KIO300" s="227"/>
      <c r="KIP300" s="227"/>
      <c r="KIQ300" s="227"/>
      <c r="KIR300" s="227"/>
      <c r="KIS300" s="227"/>
      <c r="KIT300" s="227"/>
      <c r="KIU300" s="227"/>
      <c r="KIV300" s="227"/>
      <c r="KIW300" s="227"/>
      <c r="KIX300" s="227"/>
      <c r="KIY300" s="227"/>
      <c r="KIZ300" s="227"/>
      <c r="KJA300" s="227"/>
      <c r="KJB300" s="227"/>
      <c r="KJC300" s="227"/>
      <c r="KJD300" s="227"/>
      <c r="KJE300" s="227"/>
      <c r="KJF300" s="227"/>
      <c r="KJG300" s="227"/>
      <c r="KJH300" s="227"/>
      <c r="KJI300" s="227"/>
      <c r="KJJ300" s="227"/>
      <c r="KJK300" s="227"/>
      <c r="KJL300" s="227"/>
      <c r="KJM300" s="227"/>
      <c r="KJN300" s="227"/>
      <c r="KJO300" s="227"/>
      <c r="KJP300" s="227"/>
      <c r="KJQ300" s="227"/>
      <c r="KJR300" s="227"/>
      <c r="KJS300" s="227"/>
      <c r="KJT300" s="227"/>
      <c r="KJU300" s="227"/>
      <c r="KJV300" s="227"/>
      <c r="KJW300" s="227"/>
      <c r="KJX300" s="227"/>
      <c r="KJY300" s="227"/>
      <c r="KJZ300" s="227"/>
      <c r="KKA300" s="227"/>
      <c r="KKB300" s="227"/>
      <c r="KKC300" s="227"/>
      <c r="KKD300" s="227"/>
      <c r="KKE300" s="227"/>
      <c r="KKF300" s="227"/>
      <c r="KKG300" s="227"/>
      <c r="KKH300" s="227"/>
      <c r="KKI300" s="227"/>
      <c r="KKJ300" s="227"/>
      <c r="KKK300" s="227"/>
      <c r="KKL300" s="227"/>
      <c r="KKM300" s="227"/>
      <c r="KKN300" s="227"/>
      <c r="KKO300" s="227"/>
      <c r="KKP300" s="227"/>
      <c r="KKQ300" s="227"/>
      <c r="KKR300" s="227"/>
      <c r="KKS300" s="227"/>
      <c r="KKT300" s="227"/>
      <c r="KKU300" s="227"/>
      <c r="KKV300" s="227"/>
      <c r="KKW300" s="227"/>
      <c r="KKX300" s="227"/>
      <c r="KKY300" s="227"/>
      <c r="KKZ300" s="227"/>
      <c r="KLA300" s="227"/>
      <c r="KLB300" s="227"/>
      <c r="KLC300" s="227"/>
      <c r="KLD300" s="227"/>
      <c r="KLE300" s="227"/>
      <c r="KLF300" s="227"/>
      <c r="KLG300" s="227"/>
      <c r="KLH300" s="227"/>
      <c r="KLI300" s="227"/>
      <c r="KLJ300" s="227"/>
      <c r="KLK300" s="227"/>
      <c r="KLL300" s="227"/>
      <c r="KLM300" s="227"/>
      <c r="KLN300" s="227"/>
      <c r="KLO300" s="227"/>
      <c r="KLP300" s="227"/>
      <c r="KLQ300" s="227"/>
      <c r="KLR300" s="227"/>
      <c r="KLS300" s="227"/>
      <c r="KLT300" s="227"/>
      <c r="KLU300" s="227"/>
      <c r="KLV300" s="227"/>
      <c r="KLW300" s="227"/>
      <c r="KLX300" s="227"/>
      <c r="KLY300" s="227"/>
      <c r="KLZ300" s="227"/>
      <c r="KMA300" s="227"/>
      <c r="KMB300" s="227"/>
      <c r="KMC300" s="227"/>
      <c r="KMD300" s="227"/>
      <c r="KME300" s="227"/>
      <c r="KMF300" s="227"/>
      <c r="KMG300" s="227"/>
      <c r="KMH300" s="227"/>
      <c r="KMI300" s="227"/>
      <c r="KMJ300" s="227"/>
      <c r="KMK300" s="227"/>
      <c r="KML300" s="227"/>
      <c r="KMM300" s="227"/>
      <c r="KMN300" s="227"/>
      <c r="KMO300" s="227"/>
      <c r="KMP300" s="227"/>
      <c r="KMQ300" s="227"/>
      <c r="KMR300" s="227"/>
      <c r="KMS300" s="227"/>
      <c r="KMT300" s="227"/>
      <c r="KMU300" s="227"/>
      <c r="KMV300" s="227"/>
      <c r="KMW300" s="227"/>
      <c r="KMX300" s="227"/>
      <c r="KMY300" s="227"/>
      <c r="KMZ300" s="227"/>
      <c r="KNA300" s="227"/>
      <c r="KNB300" s="227"/>
      <c r="KNC300" s="227"/>
      <c r="KND300" s="227"/>
      <c r="KNE300" s="227"/>
      <c r="KNF300" s="227"/>
      <c r="KNG300" s="227"/>
      <c r="KNH300" s="227"/>
      <c r="KNI300" s="227"/>
      <c r="KNJ300" s="227"/>
      <c r="KNK300" s="227"/>
      <c r="KNL300" s="227"/>
      <c r="KNM300" s="227"/>
      <c r="KNN300" s="227"/>
      <c r="KNO300" s="227"/>
      <c r="KNP300" s="227"/>
      <c r="KNQ300" s="227"/>
      <c r="KNR300" s="227"/>
      <c r="KNS300" s="227"/>
      <c r="KNT300" s="227"/>
      <c r="KNU300" s="227"/>
      <c r="KNV300" s="227"/>
      <c r="KNW300" s="227"/>
      <c r="KNX300" s="227"/>
      <c r="KNY300" s="227"/>
      <c r="KNZ300" s="227"/>
      <c r="KOA300" s="227"/>
      <c r="KOB300" s="227"/>
      <c r="KOC300" s="227"/>
      <c r="KOD300" s="227"/>
      <c r="KOE300" s="227"/>
      <c r="KOF300" s="227"/>
      <c r="KOG300" s="227"/>
      <c r="KOH300" s="227"/>
      <c r="KOI300" s="227"/>
      <c r="KOJ300" s="227"/>
      <c r="KOK300" s="227"/>
      <c r="KOL300" s="227"/>
      <c r="KOM300" s="227"/>
      <c r="KON300" s="227"/>
      <c r="KOO300" s="227"/>
      <c r="KOP300" s="227"/>
      <c r="KOQ300" s="227"/>
      <c r="KOR300" s="227"/>
      <c r="KOS300" s="227"/>
      <c r="KOT300" s="227"/>
      <c r="KOU300" s="227"/>
      <c r="KOV300" s="227"/>
      <c r="KOW300" s="227"/>
      <c r="KOX300" s="227"/>
      <c r="KOY300" s="227"/>
      <c r="KOZ300" s="227"/>
      <c r="KPA300" s="227"/>
      <c r="KPB300" s="227"/>
      <c r="KPC300" s="227"/>
      <c r="KPD300" s="227"/>
      <c r="KPE300" s="227"/>
      <c r="KPF300" s="227"/>
      <c r="KPG300" s="227"/>
      <c r="KPH300" s="227"/>
      <c r="KPI300" s="227"/>
      <c r="KPJ300" s="227"/>
      <c r="KPK300" s="227"/>
      <c r="KPL300" s="227"/>
      <c r="KPM300" s="227"/>
      <c r="KPN300" s="227"/>
      <c r="KPO300" s="227"/>
      <c r="KPP300" s="227"/>
      <c r="KPQ300" s="227"/>
      <c r="KPR300" s="227"/>
      <c r="KPS300" s="227"/>
      <c r="KPT300" s="227"/>
      <c r="KPU300" s="227"/>
      <c r="KPV300" s="227"/>
      <c r="KPW300" s="227"/>
      <c r="KPX300" s="227"/>
      <c r="KPY300" s="227"/>
      <c r="KPZ300" s="227"/>
      <c r="KQA300" s="227"/>
      <c r="KQB300" s="227"/>
      <c r="KQC300" s="227"/>
      <c r="KQD300" s="227"/>
      <c r="KQE300" s="227"/>
      <c r="KQF300" s="227"/>
      <c r="KQG300" s="227"/>
      <c r="KQH300" s="227"/>
      <c r="KQI300" s="227"/>
      <c r="KQJ300" s="227"/>
      <c r="KQK300" s="227"/>
      <c r="KQL300" s="227"/>
      <c r="KQM300" s="227"/>
      <c r="KQN300" s="227"/>
      <c r="KQO300" s="227"/>
      <c r="KQP300" s="227"/>
      <c r="KQQ300" s="227"/>
      <c r="KQR300" s="227"/>
      <c r="KQS300" s="227"/>
      <c r="KQT300" s="227"/>
      <c r="KQU300" s="227"/>
      <c r="KQV300" s="227"/>
      <c r="KQW300" s="227"/>
      <c r="KQX300" s="227"/>
      <c r="KQY300" s="227"/>
      <c r="KQZ300" s="227"/>
      <c r="KRA300" s="227"/>
      <c r="KRB300" s="227"/>
      <c r="KRC300" s="227"/>
      <c r="KRD300" s="227"/>
      <c r="KRE300" s="227"/>
      <c r="KRF300" s="227"/>
      <c r="KRG300" s="227"/>
      <c r="KRH300" s="227"/>
      <c r="KRI300" s="227"/>
      <c r="KRJ300" s="227"/>
      <c r="KRK300" s="227"/>
      <c r="KRL300" s="227"/>
      <c r="KRM300" s="227"/>
      <c r="KRN300" s="227"/>
      <c r="KRO300" s="227"/>
      <c r="KRP300" s="227"/>
      <c r="KRQ300" s="227"/>
      <c r="KRR300" s="227"/>
      <c r="KRS300" s="227"/>
      <c r="KRT300" s="227"/>
      <c r="KRU300" s="227"/>
      <c r="KRV300" s="227"/>
      <c r="KRW300" s="227"/>
      <c r="KRX300" s="227"/>
      <c r="KRY300" s="227"/>
      <c r="KRZ300" s="227"/>
      <c r="KSA300" s="227"/>
      <c r="KSB300" s="227"/>
      <c r="KSC300" s="227"/>
      <c r="KSD300" s="227"/>
      <c r="KSE300" s="227"/>
      <c r="KSF300" s="227"/>
      <c r="KSG300" s="227"/>
      <c r="KSH300" s="227"/>
      <c r="KSI300" s="227"/>
      <c r="KSJ300" s="227"/>
      <c r="KSK300" s="227"/>
      <c r="KSL300" s="227"/>
      <c r="KSM300" s="227"/>
      <c r="KSN300" s="227"/>
      <c r="KSO300" s="227"/>
      <c r="KSP300" s="227"/>
      <c r="KSQ300" s="227"/>
      <c r="KSR300" s="227"/>
      <c r="KSS300" s="227"/>
      <c r="KST300" s="227"/>
      <c r="KSU300" s="227"/>
      <c r="KSV300" s="227"/>
      <c r="KSW300" s="227"/>
      <c r="KSX300" s="227"/>
      <c r="KSY300" s="227"/>
      <c r="KSZ300" s="227"/>
      <c r="KTA300" s="227"/>
      <c r="KTB300" s="227"/>
      <c r="KTC300" s="227"/>
      <c r="KTD300" s="227"/>
      <c r="KTE300" s="227"/>
      <c r="KTF300" s="227"/>
      <c r="KTG300" s="227"/>
      <c r="KTH300" s="227"/>
      <c r="KTI300" s="227"/>
      <c r="KTJ300" s="227"/>
      <c r="KTK300" s="227"/>
      <c r="KTL300" s="227"/>
      <c r="KTM300" s="227"/>
      <c r="KTN300" s="227"/>
      <c r="KTO300" s="227"/>
      <c r="KTP300" s="227"/>
      <c r="KTQ300" s="227"/>
      <c r="KTR300" s="227"/>
      <c r="KTS300" s="227"/>
      <c r="KTT300" s="227"/>
      <c r="KTU300" s="227"/>
      <c r="KTV300" s="227"/>
      <c r="KTW300" s="227"/>
      <c r="KTX300" s="227"/>
      <c r="KTY300" s="227"/>
      <c r="KTZ300" s="227"/>
      <c r="KUA300" s="227"/>
      <c r="KUB300" s="227"/>
      <c r="KUC300" s="227"/>
      <c r="KUD300" s="227"/>
      <c r="KUE300" s="227"/>
      <c r="KUF300" s="227"/>
      <c r="KUG300" s="227"/>
      <c r="KUH300" s="227"/>
      <c r="KUI300" s="227"/>
      <c r="KUJ300" s="227"/>
      <c r="KUK300" s="227"/>
      <c r="KUL300" s="227"/>
      <c r="KUM300" s="227"/>
      <c r="KUN300" s="227"/>
      <c r="KUO300" s="227"/>
      <c r="KUP300" s="227"/>
      <c r="KUQ300" s="227"/>
      <c r="KUR300" s="227"/>
      <c r="KUS300" s="227"/>
      <c r="KUT300" s="227"/>
      <c r="KUU300" s="227"/>
      <c r="KUV300" s="227"/>
      <c r="KUW300" s="227"/>
      <c r="KUX300" s="227"/>
      <c r="KUY300" s="227"/>
      <c r="KUZ300" s="227"/>
      <c r="KVA300" s="227"/>
      <c r="KVB300" s="227"/>
      <c r="KVC300" s="227"/>
      <c r="KVD300" s="227"/>
      <c r="KVE300" s="227"/>
      <c r="KVF300" s="227"/>
      <c r="KVG300" s="227"/>
      <c r="KVH300" s="227"/>
      <c r="KVI300" s="227"/>
      <c r="KVJ300" s="227"/>
      <c r="KVK300" s="227"/>
      <c r="KVL300" s="227"/>
      <c r="KVM300" s="227"/>
      <c r="KVN300" s="227"/>
      <c r="KVO300" s="227"/>
      <c r="KVP300" s="227"/>
      <c r="KVQ300" s="227"/>
      <c r="KVR300" s="227"/>
      <c r="KVS300" s="227"/>
      <c r="KVT300" s="227"/>
      <c r="KVU300" s="227"/>
      <c r="KVV300" s="227"/>
      <c r="KVW300" s="227"/>
      <c r="KVX300" s="227"/>
      <c r="KVY300" s="227"/>
      <c r="KVZ300" s="227"/>
      <c r="KWA300" s="227"/>
      <c r="KWB300" s="227"/>
      <c r="KWC300" s="227"/>
      <c r="KWD300" s="227"/>
      <c r="KWE300" s="227"/>
      <c r="KWF300" s="227"/>
      <c r="KWG300" s="227"/>
      <c r="KWH300" s="227"/>
      <c r="KWI300" s="227"/>
      <c r="KWJ300" s="227"/>
      <c r="KWK300" s="227"/>
      <c r="KWL300" s="227"/>
      <c r="KWM300" s="227"/>
      <c r="KWN300" s="227"/>
      <c r="KWO300" s="227"/>
      <c r="KWP300" s="227"/>
      <c r="KWQ300" s="227"/>
      <c r="KWR300" s="227"/>
      <c r="KWS300" s="227"/>
      <c r="KWT300" s="227"/>
      <c r="KWU300" s="227"/>
      <c r="KWV300" s="227"/>
      <c r="KWW300" s="227"/>
      <c r="KWX300" s="227"/>
      <c r="KWY300" s="227"/>
      <c r="KWZ300" s="227"/>
      <c r="KXA300" s="227"/>
      <c r="KXB300" s="227"/>
      <c r="KXC300" s="227"/>
      <c r="KXD300" s="227"/>
      <c r="KXE300" s="227"/>
      <c r="KXF300" s="227"/>
      <c r="KXG300" s="227"/>
      <c r="KXH300" s="227"/>
      <c r="KXI300" s="227"/>
      <c r="KXJ300" s="227"/>
      <c r="KXK300" s="227"/>
      <c r="KXL300" s="227"/>
      <c r="KXM300" s="227"/>
      <c r="KXN300" s="227"/>
      <c r="KXO300" s="227"/>
      <c r="KXP300" s="227"/>
      <c r="KXQ300" s="227"/>
      <c r="KXR300" s="227"/>
      <c r="KXS300" s="227"/>
      <c r="KXT300" s="227"/>
      <c r="KXU300" s="227"/>
      <c r="KXV300" s="227"/>
      <c r="KXW300" s="227"/>
      <c r="KXX300" s="227"/>
      <c r="KXY300" s="227"/>
      <c r="KXZ300" s="227"/>
      <c r="KYA300" s="227"/>
      <c r="KYB300" s="227"/>
      <c r="KYC300" s="227"/>
      <c r="KYD300" s="227"/>
      <c r="KYE300" s="227"/>
      <c r="KYF300" s="227"/>
      <c r="KYG300" s="227"/>
      <c r="KYH300" s="227"/>
      <c r="KYI300" s="227"/>
      <c r="KYJ300" s="227"/>
      <c r="KYK300" s="227"/>
      <c r="KYL300" s="227"/>
      <c r="KYM300" s="227"/>
      <c r="KYN300" s="227"/>
      <c r="KYO300" s="227"/>
      <c r="KYP300" s="227"/>
      <c r="KYQ300" s="227"/>
      <c r="KYR300" s="227"/>
      <c r="KYS300" s="227"/>
      <c r="KYT300" s="227"/>
      <c r="KYU300" s="227"/>
      <c r="KYV300" s="227"/>
      <c r="KYW300" s="227"/>
      <c r="KYX300" s="227"/>
      <c r="KYY300" s="227"/>
      <c r="KYZ300" s="227"/>
      <c r="KZA300" s="227"/>
      <c r="KZB300" s="227"/>
      <c r="KZC300" s="227"/>
      <c r="KZD300" s="227"/>
      <c r="KZE300" s="227"/>
      <c r="KZF300" s="227"/>
      <c r="KZG300" s="227"/>
      <c r="KZH300" s="227"/>
      <c r="KZI300" s="227"/>
      <c r="KZJ300" s="227"/>
      <c r="KZK300" s="227"/>
      <c r="KZL300" s="227"/>
      <c r="KZM300" s="227"/>
      <c r="KZN300" s="227"/>
      <c r="KZO300" s="227"/>
      <c r="KZP300" s="227"/>
      <c r="KZQ300" s="227"/>
      <c r="KZR300" s="227"/>
      <c r="KZS300" s="227"/>
      <c r="KZT300" s="227"/>
      <c r="KZU300" s="227"/>
      <c r="KZV300" s="227"/>
      <c r="KZW300" s="227"/>
      <c r="KZX300" s="227"/>
      <c r="KZY300" s="227"/>
      <c r="KZZ300" s="227"/>
      <c r="LAA300" s="227"/>
      <c r="LAB300" s="227"/>
      <c r="LAC300" s="227"/>
      <c r="LAD300" s="227"/>
      <c r="LAE300" s="227"/>
      <c r="LAF300" s="227"/>
      <c r="LAG300" s="227"/>
      <c r="LAH300" s="227"/>
      <c r="LAI300" s="227"/>
      <c r="LAJ300" s="227"/>
      <c r="LAK300" s="227"/>
      <c r="LAL300" s="227"/>
      <c r="LAM300" s="227"/>
      <c r="LAN300" s="227"/>
      <c r="LAO300" s="227"/>
      <c r="LAP300" s="227"/>
      <c r="LAQ300" s="227"/>
      <c r="LAR300" s="227"/>
      <c r="LAS300" s="227"/>
      <c r="LAT300" s="227"/>
      <c r="LAU300" s="227"/>
      <c r="LAV300" s="227"/>
      <c r="LAW300" s="227"/>
      <c r="LAX300" s="227"/>
      <c r="LAY300" s="227"/>
      <c r="LAZ300" s="227"/>
      <c r="LBA300" s="227"/>
      <c r="LBB300" s="227"/>
      <c r="LBC300" s="227"/>
      <c r="LBD300" s="227"/>
      <c r="LBE300" s="227"/>
      <c r="LBF300" s="227"/>
      <c r="LBG300" s="227"/>
      <c r="LBH300" s="227"/>
      <c r="LBI300" s="227"/>
      <c r="LBJ300" s="227"/>
      <c r="LBK300" s="227"/>
      <c r="LBL300" s="227"/>
      <c r="LBM300" s="227"/>
      <c r="LBN300" s="227"/>
      <c r="LBO300" s="227"/>
      <c r="LBP300" s="227"/>
      <c r="LBQ300" s="227"/>
      <c r="LBR300" s="227"/>
      <c r="LBS300" s="227"/>
      <c r="LBT300" s="227"/>
      <c r="LBU300" s="227"/>
      <c r="LBV300" s="227"/>
      <c r="LBW300" s="227"/>
      <c r="LBX300" s="227"/>
      <c r="LBY300" s="227"/>
      <c r="LBZ300" s="227"/>
      <c r="LCA300" s="227"/>
      <c r="LCB300" s="227"/>
      <c r="LCC300" s="227"/>
      <c r="LCD300" s="227"/>
      <c r="LCE300" s="227"/>
      <c r="LCF300" s="227"/>
      <c r="LCG300" s="227"/>
      <c r="LCH300" s="227"/>
      <c r="LCI300" s="227"/>
      <c r="LCJ300" s="227"/>
      <c r="LCK300" s="227"/>
      <c r="LCL300" s="227"/>
      <c r="LCM300" s="227"/>
      <c r="LCN300" s="227"/>
      <c r="LCO300" s="227"/>
      <c r="LCP300" s="227"/>
      <c r="LCQ300" s="227"/>
      <c r="LCR300" s="227"/>
      <c r="LCS300" s="227"/>
      <c r="LCT300" s="227"/>
      <c r="LCU300" s="227"/>
      <c r="LCV300" s="227"/>
      <c r="LCW300" s="227"/>
      <c r="LCX300" s="227"/>
      <c r="LCY300" s="227"/>
      <c r="LCZ300" s="227"/>
      <c r="LDA300" s="227"/>
      <c r="LDB300" s="227"/>
      <c r="LDC300" s="227"/>
      <c r="LDD300" s="227"/>
      <c r="LDE300" s="227"/>
      <c r="LDF300" s="227"/>
      <c r="LDG300" s="227"/>
      <c r="LDH300" s="227"/>
      <c r="LDI300" s="227"/>
      <c r="LDJ300" s="227"/>
      <c r="LDK300" s="227"/>
      <c r="LDL300" s="227"/>
      <c r="LDM300" s="227"/>
      <c r="LDN300" s="227"/>
      <c r="LDO300" s="227"/>
      <c r="LDP300" s="227"/>
      <c r="LDQ300" s="227"/>
      <c r="LDR300" s="227"/>
      <c r="LDS300" s="227"/>
      <c r="LDT300" s="227"/>
      <c r="LDU300" s="227"/>
      <c r="LDV300" s="227"/>
      <c r="LDW300" s="227"/>
      <c r="LDX300" s="227"/>
      <c r="LDY300" s="227"/>
      <c r="LDZ300" s="227"/>
      <c r="LEA300" s="227"/>
      <c r="LEB300" s="227"/>
      <c r="LEC300" s="227"/>
      <c r="LED300" s="227"/>
      <c r="LEE300" s="227"/>
      <c r="LEF300" s="227"/>
      <c r="LEG300" s="227"/>
      <c r="LEH300" s="227"/>
      <c r="LEI300" s="227"/>
      <c r="LEJ300" s="227"/>
      <c r="LEK300" s="227"/>
      <c r="LEL300" s="227"/>
      <c r="LEM300" s="227"/>
      <c r="LEN300" s="227"/>
      <c r="LEO300" s="227"/>
      <c r="LEP300" s="227"/>
      <c r="LEQ300" s="227"/>
      <c r="LER300" s="227"/>
      <c r="LES300" s="227"/>
      <c r="LET300" s="227"/>
      <c r="LEU300" s="227"/>
      <c r="LEV300" s="227"/>
      <c r="LEW300" s="227"/>
      <c r="LEX300" s="227"/>
      <c r="LEY300" s="227"/>
      <c r="LEZ300" s="227"/>
      <c r="LFA300" s="227"/>
      <c r="LFB300" s="227"/>
      <c r="LFC300" s="227"/>
      <c r="LFD300" s="227"/>
      <c r="LFE300" s="227"/>
      <c r="LFF300" s="227"/>
      <c r="LFG300" s="227"/>
      <c r="LFH300" s="227"/>
      <c r="LFI300" s="227"/>
      <c r="LFJ300" s="227"/>
      <c r="LFK300" s="227"/>
      <c r="LFL300" s="227"/>
      <c r="LFM300" s="227"/>
      <c r="LFN300" s="227"/>
      <c r="LFO300" s="227"/>
      <c r="LFP300" s="227"/>
      <c r="LFQ300" s="227"/>
      <c r="LFR300" s="227"/>
      <c r="LFS300" s="227"/>
      <c r="LFT300" s="227"/>
      <c r="LFU300" s="227"/>
      <c r="LFV300" s="227"/>
      <c r="LFW300" s="227"/>
      <c r="LFX300" s="227"/>
      <c r="LFY300" s="227"/>
      <c r="LFZ300" s="227"/>
      <c r="LGA300" s="227"/>
      <c r="LGB300" s="227"/>
      <c r="LGC300" s="227"/>
      <c r="LGD300" s="227"/>
      <c r="LGE300" s="227"/>
      <c r="LGF300" s="227"/>
      <c r="LGG300" s="227"/>
      <c r="LGH300" s="227"/>
      <c r="LGI300" s="227"/>
      <c r="LGJ300" s="227"/>
      <c r="LGK300" s="227"/>
      <c r="LGL300" s="227"/>
      <c r="LGM300" s="227"/>
      <c r="LGN300" s="227"/>
      <c r="LGO300" s="227"/>
      <c r="LGP300" s="227"/>
      <c r="LGQ300" s="227"/>
      <c r="LGR300" s="227"/>
      <c r="LGS300" s="227"/>
      <c r="LGT300" s="227"/>
      <c r="LGU300" s="227"/>
      <c r="LGV300" s="227"/>
      <c r="LGW300" s="227"/>
      <c r="LGX300" s="227"/>
      <c r="LGY300" s="227"/>
      <c r="LGZ300" s="227"/>
      <c r="LHA300" s="227"/>
      <c r="LHB300" s="227"/>
      <c r="LHC300" s="227"/>
      <c r="LHD300" s="227"/>
      <c r="LHE300" s="227"/>
      <c r="LHF300" s="227"/>
      <c r="LHG300" s="227"/>
      <c r="LHH300" s="227"/>
      <c r="LHI300" s="227"/>
      <c r="LHJ300" s="227"/>
      <c r="LHK300" s="227"/>
      <c r="LHL300" s="227"/>
      <c r="LHM300" s="227"/>
      <c r="LHN300" s="227"/>
      <c r="LHO300" s="227"/>
      <c r="LHP300" s="227"/>
      <c r="LHQ300" s="227"/>
      <c r="LHR300" s="227"/>
      <c r="LHS300" s="227"/>
      <c r="LHT300" s="227"/>
      <c r="LHU300" s="227"/>
      <c r="LHV300" s="227"/>
      <c r="LHW300" s="227"/>
      <c r="LHX300" s="227"/>
      <c r="LHY300" s="227"/>
      <c r="LHZ300" s="227"/>
      <c r="LIA300" s="227"/>
      <c r="LIB300" s="227"/>
      <c r="LIC300" s="227"/>
      <c r="LID300" s="227"/>
      <c r="LIE300" s="227"/>
      <c r="LIF300" s="227"/>
      <c r="LIG300" s="227"/>
      <c r="LIH300" s="227"/>
      <c r="LII300" s="227"/>
      <c r="LIJ300" s="227"/>
      <c r="LIK300" s="227"/>
      <c r="LIL300" s="227"/>
      <c r="LIM300" s="227"/>
      <c r="LIN300" s="227"/>
      <c r="LIO300" s="227"/>
      <c r="LIP300" s="227"/>
      <c r="LIQ300" s="227"/>
      <c r="LIR300" s="227"/>
      <c r="LIS300" s="227"/>
      <c r="LIT300" s="227"/>
      <c r="LIU300" s="227"/>
      <c r="LIV300" s="227"/>
      <c r="LIW300" s="227"/>
      <c r="LIX300" s="227"/>
      <c r="LIY300" s="227"/>
      <c r="LIZ300" s="227"/>
      <c r="LJA300" s="227"/>
      <c r="LJB300" s="227"/>
      <c r="LJC300" s="227"/>
      <c r="LJD300" s="227"/>
      <c r="LJE300" s="227"/>
      <c r="LJF300" s="227"/>
      <c r="LJG300" s="227"/>
      <c r="LJH300" s="227"/>
      <c r="LJI300" s="227"/>
      <c r="LJJ300" s="227"/>
      <c r="LJK300" s="227"/>
      <c r="LJL300" s="227"/>
      <c r="LJM300" s="227"/>
      <c r="LJN300" s="227"/>
      <c r="LJO300" s="227"/>
      <c r="LJP300" s="227"/>
      <c r="LJQ300" s="227"/>
      <c r="LJR300" s="227"/>
      <c r="LJS300" s="227"/>
      <c r="LJT300" s="227"/>
      <c r="LJU300" s="227"/>
      <c r="LJV300" s="227"/>
      <c r="LJW300" s="227"/>
      <c r="LJX300" s="227"/>
      <c r="LJY300" s="227"/>
      <c r="LJZ300" s="227"/>
      <c r="LKA300" s="227"/>
      <c r="LKB300" s="227"/>
      <c r="LKC300" s="227"/>
      <c r="LKD300" s="227"/>
      <c r="LKE300" s="227"/>
      <c r="LKF300" s="227"/>
      <c r="LKG300" s="227"/>
      <c r="LKH300" s="227"/>
      <c r="LKI300" s="227"/>
      <c r="LKJ300" s="227"/>
      <c r="LKK300" s="227"/>
      <c r="LKL300" s="227"/>
      <c r="LKM300" s="227"/>
      <c r="LKN300" s="227"/>
      <c r="LKO300" s="227"/>
      <c r="LKP300" s="227"/>
      <c r="LKQ300" s="227"/>
      <c r="LKR300" s="227"/>
      <c r="LKS300" s="227"/>
      <c r="LKT300" s="227"/>
      <c r="LKU300" s="227"/>
      <c r="LKV300" s="227"/>
      <c r="LKW300" s="227"/>
      <c r="LKX300" s="227"/>
      <c r="LKY300" s="227"/>
      <c r="LKZ300" s="227"/>
      <c r="LLA300" s="227"/>
      <c r="LLB300" s="227"/>
      <c r="LLC300" s="227"/>
      <c r="LLD300" s="227"/>
      <c r="LLE300" s="227"/>
      <c r="LLF300" s="227"/>
      <c r="LLG300" s="227"/>
      <c r="LLH300" s="227"/>
      <c r="LLI300" s="227"/>
      <c r="LLJ300" s="227"/>
      <c r="LLK300" s="227"/>
      <c r="LLL300" s="227"/>
      <c r="LLM300" s="227"/>
      <c r="LLN300" s="227"/>
      <c r="LLO300" s="227"/>
      <c r="LLP300" s="227"/>
      <c r="LLQ300" s="227"/>
      <c r="LLR300" s="227"/>
      <c r="LLS300" s="227"/>
      <c r="LLT300" s="227"/>
      <c r="LLU300" s="227"/>
      <c r="LLV300" s="227"/>
      <c r="LLW300" s="227"/>
      <c r="LLX300" s="227"/>
      <c r="LLY300" s="227"/>
      <c r="LLZ300" s="227"/>
      <c r="LMA300" s="227"/>
      <c r="LMB300" s="227"/>
      <c r="LMC300" s="227"/>
      <c r="LMD300" s="227"/>
      <c r="LME300" s="227"/>
      <c r="LMF300" s="227"/>
      <c r="LMG300" s="227"/>
      <c r="LMH300" s="227"/>
      <c r="LMI300" s="227"/>
      <c r="LMJ300" s="227"/>
      <c r="LMK300" s="227"/>
      <c r="LML300" s="227"/>
      <c r="LMM300" s="227"/>
      <c r="LMN300" s="227"/>
      <c r="LMO300" s="227"/>
      <c r="LMP300" s="227"/>
      <c r="LMQ300" s="227"/>
      <c r="LMR300" s="227"/>
      <c r="LMS300" s="227"/>
      <c r="LMT300" s="227"/>
      <c r="LMU300" s="227"/>
      <c r="LMV300" s="227"/>
      <c r="LMW300" s="227"/>
      <c r="LMX300" s="227"/>
      <c r="LMY300" s="227"/>
      <c r="LMZ300" s="227"/>
      <c r="LNA300" s="227"/>
      <c r="LNB300" s="227"/>
      <c r="LNC300" s="227"/>
      <c r="LND300" s="227"/>
      <c r="LNE300" s="227"/>
      <c r="LNF300" s="227"/>
      <c r="LNG300" s="227"/>
      <c r="LNH300" s="227"/>
      <c r="LNI300" s="227"/>
      <c r="LNJ300" s="227"/>
      <c r="LNK300" s="227"/>
      <c r="LNL300" s="227"/>
      <c r="LNM300" s="227"/>
      <c r="LNN300" s="227"/>
      <c r="LNO300" s="227"/>
      <c r="LNP300" s="227"/>
      <c r="LNQ300" s="227"/>
      <c r="LNR300" s="227"/>
      <c r="LNS300" s="227"/>
      <c r="LNT300" s="227"/>
      <c r="LNU300" s="227"/>
      <c r="LNV300" s="227"/>
      <c r="LNW300" s="227"/>
      <c r="LNX300" s="227"/>
      <c r="LNY300" s="227"/>
      <c r="LNZ300" s="227"/>
      <c r="LOA300" s="227"/>
      <c r="LOB300" s="227"/>
      <c r="LOC300" s="227"/>
      <c r="LOD300" s="227"/>
      <c r="LOE300" s="227"/>
      <c r="LOF300" s="227"/>
      <c r="LOG300" s="227"/>
      <c r="LOH300" s="227"/>
      <c r="LOI300" s="227"/>
      <c r="LOJ300" s="227"/>
      <c r="LOK300" s="227"/>
      <c r="LOL300" s="227"/>
      <c r="LOM300" s="227"/>
      <c r="LON300" s="227"/>
      <c r="LOO300" s="227"/>
      <c r="LOP300" s="227"/>
      <c r="LOQ300" s="227"/>
      <c r="LOR300" s="227"/>
      <c r="LOS300" s="227"/>
      <c r="LOT300" s="227"/>
      <c r="LOU300" s="227"/>
      <c r="LOV300" s="227"/>
      <c r="LOW300" s="227"/>
      <c r="LOX300" s="227"/>
      <c r="LOY300" s="227"/>
      <c r="LOZ300" s="227"/>
      <c r="LPA300" s="227"/>
      <c r="LPB300" s="227"/>
      <c r="LPC300" s="227"/>
      <c r="LPD300" s="227"/>
      <c r="LPE300" s="227"/>
      <c r="LPF300" s="227"/>
      <c r="LPG300" s="227"/>
      <c r="LPH300" s="227"/>
      <c r="LPI300" s="227"/>
      <c r="LPJ300" s="227"/>
      <c r="LPK300" s="227"/>
      <c r="LPL300" s="227"/>
      <c r="LPM300" s="227"/>
      <c r="LPN300" s="227"/>
      <c r="LPO300" s="227"/>
      <c r="LPP300" s="227"/>
      <c r="LPQ300" s="227"/>
      <c r="LPR300" s="227"/>
      <c r="LPS300" s="227"/>
      <c r="LPT300" s="227"/>
      <c r="LPU300" s="227"/>
      <c r="LPV300" s="227"/>
      <c r="LPW300" s="227"/>
      <c r="LPX300" s="227"/>
      <c r="LPY300" s="227"/>
      <c r="LPZ300" s="227"/>
      <c r="LQA300" s="227"/>
      <c r="LQB300" s="227"/>
      <c r="LQC300" s="227"/>
      <c r="LQD300" s="227"/>
      <c r="LQE300" s="227"/>
      <c r="LQF300" s="227"/>
      <c r="LQG300" s="227"/>
      <c r="LQH300" s="227"/>
      <c r="LQI300" s="227"/>
      <c r="LQJ300" s="227"/>
      <c r="LQK300" s="227"/>
      <c r="LQL300" s="227"/>
      <c r="LQM300" s="227"/>
      <c r="LQN300" s="227"/>
      <c r="LQO300" s="227"/>
      <c r="LQP300" s="227"/>
      <c r="LQQ300" s="227"/>
      <c r="LQR300" s="227"/>
      <c r="LQS300" s="227"/>
      <c r="LQT300" s="227"/>
      <c r="LQU300" s="227"/>
      <c r="LQV300" s="227"/>
      <c r="LQW300" s="227"/>
      <c r="LQX300" s="227"/>
      <c r="LQY300" s="227"/>
      <c r="LQZ300" s="227"/>
      <c r="LRA300" s="227"/>
      <c r="LRB300" s="227"/>
      <c r="LRC300" s="227"/>
      <c r="LRD300" s="227"/>
      <c r="LRE300" s="227"/>
      <c r="LRF300" s="227"/>
      <c r="LRG300" s="227"/>
      <c r="LRH300" s="227"/>
      <c r="LRI300" s="227"/>
      <c r="LRJ300" s="227"/>
      <c r="LRK300" s="227"/>
      <c r="LRL300" s="227"/>
      <c r="LRM300" s="227"/>
      <c r="LRN300" s="227"/>
      <c r="LRO300" s="227"/>
      <c r="LRP300" s="227"/>
      <c r="LRQ300" s="227"/>
      <c r="LRR300" s="227"/>
      <c r="LRS300" s="227"/>
      <c r="LRT300" s="227"/>
      <c r="LRU300" s="227"/>
      <c r="LRV300" s="227"/>
      <c r="LRW300" s="227"/>
      <c r="LRX300" s="227"/>
      <c r="LRY300" s="227"/>
      <c r="LRZ300" s="227"/>
      <c r="LSA300" s="227"/>
      <c r="LSB300" s="227"/>
      <c r="LSC300" s="227"/>
      <c r="LSD300" s="227"/>
      <c r="LSE300" s="227"/>
      <c r="LSF300" s="227"/>
      <c r="LSG300" s="227"/>
      <c r="LSH300" s="227"/>
      <c r="LSI300" s="227"/>
      <c r="LSJ300" s="227"/>
      <c r="LSK300" s="227"/>
      <c r="LSL300" s="227"/>
      <c r="LSM300" s="227"/>
      <c r="LSN300" s="227"/>
      <c r="LSO300" s="227"/>
      <c r="LSP300" s="227"/>
      <c r="LSQ300" s="227"/>
      <c r="LSR300" s="227"/>
      <c r="LSS300" s="227"/>
      <c r="LST300" s="227"/>
      <c r="LSU300" s="227"/>
      <c r="LSV300" s="227"/>
      <c r="LSW300" s="227"/>
      <c r="LSX300" s="227"/>
      <c r="LSY300" s="227"/>
      <c r="LSZ300" s="227"/>
      <c r="LTA300" s="227"/>
      <c r="LTB300" s="227"/>
      <c r="LTC300" s="227"/>
      <c r="LTD300" s="227"/>
      <c r="LTE300" s="227"/>
      <c r="LTF300" s="227"/>
      <c r="LTG300" s="227"/>
      <c r="LTH300" s="227"/>
      <c r="LTI300" s="227"/>
      <c r="LTJ300" s="227"/>
      <c r="LTK300" s="227"/>
      <c r="LTL300" s="227"/>
      <c r="LTM300" s="227"/>
      <c r="LTN300" s="227"/>
      <c r="LTO300" s="227"/>
      <c r="LTP300" s="227"/>
      <c r="LTQ300" s="227"/>
      <c r="LTR300" s="227"/>
      <c r="LTS300" s="227"/>
      <c r="LTT300" s="227"/>
      <c r="LTU300" s="227"/>
      <c r="LTV300" s="227"/>
      <c r="LTW300" s="227"/>
      <c r="LTX300" s="227"/>
      <c r="LTY300" s="227"/>
      <c r="LTZ300" s="227"/>
      <c r="LUA300" s="227"/>
      <c r="LUB300" s="227"/>
      <c r="LUC300" s="227"/>
      <c r="LUD300" s="227"/>
      <c r="LUE300" s="227"/>
      <c r="LUF300" s="227"/>
      <c r="LUG300" s="227"/>
      <c r="LUH300" s="227"/>
      <c r="LUI300" s="227"/>
      <c r="LUJ300" s="227"/>
      <c r="LUK300" s="227"/>
      <c r="LUL300" s="227"/>
      <c r="LUM300" s="227"/>
      <c r="LUN300" s="227"/>
      <c r="LUO300" s="227"/>
      <c r="LUP300" s="227"/>
      <c r="LUQ300" s="227"/>
      <c r="LUR300" s="227"/>
      <c r="LUS300" s="227"/>
      <c r="LUT300" s="227"/>
      <c r="LUU300" s="227"/>
      <c r="LUV300" s="227"/>
      <c r="LUW300" s="227"/>
      <c r="LUX300" s="227"/>
      <c r="LUY300" s="227"/>
      <c r="LUZ300" s="227"/>
      <c r="LVA300" s="227"/>
      <c r="LVB300" s="227"/>
      <c r="LVC300" s="227"/>
      <c r="LVD300" s="227"/>
      <c r="LVE300" s="227"/>
      <c r="LVF300" s="227"/>
      <c r="LVG300" s="227"/>
      <c r="LVH300" s="227"/>
      <c r="LVI300" s="227"/>
      <c r="LVJ300" s="227"/>
      <c r="LVK300" s="227"/>
      <c r="LVL300" s="227"/>
      <c r="LVM300" s="227"/>
      <c r="LVN300" s="227"/>
      <c r="LVO300" s="227"/>
      <c r="LVP300" s="227"/>
      <c r="LVQ300" s="227"/>
      <c r="LVR300" s="227"/>
      <c r="LVS300" s="227"/>
      <c r="LVT300" s="227"/>
      <c r="LVU300" s="227"/>
      <c r="LVV300" s="227"/>
      <c r="LVW300" s="227"/>
      <c r="LVX300" s="227"/>
      <c r="LVY300" s="227"/>
      <c r="LVZ300" s="227"/>
      <c r="LWA300" s="227"/>
      <c r="LWB300" s="227"/>
      <c r="LWC300" s="227"/>
      <c r="LWD300" s="227"/>
      <c r="LWE300" s="227"/>
      <c r="LWF300" s="227"/>
      <c r="LWG300" s="227"/>
      <c r="LWH300" s="227"/>
      <c r="LWI300" s="227"/>
      <c r="LWJ300" s="227"/>
      <c r="LWK300" s="227"/>
      <c r="LWL300" s="227"/>
      <c r="LWM300" s="227"/>
      <c r="LWN300" s="227"/>
      <c r="LWO300" s="227"/>
      <c r="LWP300" s="227"/>
      <c r="LWQ300" s="227"/>
      <c r="LWR300" s="227"/>
      <c r="LWS300" s="227"/>
      <c r="LWT300" s="227"/>
      <c r="LWU300" s="227"/>
      <c r="LWV300" s="227"/>
      <c r="LWW300" s="227"/>
      <c r="LWX300" s="227"/>
      <c r="LWY300" s="227"/>
      <c r="LWZ300" s="227"/>
      <c r="LXA300" s="227"/>
      <c r="LXB300" s="227"/>
      <c r="LXC300" s="227"/>
      <c r="LXD300" s="227"/>
      <c r="LXE300" s="227"/>
      <c r="LXF300" s="227"/>
      <c r="LXG300" s="227"/>
      <c r="LXH300" s="227"/>
      <c r="LXI300" s="227"/>
      <c r="LXJ300" s="227"/>
      <c r="LXK300" s="227"/>
      <c r="LXL300" s="227"/>
      <c r="LXM300" s="227"/>
      <c r="LXN300" s="227"/>
      <c r="LXO300" s="227"/>
      <c r="LXP300" s="227"/>
      <c r="LXQ300" s="227"/>
      <c r="LXR300" s="227"/>
      <c r="LXS300" s="227"/>
      <c r="LXT300" s="227"/>
      <c r="LXU300" s="227"/>
      <c r="LXV300" s="227"/>
      <c r="LXW300" s="227"/>
      <c r="LXX300" s="227"/>
      <c r="LXY300" s="227"/>
      <c r="LXZ300" s="227"/>
      <c r="LYA300" s="227"/>
      <c r="LYB300" s="227"/>
      <c r="LYC300" s="227"/>
      <c r="LYD300" s="227"/>
      <c r="LYE300" s="227"/>
      <c r="LYF300" s="227"/>
      <c r="LYG300" s="227"/>
      <c r="LYH300" s="227"/>
      <c r="LYI300" s="227"/>
      <c r="LYJ300" s="227"/>
      <c r="LYK300" s="227"/>
      <c r="LYL300" s="227"/>
      <c r="LYM300" s="227"/>
      <c r="LYN300" s="227"/>
      <c r="LYO300" s="227"/>
      <c r="LYP300" s="227"/>
      <c r="LYQ300" s="227"/>
      <c r="LYR300" s="227"/>
      <c r="LYS300" s="227"/>
      <c r="LYT300" s="227"/>
      <c r="LYU300" s="227"/>
      <c r="LYV300" s="227"/>
      <c r="LYW300" s="227"/>
      <c r="LYX300" s="227"/>
      <c r="LYY300" s="227"/>
      <c r="LYZ300" s="227"/>
      <c r="LZA300" s="227"/>
      <c r="LZB300" s="227"/>
      <c r="LZC300" s="227"/>
      <c r="LZD300" s="227"/>
      <c r="LZE300" s="227"/>
      <c r="LZF300" s="227"/>
      <c r="LZG300" s="227"/>
      <c r="LZH300" s="227"/>
      <c r="LZI300" s="227"/>
      <c r="LZJ300" s="227"/>
      <c r="LZK300" s="227"/>
      <c r="LZL300" s="227"/>
      <c r="LZM300" s="227"/>
      <c r="LZN300" s="227"/>
      <c r="LZO300" s="227"/>
      <c r="LZP300" s="227"/>
      <c r="LZQ300" s="227"/>
      <c r="LZR300" s="227"/>
      <c r="LZS300" s="227"/>
      <c r="LZT300" s="227"/>
      <c r="LZU300" s="227"/>
      <c r="LZV300" s="227"/>
      <c r="LZW300" s="227"/>
      <c r="LZX300" s="227"/>
      <c r="LZY300" s="227"/>
      <c r="LZZ300" s="227"/>
      <c r="MAA300" s="227"/>
      <c r="MAB300" s="227"/>
      <c r="MAC300" s="227"/>
      <c r="MAD300" s="227"/>
      <c r="MAE300" s="227"/>
      <c r="MAF300" s="227"/>
      <c r="MAG300" s="227"/>
      <c r="MAH300" s="227"/>
      <c r="MAI300" s="227"/>
      <c r="MAJ300" s="227"/>
      <c r="MAK300" s="227"/>
      <c r="MAL300" s="227"/>
      <c r="MAM300" s="227"/>
      <c r="MAN300" s="227"/>
      <c r="MAO300" s="227"/>
      <c r="MAP300" s="227"/>
      <c r="MAQ300" s="227"/>
      <c r="MAR300" s="227"/>
      <c r="MAS300" s="227"/>
      <c r="MAT300" s="227"/>
      <c r="MAU300" s="227"/>
      <c r="MAV300" s="227"/>
      <c r="MAW300" s="227"/>
      <c r="MAX300" s="227"/>
      <c r="MAY300" s="227"/>
      <c r="MAZ300" s="227"/>
      <c r="MBA300" s="227"/>
      <c r="MBB300" s="227"/>
      <c r="MBC300" s="227"/>
      <c r="MBD300" s="227"/>
      <c r="MBE300" s="227"/>
      <c r="MBF300" s="227"/>
      <c r="MBG300" s="227"/>
      <c r="MBH300" s="227"/>
      <c r="MBI300" s="227"/>
      <c r="MBJ300" s="227"/>
      <c r="MBK300" s="227"/>
      <c r="MBL300" s="227"/>
      <c r="MBM300" s="227"/>
      <c r="MBN300" s="227"/>
      <c r="MBO300" s="227"/>
      <c r="MBP300" s="227"/>
      <c r="MBQ300" s="227"/>
      <c r="MBR300" s="227"/>
      <c r="MBS300" s="227"/>
      <c r="MBT300" s="227"/>
      <c r="MBU300" s="227"/>
      <c r="MBV300" s="227"/>
      <c r="MBW300" s="227"/>
      <c r="MBX300" s="227"/>
      <c r="MBY300" s="227"/>
      <c r="MBZ300" s="227"/>
      <c r="MCA300" s="227"/>
      <c r="MCB300" s="227"/>
      <c r="MCC300" s="227"/>
      <c r="MCD300" s="227"/>
      <c r="MCE300" s="227"/>
      <c r="MCF300" s="227"/>
      <c r="MCG300" s="227"/>
      <c r="MCH300" s="227"/>
      <c r="MCI300" s="227"/>
      <c r="MCJ300" s="227"/>
      <c r="MCK300" s="227"/>
      <c r="MCL300" s="227"/>
      <c r="MCM300" s="227"/>
      <c r="MCN300" s="227"/>
      <c r="MCO300" s="227"/>
      <c r="MCP300" s="227"/>
      <c r="MCQ300" s="227"/>
      <c r="MCR300" s="227"/>
      <c r="MCS300" s="227"/>
      <c r="MCT300" s="227"/>
      <c r="MCU300" s="227"/>
      <c r="MCV300" s="227"/>
      <c r="MCW300" s="227"/>
      <c r="MCX300" s="227"/>
      <c r="MCY300" s="227"/>
      <c r="MCZ300" s="227"/>
      <c r="MDA300" s="227"/>
      <c r="MDB300" s="227"/>
      <c r="MDC300" s="227"/>
      <c r="MDD300" s="227"/>
      <c r="MDE300" s="227"/>
      <c r="MDF300" s="227"/>
      <c r="MDG300" s="227"/>
      <c r="MDH300" s="227"/>
      <c r="MDI300" s="227"/>
      <c r="MDJ300" s="227"/>
      <c r="MDK300" s="227"/>
      <c r="MDL300" s="227"/>
      <c r="MDM300" s="227"/>
      <c r="MDN300" s="227"/>
      <c r="MDO300" s="227"/>
      <c r="MDP300" s="227"/>
      <c r="MDQ300" s="227"/>
      <c r="MDR300" s="227"/>
      <c r="MDS300" s="227"/>
      <c r="MDT300" s="227"/>
      <c r="MDU300" s="227"/>
      <c r="MDV300" s="227"/>
      <c r="MDW300" s="227"/>
      <c r="MDX300" s="227"/>
      <c r="MDY300" s="227"/>
      <c r="MDZ300" s="227"/>
      <c r="MEA300" s="227"/>
      <c r="MEB300" s="227"/>
      <c r="MEC300" s="227"/>
      <c r="MED300" s="227"/>
      <c r="MEE300" s="227"/>
      <c r="MEF300" s="227"/>
      <c r="MEG300" s="227"/>
      <c r="MEH300" s="227"/>
      <c r="MEI300" s="227"/>
      <c r="MEJ300" s="227"/>
      <c r="MEK300" s="227"/>
      <c r="MEL300" s="227"/>
      <c r="MEM300" s="227"/>
      <c r="MEN300" s="227"/>
      <c r="MEO300" s="227"/>
      <c r="MEP300" s="227"/>
      <c r="MEQ300" s="227"/>
      <c r="MER300" s="227"/>
      <c r="MES300" s="227"/>
      <c r="MET300" s="227"/>
      <c r="MEU300" s="227"/>
      <c r="MEV300" s="227"/>
      <c r="MEW300" s="227"/>
      <c r="MEX300" s="227"/>
      <c r="MEY300" s="227"/>
      <c r="MEZ300" s="227"/>
      <c r="MFA300" s="227"/>
      <c r="MFB300" s="227"/>
      <c r="MFC300" s="227"/>
      <c r="MFD300" s="227"/>
      <c r="MFE300" s="227"/>
      <c r="MFF300" s="227"/>
      <c r="MFG300" s="227"/>
      <c r="MFH300" s="227"/>
      <c r="MFI300" s="227"/>
      <c r="MFJ300" s="227"/>
      <c r="MFK300" s="227"/>
      <c r="MFL300" s="227"/>
      <c r="MFM300" s="227"/>
      <c r="MFN300" s="227"/>
      <c r="MFO300" s="227"/>
      <c r="MFP300" s="227"/>
      <c r="MFQ300" s="227"/>
      <c r="MFR300" s="227"/>
      <c r="MFS300" s="227"/>
      <c r="MFT300" s="227"/>
      <c r="MFU300" s="227"/>
      <c r="MFV300" s="227"/>
      <c r="MFW300" s="227"/>
      <c r="MFX300" s="227"/>
      <c r="MFY300" s="227"/>
      <c r="MFZ300" s="227"/>
      <c r="MGA300" s="227"/>
      <c r="MGB300" s="227"/>
      <c r="MGC300" s="227"/>
      <c r="MGD300" s="227"/>
      <c r="MGE300" s="227"/>
      <c r="MGF300" s="227"/>
      <c r="MGG300" s="227"/>
      <c r="MGH300" s="227"/>
      <c r="MGI300" s="227"/>
      <c r="MGJ300" s="227"/>
      <c r="MGK300" s="227"/>
      <c r="MGL300" s="227"/>
      <c r="MGM300" s="227"/>
      <c r="MGN300" s="227"/>
      <c r="MGO300" s="227"/>
      <c r="MGP300" s="227"/>
      <c r="MGQ300" s="227"/>
      <c r="MGR300" s="227"/>
      <c r="MGS300" s="227"/>
      <c r="MGT300" s="227"/>
      <c r="MGU300" s="227"/>
      <c r="MGV300" s="227"/>
      <c r="MGW300" s="227"/>
      <c r="MGX300" s="227"/>
      <c r="MGY300" s="227"/>
      <c r="MGZ300" s="227"/>
      <c r="MHA300" s="227"/>
      <c r="MHB300" s="227"/>
      <c r="MHC300" s="227"/>
      <c r="MHD300" s="227"/>
      <c r="MHE300" s="227"/>
      <c r="MHF300" s="227"/>
      <c r="MHG300" s="227"/>
      <c r="MHH300" s="227"/>
      <c r="MHI300" s="227"/>
      <c r="MHJ300" s="227"/>
      <c r="MHK300" s="227"/>
      <c r="MHL300" s="227"/>
      <c r="MHM300" s="227"/>
      <c r="MHN300" s="227"/>
      <c r="MHO300" s="227"/>
      <c r="MHP300" s="227"/>
      <c r="MHQ300" s="227"/>
      <c r="MHR300" s="227"/>
      <c r="MHS300" s="227"/>
      <c r="MHT300" s="227"/>
      <c r="MHU300" s="227"/>
      <c r="MHV300" s="227"/>
      <c r="MHW300" s="227"/>
      <c r="MHX300" s="227"/>
      <c r="MHY300" s="227"/>
      <c r="MHZ300" s="227"/>
      <c r="MIA300" s="227"/>
      <c r="MIB300" s="227"/>
      <c r="MIC300" s="227"/>
      <c r="MID300" s="227"/>
      <c r="MIE300" s="227"/>
      <c r="MIF300" s="227"/>
      <c r="MIG300" s="227"/>
      <c r="MIH300" s="227"/>
      <c r="MII300" s="227"/>
      <c r="MIJ300" s="227"/>
      <c r="MIK300" s="227"/>
      <c r="MIL300" s="227"/>
      <c r="MIM300" s="227"/>
      <c r="MIN300" s="227"/>
      <c r="MIO300" s="227"/>
      <c r="MIP300" s="227"/>
      <c r="MIQ300" s="227"/>
      <c r="MIR300" s="227"/>
      <c r="MIS300" s="227"/>
      <c r="MIT300" s="227"/>
      <c r="MIU300" s="227"/>
      <c r="MIV300" s="227"/>
      <c r="MIW300" s="227"/>
      <c r="MIX300" s="227"/>
      <c r="MIY300" s="227"/>
      <c r="MIZ300" s="227"/>
      <c r="MJA300" s="227"/>
      <c r="MJB300" s="227"/>
      <c r="MJC300" s="227"/>
      <c r="MJD300" s="227"/>
      <c r="MJE300" s="227"/>
      <c r="MJF300" s="227"/>
      <c r="MJG300" s="227"/>
      <c r="MJH300" s="227"/>
      <c r="MJI300" s="227"/>
      <c r="MJJ300" s="227"/>
      <c r="MJK300" s="227"/>
      <c r="MJL300" s="227"/>
      <c r="MJM300" s="227"/>
      <c r="MJN300" s="227"/>
      <c r="MJO300" s="227"/>
      <c r="MJP300" s="227"/>
      <c r="MJQ300" s="227"/>
      <c r="MJR300" s="227"/>
      <c r="MJS300" s="227"/>
      <c r="MJT300" s="227"/>
      <c r="MJU300" s="227"/>
      <c r="MJV300" s="227"/>
      <c r="MJW300" s="227"/>
      <c r="MJX300" s="227"/>
      <c r="MJY300" s="227"/>
      <c r="MJZ300" s="227"/>
      <c r="MKA300" s="227"/>
      <c r="MKB300" s="227"/>
      <c r="MKC300" s="227"/>
      <c r="MKD300" s="227"/>
      <c r="MKE300" s="227"/>
      <c r="MKF300" s="227"/>
      <c r="MKG300" s="227"/>
      <c r="MKH300" s="227"/>
      <c r="MKI300" s="227"/>
      <c r="MKJ300" s="227"/>
      <c r="MKK300" s="227"/>
      <c r="MKL300" s="227"/>
      <c r="MKM300" s="227"/>
      <c r="MKN300" s="227"/>
      <c r="MKO300" s="227"/>
      <c r="MKP300" s="227"/>
      <c r="MKQ300" s="227"/>
      <c r="MKR300" s="227"/>
      <c r="MKS300" s="227"/>
      <c r="MKT300" s="227"/>
      <c r="MKU300" s="227"/>
      <c r="MKV300" s="227"/>
      <c r="MKW300" s="227"/>
      <c r="MKX300" s="227"/>
      <c r="MKY300" s="227"/>
      <c r="MKZ300" s="227"/>
      <c r="MLA300" s="227"/>
      <c r="MLB300" s="227"/>
      <c r="MLC300" s="227"/>
      <c r="MLD300" s="227"/>
      <c r="MLE300" s="227"/>
      <c r="MLF300" s="227"/>
      <c r="MLG300" s="227"/>
      <c r="MLH300" s="227"/>
      <c r="MLI300" s="227"/>
      <c r="MLJ300" s="227"/>
      <c r="MLK300" s="227"/>
      <c r="MLL300" s="227"/>
      <c r="MLM300" s="227"/>
      <c r="MLN300" s="227"/>
      <c r="MLO300" s="227"/>
      <c r="MLP300" s="227"/>
      <c r="MLQ300" s="227"/>
      <c r="MLR300" s="227"/>
      <c r="MLS300" s="227"/>
      <c r="MLT300" s="227"/>
      <c r="MLU300" s="227"/>
      <c r="MLV300" s="227"/>
      <c r="MLW300" s="227"/>
      <c r="MLX300" s="227"/>
      <c r="MLY300" s="227"/>
      <c r="MLZ300" s="227"/>
      <c r="MMA300" s="227"/>
      <c r="MMB300" s="227"/>
      <c r="MMC300" s="227"/>
      <c r="MMD300" s="227"/>
      <c r="MME300" s="227"/>
      <c r="MMF300" s="227"/>
      <c r="MMG300" s="227"/>
      <c r="MMH300" s="227"/>
      <c r="MMI300" s="227"/>
      <c r="MMJ300" s="227"/>
      <c r="MMK300" s="227"/>
      <c r="MML300" s="227"/>
      <c r="MMM300" s="227"/>
      <c r="MMN300" s="227"/>
      <c r="MMO300" s="227"/>
      <c r="MMP300" s="227"/>
      <c r="MMQ300" s="227"/>
      <c r="MMR300" s="227"/>
      <c r="MMS300" s="227"/>
      <c r="MMT300" s="227"/>
      <c r="MMU300" s="227"/>
      <c r="MMV300" s="227"/>
      <c r="MMW300" s="227"/>
      <c r="MMX300" s="227"/>
      <c r="MMY300" s="227"/>
      <c r="MMZ300" s="227"/>
      <c r="MNA300" s="227"/>
      <c r="MNB300" s="227"/>
      <c r="MNC300" s="227"/>
      <c r="MND300" s="227"/>
      <c r="MNE300" s="227"/>
      <c r="MNF300" s="227"/>
      <c r="MNG300" s="227"/>
      <c r="MNH300" s="227"/>
      <c r="MNI300" s="227"/>
      <c r="MNJ300" s="227"/>
      <c r="MNK300" s="227"/>
      <c r="MNL300" s="227"/>
      <c r="MNM300" s="227"/>
      <c r="MNN300" s="227"/>
      <c r="MNO300" s="227"/>
      <c r="MNP300" s="227"/>
      <c r="MNQ300" s="227"/>
      <c r="MNR300" s="227"/>
      <c r="MNS300" s="227"/>
      <c r="MNT300" s="227"/>
      <c r="MNU300" s="227"/>
      <c r="MNV300" s="227"/>
      <c r="MNW300" s="227"/>
      <c r="MNX300" s="227"/>
      <c r="MNY300" s="227"/>
      <c r="MNZ300" s="227"/>
      <c r="MOA300" s="227"/>
      <c r="MOB300" s="227"/>
      <c r="MOC300" s="227"/>
      <c r="MOD300" s="227"/>
      <c r="MOE300" s="227"/>
      <c r="MOF300" s="227"/>
      <c r="MOG300" s="227"/>
      <c r="MOH300" s="227"/>
      <c r="MOI300" s="227"/>
      <c r="MOJ300" s="227"/>
      <c r="MOK300" s="227"/>
      <c r="MOL300" s="227"/>
      <c r="MOM300" s="227"/>
      <c r="MON300" s="227"/>
      <c r="MOO300" s="227"/>
      <c r="MOP300" s="227"/>
      <c r="MOQ300" s="227"/>
      <c r="MOR300" s="227"/>
      <c r="MOS300" s="227"/>
      <c r="MOT300" s="227"/>
      <c r="MOU300" s="227"/>
      <c r="MOV300" s="227"/>
      <c r="MOW300" s="227"/>
      <c r="MOX300" s="227"/>
      <c r="MOY300" s="227"/>
      <c r="MOZ300" s="227"/>
      <c r="MPA300" s="227"/>
      <c r="MPB300" s="227"/>
      <c r="MPC300" s="227"/>
      <c r="MPD300" s="227"/>
      <c r="MPE300" s="227"/>
      <c r="MPF300" s="227"/>
      <c r="MPG300" s="227"/>
      <c r="MPH300" s="227"/>
      <c r="MPI300" s="227"/>
      <c r="MPJ300" s="227"/>
      <c r="MPK300" s="227"/>
      <c r="MPL300" s="227"/>
      <c r="MPM300" s="227"/>
      <c r="MPN300" s="227"/>
      <c r="MPO300" s="227"/>
      <c r="MPP300" s="227"/>
      <c r="MPQ300" s="227"/>
      <c r="MPR300" s="227"/>
      <c r="MPS300" s="227"/>
      <c r="MPT300" s="227"/>
      <c r="MPU300" s="227"/>
      <c r="MPV300" s="227"/>
      <c r="MPW300" s="227"/>
      <c r="MPX300" s="227"/>
      <c r="MPY300" s="227"/>
      <c r="MPZ300" s="227"/>
      <c r="MQA300" s="227"/>
      <c r="MQB300" s="227"/>
      <c r="MQC300" s="227"/>
      <c r="MQD300" s="227"/>
      <c r="MQE300" s="227"/>
      <c r="MQF300" s="227"/>
      <c r="MQG300" s="227"/>
      <c r="MQH300" s="227"/>
      <c r="MQI300" s="227"/>
      <c r="MQJ300" s="227"/>
      <c r="MQK300" s="227"/>
      <c r="MQL300" s="227"/>
      <c r="MQM300" s="227"/>
      <c r="MQN300" s="227"/>
      <c r="MQO300" s="227"/>
      <c r="MQP300" s="227"/>
      <c r="MQQ300" s="227"/>
      <c r="MQR300" s="227"/>
      <c r="MQS300" s="227"/>
      <c r="MQT300" s="227"/>
      <c r="MQU300" s="227"/>
      <c r="MQV300" s="227"/>
      <c r="MQW300" s="227"/>
      <c r="MQX300" s="227"/>
      <c r="MQY300" s="227"/>
      <c r="MQZ300" s="227"/>
      <c r="MRA300" s="227"/>
      <c r="MRB300" s="227"/>
      <c r="MRC300" s="227"/>
      <c r="MRD300" s="227"/>
      <c r="MRE300" s="227"/>
      <c r="MRF300" s="227"/>
      <c r="MRG300" s="227"/>
      <c r="MRH300" s="227"/>
      <c r="MRI300" s="227"/>
      <c r="MRJ300" s="227"/>
      <c r="MRK300" s="227"/>
      <c r="MRL300" s="227"/>
      <c r="MRM300" s="227"/>
      <c r="MRN300" s="227"/>
      <c r="MRO300" s="227"/>
      <c r="MRP300" s="227"/>
      <c r="MRQ300" s="227"/>
      <c r="MRR300" s="227"/>
      <c r="MRS300" s="227"/>
      <c r="MRT300" s="227"/>
      <c r="MRU300" s="227"/>
      <c r="MRV300" s="227"/>
      <c r="MRW300" s="227"/>
      <c r="MRX300" s="227"/>
      <c r="MRY300" s="227"/>
      <c r="MRZ300" s="227"/>
      <c r="MSA300" s="227"/>
      <c r="MSB300" s="227"/>
      <c r="MSC300" s="227"/>
      <c r="MSD300" s="227"/>
      <c r="MSE300" s="227"/>
      <c r="MSF300" s="227"/>
      <c r="MSG300" s="227"/>
      <c r="MSH300" s="227"/>
      <c r="MSI300" s="227"/>
      <c r="MSJ300" s="227"/>
      <c r="MSK300" s="227"/>
      <c r="MSL300" s="227"/>
      <c r="MSM300" s="227"/>
      <c r="MSN300" s="227"/>
      <c r="MSO300" s="227"/>
      <c r="MSP300" s="227"/>
      <c r="MSQ300" s="227"/>
      <c r="MSR300" s="227"/>
      <c r="MSS300" s="227"/>
      <c r="MST300" s="227"/>
      <c r="MSU300" s="227"/>
      <c r="MSV300" s="227"/>
      <c r="MSW300" s="227"/>
      <c r="MSX300" s="227"/>
      <c r="MSY300" s="227"/>
      <c r="MSZ300" s="227"/>
      <c r="MTA300" s="227"/>
      <c r="MTB300" s="227"/>
      <c r="MTC300" s="227"/>
      <c r="MTD300" s="227"/>
      <c r="MTE300" s="227"/>
      <c r="MTF300" s="227"/>
      <c r="MTG300" s="227"/>
      <c r="MTH300" s="227"/>
      <c r="MTI300" s="227"/>
      <c r="MTJ300" s="227"/>
      <c r="MTK300" s="227"/>
      <c r="MTL300" s="227"/>
      <c r="MTM300" s="227"/>
      <c r="MTN300" s="227"/>
      <c r="MTO300" s="227"/>
      <c r="MTP300" s="227"/>
      <c r="MTQ300" s="227"/>
      <c r="MTR300" s="227"/>
      <c r="MTS300" s="227"/>
      <c r="MTT300" s="227"/>
      <c r="MTU300" s="227"/>
      <c r="MTV300" s="227"/>
      <c r="MTW300" s="227"/>
      <c r="MTX300" s="227"/>
      <c r="MTY300" s="227"/>
      <c r="MTZ300" s="227"/>
      <c r="MUA300" s="227"/>
      <c r="MUB300" s="227"/>
      <c r="MUC300" s="227"/>
      <c r="MUD300" s="227"/>
      <c r="MUE300" s="227"/>
      <c r="MUF300" s="227"/>
      <c r="MUG300" s="227"/>
      <c r="MUH300" s="227"/>
      <c r="MUI300" s="227"/>
      <c r="MUJ300" s="227"/>
      <c r="MUK300" s="227"/>
      <c r="MUL300" s="227"/>
      <c r="MUM300" s="227"/>
      <c r="MUN300" s="227"/>
      <c r="MUO300" s="227"/>
      <c r="MUP300" s="227"/>
      <c r="MUQ300" s="227"/>
      <c r="MUR300" s="227"/>
      <c r="MUS300" s="227"/>
      <c r="MUT300" s="227"/>
      <c r="MUU300" s="227"/>
      <c r="MUV300" s="227"/>
      <c r="MUW300" s="227"/>
      <c r="MUX300" s="227"/>
      <c r="MUY300" s="227"/>
      <c r="MUZ300" s="227"/>
      <c r="MVA300" s="227"/>
      <c r="MVB300" s="227"/>
      <c r="MVC300" s="227"/>
      <c r="MVD300" s="227"/>
      <c r="MVE300" s="227"/>
      <c r="MVF300" s="227"/>
      <c r="MVG300" s="227"/>
      <c r="MVH300" s="227"/>
      <c r="MVI300" s="227"/>
      <c r="MVJ300" s="227"/>
      <c r="MVK300" s="227"/>
      <c r="MVL300" s="227"/>
      <c r="MVM300" s="227"/>
      <c r="MVN300" s="227"/>
      <c r="MVO300" s="227"/>
      <c r="MVP300" s="227"/>
      <c r="MVQ300" s="227"/>
      <c r="MVR300" s="227"/>
      <c r="MVS300" s="227"/>
      <c r="MVT300" s="227"/>
      <c r="MVU300" s="227"/>
      <c r="MVV300" s="227"/>
      <c r="MVW300" s="227"/>
      <c r="MVX300" s="227"/>
      <c r="MVY300" s="227"/>
      <c r="MVZ300" s="227"/>
      <c r="MWA300" s="227"/>
      <c r="MWB300" s="227"/>
      <c r="MWC300" s="227"/>
      <c r="MWD300" s="227"/>
      <c r="MWE300" s="227"/>
      <c r="MWF300" s="227"/>
      <c r="MWG300" s="227"/>
      <c r="MWH300" s="227"/>
      <c r="MWI300" s="227"/>
      <c r="MWJ300" s="227"/>
      <c r="MWK300" s="227"/>
      <c r="MWL300" s="227"/>
      <c r="MWM300" s="227"/>
      <c r="MWN300" s="227"/>
      <c r="MWO300" s="227"/>
      <c r="MWP300" s="227"/>
      <c r="MWQ300" s="227"/>
      <c r="MWR300" s="227"/>
      <c r="MWS300" s="227"/>
      <c r="MWT300" s="227"/>
      <c r="MWU300" s="227"/>
      <c r="MWV300" s="227"/>
      <c r="MWW300" s="227"/>
      <c r="MWX300" s="227"/>
      <c r="MWY300" s="227"/>
      <c r="MWZ300" s="227"/>
      <c r="MXA300" s="227"/>
      <c r="MXB300" s="227"/>
      <c r="MXC300" s="227"/>
      <c r="MXD300" s="227"/>
      <c r="MXE300" s="227"/>
      <c r="MXF300" s="227"/>
      <c r="MXG300" s="227"/>
      <c r="MXH300" s="227"/>
      <c r="MXI300" s="227"/>
      <c r="MXJ300" s="227"/>
      <c r="MXK300" s="227"/>
      <c r="MXL300" s="227"/>
      <c r="MXM300" s="227"/>
      <c r="MXN300" s="227"/>
      <c r="MXO300" s="227"/>
      <c r="MXP300" s="227"/>
      <c r="MXQ300" s="227"/>
      <c r="MXR300" s="227"/>
      <c r="MXS300" s="227"/>
      <c r="MXT300" s="227"/>
      <c r="MXU300" s="227"/>
      <c r="MXV300" s="227"/>
      <c r="MXW300" s="227"/>
      <c r="MXX300" s="227"/>
      <c r="MXY300" s="227"/>
      <c r="MXZ300" s="227"/>
      <c r="MYA300" s="227"/>
      <c r="MYB300" s="227"/>
      <c r="MYC300" s="227"/>
      <c r="MYD300" s="227"/>
      <c r="MYE300" s="227"/>
      <c r="MYF300" s="227"/>
      <c r="MYG300" s="227"/>
      <c r="MYH300" s="227"/>
      <c r="MYI300" s="227"/>
      <c r="MYJ300" s="227"/>
      <c r="MYK300" s="227"/>
      <c r="MYL300" s="227"/>
      <c r="MYM300" s="227"/>
      <c r="MYN300" s="227"/>
      <c r="MYO300" s="227"/>
      <c r="MYP300" s="227"/>
      <c r="MYQ300" s="227"/>
      <c r="MYR300" s="227"/>
      <c r="MYS300" s="227"/>
      <c r="MYT300" s="227"/>
      <c r="MYU300" s="227"/>
      <c r="MYV300" s="227"/>
      <c r="MYW300" s="227"/>
      <c r="MYX300" s="227"/>
      <c r="MYY300" s="227"/>
      <c r="MYZ300" s="227"/>
      <c r="MZA300" s="227"/>
      <c r="MZB300" s="227"/>
      <c r="MZC300" s="227"/>
      <c r="MZD300" s="227"/>
      <c r="MZE300" s="227"/>
      <c r="MZF300" s="227"/>
      <c r="MZG300" s="227"/>
      <c r="MZH300" s="227"/>
      <c r="MZI300" s="227"/>
      <c r="MZJ300" s="227"/>
      <c r="MZK300" s="227"/>
      <c r="MZL300" s="227"/>
      <c r="MZM300" s="227"/>
      <c r="MZN300" s="227"/>
      <c r="MZO300" s="227"/>
      <c r="MZP300" s="227"/>
      <c r="MZQ300" s="227"/>
      <c r="MZR300" s="227"/>
      <c r="MZS300" s="227"/>
      <c r="MZT300" s="227"/>
      <c r="MZU300" s="227"/>
      <c r="MZV300" s="227"/>
      <c r="MZW300" s="227"/>
      <c r="MZX300" s="227"/>
      <c r="MZY300" s="227"/>
      <c r="MZZ300" s="227"/>
      <c r="NAA300" s="227"/>
      <c r="NAB300" s="227"/>
      <c r="NAC300" s="227"/>
      <c r="NAD300" s="227"/>
      <c r="NAE300" s="227"/>
      <c r="NAF300" s="227"/>
      <c r="NAG300" s="227"/>
      <c r="NAH300" s="227"/>
      <c r="NAI300" s="227"/>
      <c r="NAJ300" s="227"/>
      <c r="NAK300" s="227"/>
      <c r="NAL300" s="227"/>
      <c r="NAM300" s="227"/>
      <c r="NAN300" s="227"/>
      <c r="NAO300" s="227"/>
      <c r="NAP300" s="227"/>
      <c r="NAQ300" s="227"/>
      <c r="NAR300" s="227"/>
      <c r="NAS300" s="227"/>
      <c r="NAT300" s="227"/>
      <c r="NAU300" s="227"/>
      <c r="NAV300" s="227"/>
      <c r="NAW300" s="227"/>
      <c r="NAX300" s="227"/>
      <c r="NAY300" s="227"/>
      <c r="NAZ300" s="227"/>
      <c r="NBA300" s="227"/>
      <c r="NBB300" s="227"/>
      <c r="NBC300" s="227"/>
      <c r="NBD300" s="227"/>
      <c r="NBE300" s="227"/>
      <c r="NBF300" s="227"/>
      <c r="NBG300" s="227"/>
      <c r="NBH300" s="227"/>
      <c r="NBI300" s="227"/>
      <c r="NBJ300" s="227"/>
      <c r="NBK300" s="227"/>
      <c r="NBL300" s="227"/>
      <c r="NBM300" s="227"/>
      <c r="NBN300" s="227"/>
      <c r="NBO300" s="227"/>
      <c r="NBP300" s="227"/>
      <c r="NBQ300" s="227"/>
      <c r="NBR300" s="227"/>
      <c r="NBS300" s="227"/>
      <c r="NBT300" s="227"/>
      <c r="NBU300" s="227"/>
      <c r="NBV300" s="227"/>
      <c r="NBW300" s="227"/>
      <c r="NBX300" s="227"/>
      <c r="NBY300" s="227"/>
      <c r="NBZ300" s="227"/>
      <c r="NCA300" s="227"/>
      <c r="NCB300" s="227"/>
      <c r="NCC300" s="227"/>
      <c r="NCD300" s="227"/>
      <c r="NCE300" s="227"/>
      <c r="NCF300" s="227"/>
      <c r="NCG300" s="227"/>
      <c r="NCH300" s="227"/>
      <c r="NCI300" s="227"/>
      <c r="NCJ300" s="227"/>
      <c r="NCK300" s="227"/>
      <c r="NCL300" s="227"/>
      <c r="NCM300" s="227"/>
      <c r="NCN300" s="227"/>
      <c r="NCO300" s="227"/>
      <c r="NCP300" s="227"/>
      <c r="NCQ300" s="227"/>
      <c r="NCR300" s="227"/>
      <c r="NCS300" s="227"/>
      <c r="NCT300" s="227"/>
      <c r="NCU300" s="227"/>
      <c r="NCV300" s="227"/>
      <c r="NCW300" s="227"/>
      <c r="NCX300" s="227"/>
      <c r="NCY300" s="227"/>
      <c r="NCZ300" s="227"/>
      <c r="NDA300" s="227"/>
      <c r="NDB300" s="227"/>
      <c r="NDC300" s="227"/>
      <c r="NDD300" s="227"/>
      <c r="NDE300" s="227"/>
      <c r="NDF300" s="227"/>
      <c r="NDG300" s="227"/>
      <c r="NDH300" s="227"/>
      <c r="NDI300" s="227"/>
      <c r="NDJ300" s="227"/>
      <c r="NDK300" s="227"/>
      <c r="NDL300" s="227"/>
      <c r="NDM300" s="227"/>
      <c r="NDN300" s="227"/>
      <c r="NDO300" s="227"/>
      <c r="NDP300" s="227"/>
      <c r="NDQ300" s="227"/>
      <c r="NDR300" s="227"/>
      <c r="NDS300" s="227"/>
      <c r="NDT300" s="227"/>
      <c r="NDU300" s="227"/>
      <c r="NDV300" s="227"/>
      <c r="NDW300" s="227"/>
      <c r="NDX300" s="227"/>
      <c r="NDY300" s="227"/>
      <c r="NDZ300" s="227"/>
      <c r="NEA300" s="227"/>
      <c r="NEB300" s="227"/>
      <c r="NEC300" s="227"/>
      <c r="NED300" s="227"/>
      <c r="NEE300" s="227"/>
      <c r="NEF300" s="227"/>
      <c r="NEG300" s="227"/>
      <c r="NEH300" s="227"/>
      <c r="NEI300" s="227"/>
      <c r="NEJ300" s="227"/>
      <c r="NEK300" s="227"/>
      <c r="NEL300" s="227"/>
      <c r="NEM300" s="227"/>
      <c r="NEN300" s="227"/>
      <c r="NEO300" s="227"/>
      <c r="NEP300" s="227"/>
      <c r="NEQ300" s="227"/>
      <c r="NER300" s="227"/>
      <c r="NES300" s="227"/>
      <c r="NET300" s="227"/>
      <c r="NEU300" s="227"/>
      <c r="NEV300" s="227"/>
      <c r="NEW300" s="227"/>
      <c r="NEX300" s="227"/>
      <c r="NEY300" s="227"/>
      <c r="NEZ300" s="227"/>
      <c r="NFA300" s="227"/>
      <c r="NFB300" s="227"/>
      <c r="NFC300" s="227"/>
      <c r="NFD300" s="227"/>
      <c r="NFE300" s="227"/>
      <c r="NFF300" s="227"/>
      <c r="NFG300" s="227"/>
      <c r="NFH300" s="227"/>
      <c r="NFI300" s="227"/>
      <c r="NFJ300" s="227"/>
      <c r="NFK300" s="227"/>
      <c r="NFL300" s="227"/>
      <c r="NFM300" s="227"/>
      <c r="NFN300" s="227"/>
      <c r="NFO300" s="227"/>
      <c r="NFP300" s="227"/>
      <c r="NFQ300" s="227"/>
      <c r="NFR300" s="227"/>
      <c r="NFS300" s="227"/>
      <c r="NFT300" s="227"/>
      <c r="NFU300" s="227"/>
      <c r="NFV300" s="227"/>
      <c r="NFW300" s="227"/>
      <c r="NFX300" s="227"/>
      <c r="NFY300" s="227"/>
      <c r="NFZ300" s="227"/>
      <c r="NGA300" s="227"/>
      <c r="NGB300" s="227"/>
      <c r="NGC300" s="227"/>
      <c r="NGD300" s="227"/>
      <c r="NGE300" s="227"/>
      <c r="NGF300" s="227"/>
      <c r="NGG300" s="227"/>
      <c r="NGH300" s="227"/>
      <c r="NGI300" s="227"/>
      <c r="NGJ300" s="227"/>
      <c r="NGK300" s="227"/>
      <c r="NGL300" s="227"/>
      <c r="NGM300" s="227"/>
      <c r="NGN300" s="227"/>
      <c r="NGO300" s="227"/>
      <c r="NGP300" s="227"/>
      <c r="NGQ300" s="227"/>
      <c r="NGR300" s="227"/>
      <c r="NGS300" s="227"/>
      <c r="NGT300" s="227"/>
      <c r="NGU300" s="227"/>
      <c r="NGV300" s="227"/>
      <c r="NGW300" s="227"/>
      <c r="NGX300" s="227"/>
      <c r="NGY300" s="227"/>
      <c r="NGZ300" s="227"/>
      <c r="NHA300" s="227"/>
      <c r="NHB300" s="227"/>
      <c r="NHC300" s="227"/>
      <c r="NHD300" s="227"/>
      <c r="NHE300" s="227"/>
      <c r="NHF300" s="227"/>
      <c r="NHG300" s="227"/>
      <c r="NHH300" s="227"/>
      <c r="NHI300" s="227"/>
      <c r="NHJ300" s="227"/>
      <c r="NHK300" s="227"/>
      <c r="NHL300" s="227"/>
      <c r="NHM300" s="227"/>
      <c r="NHN300" s="227"/>
      <c r="NHO300" s="227"/>
      <c r="NHP300" s="227"/>
      <c r="NHQ300" s="227"/>
      <c r="NHR300" s="227"/>
      <c r="NHS300" s="227"/>
      <c r="NHT300" s="227"/>
      <c r="NHU300" s="227"/>
      <c r="NHV300" s="227"/>
      <c r="NHW300" s="227"/>
      <c r="NHX300" s="227"/>
      <c r="NHY300" s="227"/>
      <c r="NHZ300" s="227"/>
      <c r="NIA300" s="227"/>
      <c r="NIB300" s="227"/>
      <c r="NIC300" s="227"/>
      <c r="NID300" s="227"/>
      <c r="NIE300" s="227"/>
      <c r="NIF300" s="227"/>
      <c r="NIG300" s="227"/>
      <c r="NIH300" s="227"/>
      <c r="NII300" s="227"/>
      <c r="NIJ300" s="227"/>
      <c r="NIK300" s="227"/>
      <c r="NIL300" s="227"/>
      <c r="NIM300" s="227"/>
      <c r="NIN300" s="227"/>
      <c r="NIO300" s="227"/>
      <c r="NIP300" s="227"/>
      <c r="NIQ300" s="227"/>
      <c r="NIR300" s="227"/>
      <c r="NIS300" s="227"/>
      <c r="NIT300" s="227"/>
      <c r="NIU300" s="227"/>
      <c r="NIV300" s="227"/>
      <c r="NIW300" s="227"/>
      <c r="NIX300" s="227"/>
      <c r="NIY300" s="227"/>
      <c r="NIZ300" s="227"/>
      <c r="NJA300" s="227"/>
      <c r="NJB300" s="227"/>
      <c r="NJC300" s="227"/>
      <c r="NJD300" s="227"/>
      <c r="NJE300" s="227"/>
      <c r="NJF300" s="227"/>
      <c r="NJG300" s="227"/>
      <c r="NJH300" s="227"/>
      <c r="NJI300" s="227"/>
      <c r="NJJ300" s="227"/>
      <c r="NJK300" s="227"/>
      <c r="NJL300" s="227"/>
      <c r="NJM300" s="227"/>
      <c r="NJN300" s="227"/>
      <c r="NJO300" s="227"/>
      <c r="NJP300" s="227"/>
      <c r="NJQ300" s="227"/>
      <c r="NJR300" s="227"/>
      <c r="NJS300" s="227"/>
      <c r="NJT300" s="227"/>
      <c r="NJU300" s="227"/>
      <c r="NJV300" s="227"/>
      <c r="NJW300" s="227"/>
      <c r="NJX300" s="227"/>
      <c r="NJY300" s="227"/>
      <c r="NJZ300" s="227"/>
      <c r="NKA300" s="227"/>
      <c r="NKB300" s="227"/>
      <c r="NKC300" s="227"/>
      <c r="NKD300" s="227"/>
      <c r="NKE300" s="227"/>
      <c r="NKF300" s="227"/>
      <c r="NKG300" s="227"/>
      <c r="NKH300" s="227"/>
      <c r="NKI300" s="227"/>
      <c r="NKJ300" s="227"/>
      <c r="NKK300" s="227"/>
      <c r="NKL300" s="227"/>
      <c r="NKM300" s="227"/>
      <c r="NKN300" s="227"/>
      <c r="NKO300" s="227"/>
      <c r="NKP300" s="227"/>
      <c r="NKQ300" s="227"/>
      <c r="NKR300" s="227"/>
      <c r="NKS300" s="227"/>
      <c r="NKT300" s="227"/>
      <c r="NKU300" s="227"/>
      <c r="NKV300" s="227"/>
      <c r="NKW300" s="227"/>
      <c r="NKX300" s="227"/>
      <c r="NKY300" s="227"/>
      <c r="NKZ300" s="227"/>
      <c r="NLA300" s="227"/>
      <c r="NLB300" s="227"/>
      <c r="NLC300" s="227"/>
      <c r="NLD300" s="227"/>
      <c r="NLE300" s="227"/>
      <c r="NLF300" s="227"/>
      <c r="NLG300" s="227"/>
      <c r="NLH300" s="227"/>
      <c r="NLI300" s="227"/>
      <c r="NLJ300" s="227"/>
      <c r="NLK300" s="227"/>
      <c r="NLL300" s="227"/>
      <c r="NLM300" s="227"/>
      <c r="NLN300" s="227"/>
      <c r="NLO300" s="227"/>
      <c r="NLP300" s="227"/>
      <c r="NLQ300" s="227"/>
      <c r="NLR300" s="227"/>
      <c r="NLS300" s="227"/>
      <c r="NLT300" s="227"/>
      <c r="NLU300" s="227"/>
      <c r="NLV300" s="227"/>
      <c r="NLW300" s="227"/>
      <c r="NLX300" s="227"/>
      <c r="NLY300" s="227"/>
      <c r="NLZ300" s="227"/>
      <c r="NMA300" s="227"/>
      <c r="NMB300" s="227"/>
      <c r="NMC300" s="227"/>
      <c r="NMD300" s="227"/>
      <c r="NME300" s="227"/>
      <c r="NMF300" s="227"/>
      <c r="NMG300" s="227"/>
      <c r="NMH300" s="227"/>
      <c r="NMI300" s="227"/>
      <c r="NMJ300" s="227"/>
      <c r="NMK300" s="227"/>
      <c r="NML300" s="227"/>
      <c r="NMM300" s="227"/>
      <c r="NMN300" s="227"/>
      <c r="NMO300" s="227"/>
      <c r="NMP300" s="227"/>
      <c r="NMQ300" s="227"/>
      <c r="NMR300" s="227"/>
      <c r="NMS300" s="227"/>
      <c r="NMT300" s="227"/>
      <c r="NMU300" s="227"/>
      <c r="NMV300" s="227"/>
      <c r="NMW300" s="227"/>
      <c r="NMX300" s="227"/>
      <c r="NMY300" s="227"/>
      <c r="NMZ300" s="227"/>
      <c r="NNA300" s="227"/>
      <c r="NNB300" s="227"/>
      <c r="NNC300" s="227"/>
      <c r="NND300" s="227"/>
      <c r="NNE300" s="227"/>
      <c r="NNF300" s="227"/>
      <c r="NNG300" s="227"/>
      <c r="NNH300" s="227"/>
      <c r="NNI300" s="227"/>
      <c r="NNJ300" s="227"/>
      <c r="NNK300" s="227"/>
      <c r="NNL300" s="227"/>
      <c r="NNM300" s="227"/>
      <c r="NNN300" s="227"/>
      <c r="NNO300" s="227"/>
      <c r="NNP300" s="227"/>
      <c r="NNQ300" s="227"/>
      <c r="NNR300" s="227"/>
      <c r="NNS300" s="227"/>
      <c r="NNT300" s="227"/>
      <c r="NNU300" s="227"/>
      <c r="NNV300" s="227"/>
      <c r="NNW300" s="227"/>
      <c r="NNX300" s="227"/>
      <c r="NNY300" s="227"/>
      <c r="NNZ300" s="227"/>
      <c r="NOA300" s="227"/>
      <c r="NOB300" s="227"/>
      <c r="NOC300" s="227"/>
      <c r="NOD300" s="227"/>
      <c r="NOE300" s="227"/>
      <c r="NOF300" s="227"/>
      <c r="NOG300" s="227"/>
      <c r="NOH300" s="227"/>
      <c r="NOI300" s="227"/>
      <c r="NOJ300" s="227"/>
      <c r="NOK300" s="227"/>
      <c r="NOL300" s="227"/>
      <c r="NOM300" s="227"/>
      <c r="NON300" s="227"/>
      <c r="NOO300" s="227"/>
      <c r="NOP300" s="227"/>
      <c r="NOQ300" s="227"/>
      <c r="NOR300" s="227"/>
      <c r="NOS300" s="227"/>
      <c r="NOT300" s="227"/>
      <c r="NOU300" s="227"/>
      <c r="NOV300" s="227"/>
      <c r="NOW300" s="227"/>
      <c r="NOX300" s="227"/>
      <c r="NOY300" s="227"/>
      <c r="NOZ300" s="227"/>
      <c r="NPA300" s="227"/>
      <c r="NPB300" s="227"/>
      <c r="NPC300" s="227"/>
      <c r="NPD300" s="227"/>
      <c r="NPE300" s="227"/>
      <c r="NPF300" s="227"/>
      <c r="NPG300" s="227"/>
      <c r="NPH300" s="227"/>
      <c r="NPI300" s="227"/>
      <c r="NPJ300" s="227"/>
      <c r="NPK300" s="227"/>
      <c r="NPL300" s="227"/>
      <c r="NPM300" s="227"/>
      <c r="NPN300" s="227"/>
      <c r="NPO300" s="227"/>
      <c r="NPP300" s="227"/>
      <c r="NPQ300" s="227"/>
      <c r="NPR300" s="227"/>
      <c r="NPS300" s="227"/>
      <c r="NPT300" s="227"/>
      <c r="NPU300" s="227"/>
      <c r="NPV300" s="227"/>
      <c r="NPW300" s="227"/>
      <c r="NPX300" s="227"/>
      <c r="NPY300" s="227"/>
      <c r="NPZ300" s="227"/>
      <c r="NQA300" s="227"/>
      <c r="NQB300" s="227"/>
      <c r="NQC300" s="227"/>
      <c r="NQD300" s="227"/>
      <c r="NQE300" s="227"/>
      <c r="NQF300" s="227"/>
      <c r="NQG300" s="227"/>
      <c r="NQH300" s="227"/>
      <c r="NQI300" s="227"/>
      <c r="NQJ300" s="227"/>
      <c r="NQK300" s="227"/>
      <c r="NQL300" s="227"/>
      <c r="NQM300" s="227"/>
      <c r="NQN300" s="227"/>
      <c r="NQO300" s="227"/>
      <c r="NQP300" s="227"/>
      <c r="NQQ300" s="227"/>
      <c r="NQR300" s="227"/>
      <c r="NQS300" s="227"/>
      <c r="NQT300" s="227"/>
      <c r="NQU300" s="227"/>
      <c r="NQV300" s="227"/>
      <c r="NQW300" s="227"/>
      <c r="NQX300" s="227"/>
      <c r="NQY300" s="227"/>
      <c r="NQZ300" s="227"/>
      <c r="NRA300" s="227"/>
      <c r="NRB300" s="227"/>
      <c r="NRC300" s="227"/>
      <c r="NRD300" s="227"/>
      <c r="NRE300" s="227"/>
      <c r="NRF300" s="227"/>
      <c r="NRG300" s="227"/>
      <c r="NRH300" s="227"/>
      <c r="NRI300" s="227"/>
      <c r="NRJ300" s="227"/>
      <c r="NRK300" s="227"/>
      <c r="NRL300" s="227"/>
      <c r="NRM300" s="227"/>
      <c r="NRN300" s="227"/>
      <c r="NRO300" s="227"/>
      <c r="NRP300" s="227"/>
      <c r="NRQ300" s="227"/>
      <c r="NRR300" s="227"/>
      <c r="NRS300" s="227"/>
      <c r="NRT300" s="227"/>
      <c r="NRU300" s="227"/>
      <c r="NRV300" s="227"/>
      <c r="NRW300" s="227"/>
      <c r="NRX300" s="227"/>
      <c r="NRY300" s="227"/>
      <c r="NRZ300" s="227"/>
      <c r="NSA300" s="227"/>
      <c r="NSB300" s="227"/>
      <c r="NSC300" s="227"/>
      <c r="NSD300" s="227"/>
      <c r="NSE300" s="227"/>
      <c r="NSF300" s="227"/>
      <c r="NSG300" s="227"/>
      <c r="NSH300" s="227"/>
      <c r="NSI300" s="227"/>
      <c r="NSJ300" s="227"/>
      <c r="NSK300" s="227"/>
      <c r="NSL300" s="227"/>
      <c r="NSM300" s="227"/>
      <c r="NSN300" s="227"/>
      <c r="NSO300" s="227"/>
      <c r="NSP300" s="227"/>
      <c r="NSQ300" s="227"/>
      <c r="NSR300" s="227"/>
      <c r="NSS300" s="227"/>
      <c r="NST300" s="227"/>
      <c r="NSU300" s="227"/>
      <c r="NSV300" s="227"/>
      <c r="NSW300" s="227"/>
      <c r="NSX300" s="227"/>
      <c r="NSY300" s="227"/>
      <c r="NSZ300" s="227"/>
      <c r="NTA300" s="227"/>
      <c r="NTB300" s="227"/>
      <c r="NTC300" s="227"/>
      <c r="NTD300" s="227"/>
      <c r="NTE300" s="227"/>
      <c r="NTF300" s="227"/>
      <c r="NTG300" s="227"/>
      <c r="NTH300" s="227"/>
      <c r="NTI300" s="227"/>
      <c r="NTJ300" s="227"/>
      <c r="NTK300" s="227"/>
      <c r="NTL300" s="227"/>
      <c r="NTM300" s="227"/>
      <c r="NTN300" s="227"/>
      <c r="NTO300" s="227"/>
      <c r="NTP300" s="227"/>
      <c r="NTQ300" s="227"/>
      <c r="NTR300" s="227"/>
      <c r="NTS300" s="227"/>
      <c r="NTT300" s="227"/>
      <c r="NTU300" s="227"/>
      <c r="NTV300" s="227"/>
      <c r="NTW300" s="227"/>
      <c r="NTX300" s="227"/>
      <c r="NTY300" s="227"/>
      <c r="NTZ300" s="227"/>
      <c r="NUA300" s="227"/>
      <c r="NUB300" s="227"/>
      <c r="NUC300" s="227"/>
      <c r="NUD300" s="227"/>
      <c r="NUE300" s="227"/>
      <c r="NUF300" s="227"/>
      <c r="NUG300" s="227"/>
      <c r="NUH300" s="227"/>
      <c r="NUI300" s="227"/>
      <c r="NUJ300" s="227"/>
      <c r="NUK300" s="227"/>
      <c r="NUL300" s="227"/>
      <c r="NUM300" s="227"/>
      <c r="NUN300" s="227"/>
      <c r="NUO300" s="227"/>
      <c r="NUP300" s="227"/>
      <c r="NUQ300" s="227"/>
      <c r="NUR300" s="227"/>
      <c r="NUS300" s="227"/>
      <c r="NUT300" s="227"/>
      <c r="NUU300" s="227"/>
      <c r="NUV300" s="227"/>
      <c r="NUW300" s="227"/>
      <c r="NUX300" s="227"/>
      <c r="NUY300" s="227"/>
      <c r="NUZ300" s="227"/>
      <c r="NVA300" s="227"/>
      <c r="NVB300" s="227"/>
      <c r="NVC300" s="227"/>
      <c r="NVD300" s="227"/>
      <c r="NVE300" s="227"/>
      <c r="NVF300" s="227"/>
      <c r="NVG300" s="227"/>
      <c r="NVH300" s="227"/>
      <c r="NVI300" s="227"/>
      <c r="NVJ300" s="227"/>
      <c r="NVK300" s="227"/>
      <c r="NVL300" s="227"/>
      <c r="NVM300" s="227"/>
      <c r="NVN300" s="227"/>
      <c r="NVO300" s="227"/>
      <c r="NVP300" s="227"/>
      <c r="NVQ300" s="227"/>
      <c r="NVR300" s="227"/>
      <c r="NVS300" s="227"/>
      <c r="NVT300" s="227"/>
      <c r="NVU300" s="227"/>
      <c r="NVV300" s="227"/>
      <c r="NVW300" s="227"/>
      <c r="NVX300" s="227"/>
      <c r="NVY300" s="227"/>
      <c r="NVZ300" s="227"/>
      <c r="NWA300" s="227"/>
      <c r="NWB300" s="227"/>
      <c r="NWC300" s="227"/>
      <c r="NWD300" s="227"/>
      <c r="NWE300" s="227"/>
      <c r="NWF300" s="227"/>
      <c r="NWG300" s="227"/>
      <c r="NWH300" s="227"/>
      <c r="NWI300" s="227"/>
      <c r="NWJ300" s="227"/>
      <c r="NWK300" s="227"/>
      <c r="NWL300" s="227"/>
      <c r="NWM300" s="227"/>
      <c r="NWN300" s="227"/>
      <c r="NWO300" s="227"/>
      <c r="NWP300" s="227"/>
      <c r="NWQ300" s="227"/>
      <c r="NWR300" s="227"/>
      <c r="NWS300" s="227"/>
      <c r="NWT300" s="227"/>
      <c r="NWU300" s="227"/>
      <c r="NWV300" s="227"/>
      <c r="NWW300" s="227"/>
      <c r="NWX300" s="227"/>
      <c r="NWY300" s="227"/>
      <c r="NWZ300" s="227"/>
      <c r="NXA300" s="227"/>
      <c r="NXB300" s="227"/>
      <c r="NXC300" s="227"/>
      <c r="NXD300" s="227"/>
      <c r="NXE300" s="227"/>
      <c r="NXF300" s="227"/>
      <c r="NXG300" s="227"/>
      <c r="NXH300" s="227"/>
      <c r="NXI300" s="227"/>
      <c r="NXJ300" s="227"/>
      <c r="NXK300" s="227"/>
      <c r="NXL300" s="227"/>
      <c r="NXM300" s="227"/>
      <c r="NXN300" s="227"/>
      <c r="NXO300" s="227"/>
      <c r="NXP300" s="227"/>
      <c r="NXQ300" s="227"/>
      <c r="NXR300" s="227"/>
      <c r="NXS300" s="227"/>
      <c r="NXT300" s="227"/>
      <c r="NXU300" s="227"/>
      <c r="NXV300" s="227"/>
      <c r="NXW300" s="227"/>
      <c r="NXX300" s="227"/>
      <c r="NXY300" s="227"/>
      <c r="NXZ300" s="227"/>
      <c r="NYA300" s="227"/>
      <c r="NYB300" s="227"/>
      <c r="NYC300" s="227"/>
      <c r="NYD300" s="227"/>
      <c r="NYE300" s="227"/>
      <c r="NYF300" s="227"/>
      <c r="NYG300" s="227"/>
      <c r="NYH300" s="227"/>
      <c r="NYI300" s="227"/>
      <c r="NYJ300" s="227"/>
      <c r="NYK300" s="227"/>
      <c r="NYL300" s="227"/>
      <c r="NYM300" s="227"/>
      <c r="NYN300" s="227"/>
      <c r="NYO300" s="227"/>
      <c r="NYP300" s="227"/>
      <c r="NYQ300" s="227"/>
      <c r="NYR300" s="227"/>
      <c r="NYS300" s="227"/>
      <c r="NYT300" s="227"/>
      <c r="NYU300" s="227"/>
      <c r="NYV300" s="227"/>
      <c r="NYW300" s="227"/>
      <c r="NYX300" s="227"/>
      <c r="NYY300" s="227"/>
      <c r="NYZ300" s="227"/>
      <c r="NZA300" s="227"/>
      <c r="NZB300" s="227"/>
      <c r="NZC300" s="227"/>
      <c r="NZD300" s="227"/>
      <c r="NZE300" s="227"/>
      <c r="NZF300" s="227"/>
      <c r="NZG300" s="227"/>
      <c r="NZH300" s="227"/>
      <c r="NZI300" s="227"/>
      <c r="NZJ300" s="227"/>
      <c r="NZK300" s="227"/>
      <c r="NZL300" s="227"/>
      <c r="NZM300" s="227"/>
      <c r="NZN300" s="227"/>
      <c r="NZO300" s="227"/>
      <c r="NZP300" s="227"/>
      <c r="NZQ300" s="227"/>
      <c r="NZR300" s="227"/>
      <c r="NZS300" s="227"/>
      <c r="NZT300" s="227"/>
      <c r="NZU300" s="227"/>
      <c r="NZV300" s="227"/>
      <c r="NZW300" s="227"/>
      <c r="NZX300" s="227"/>
      <c r="NZY300" s="227"/>
      <c r="NZZ300" s="227"/>
      <c r="OAA300" s="227"/>
      <c r="OAB300" s="227"/>
      <c r="OAC300" s="227"/>
      <c r="OAD300" s="227"/>
      <c r="OAE300" s="227"/>
      <c r="OAF300" s="227"/>
      <c r="OAG300" s="227"/>
      <c r="OAH300" s="227"/>
      <c r="OAI300" s="227"/>
      <c r="OAJ300" s="227"/>
      <c r="OAK300" s="227"/>
      <c r="OAL300" s="227"/>
      <c r="OAM300" s="227"/>
      <c r="OAN300" s="227"/>
      <c r="OAO300" s="227"/>
      <c r="OAP300" s="227"/>
      <c r="OAQ300" s="227"/>
      <c r="OAR300" s="227"/>
      <c r="OAS300" s="227"/>
      <c r="OAT300" s="227"/>
      <c r="OAU300" s="227"/>
      <c r="OAV300" s="227"/>
      <c r="OAW300" s="227"/>
      <c r="OAX300" s="227"/>
      <c r="OAY300" s="227"/>
      <c r="OAZ300" s="227"/>
      <c r="OBA300" s="227"/>
      <c r="OBB300" s="227"/>
      <c r="OBC300" s="227"/>
      <c r="OBD300" s="227"/>
      <c r="OBE300" s="227"/>
      <c r="OBF300" s="227"/>
      <c r="OBG300" s="227"/>
      <c r="OBH300" s="227"/>
      <c r="OBI300" s="227"/>
      <c r="OBJ300" s="227"/>
      <c r="OBK300" s="227"/>
      <c r="OBL300" s="227"/>
      <c r="OBM300" s="227"/>
      <c r="OBN300" s="227"/>
      <c r="OBO300" s="227"/>
      <c r="OBP300" s="227"/>
      <c r="OBQ300" s="227"/>
      <c r="OBR300" s="227"/>
      <c r="OBS300" s="227"/>
      <c r="OBT300" s="227"/>
      <c r="OBU300" s="227"/>
      <c r="OBV300" s="227"/>
      <c r="OBW300" s="227"/>
      <c r="OBX300" s="227"/>
      <c r="OBY300" s="227"/>
      <c r="OBZ300" s="227"/>
      <c r="OCA300" s="227"/>
      <c r="OCB300" s="227"/>
      <c r="OCC300" s="227"/>
      <c r="OCD300" s="227"/>
      <c r="OCE300" s="227"/>
      <c r="OCF300" s="227"/>
      <c r="OCG300" s="227"/>
      <c r="OCH300" s="227"/>
      <c r="OCI300" s="227"/>
      <c r="OCJ300" s="227"/>
      <c r="OCK300" s="227"/>
      <c r="OCL300" s="227"/>
      <c r="OCM300" s="227"/>
      <c r="OCN300" s="227"/>
      <c r="OCO300" s="227"/>
      <c r="OCP300" s="227"/>
      <c r="OCQ300" s="227"/>
      <c r="OCR300" s="227"/>
      <c r="OCS300" s="227"/>
      <c r="OCT300" s="227"/>
      <c r="OCU300" s="227"/>
      <c r="OCV300" s="227"/>
      <c r="OCW300" s="227"/>
      <c r="OCX300" s="227"/>
      <c r="OCY300" s="227"/>
      <c r="OCZ300" s="227"/>
      <c r="ODA300" s="227"/>
      <c r="ODB300" s="227"/>
      <c r="ODC300" s="227"/>
      <c r="ODD300" s="227"/>
      <c r="ODE300" s="227"/>
      <c r="ODF300" s="227"/>
      <c r="ODG300" s="227"/>
      <c r="ODH300" s="227"/>
      <c r="ODI300" s="227"/>
      <c r="ODJ300" s="227"/>
      <c r="ODK300" s="227"/>
      <c r="ODL300" s="227"/>
      <c r="ODM300" s="227"/>
      <c r="ODN300" s="227"/>
      <c r="ODO300" s="227"/>
      <c r="ODP300" s="227"/>
      <c r="ODQ300" s="227"/>
      <c r="ODR300" s="227"/>
      <c r="ODS300" s="227"/>
      <c r="ODT300" s="227"/>
      <c r="ODU300" s="227"/>
      <c r="ODV300" s="227"/>
      <c r="ODW300" s="227"/>
      <c r="ODX300" s="227"/>
      <c r="ODY300" s="227"/>
      <c r="ODZ300" s="227"/>
      <c r="OEA300" s="227"/>
      <c r="OEB300" s="227"/>
      <c r="OEC300" s="227"/>
      <c r="OED300" s="227"/>
      <c r="OEE300" s="227"/>
      <c r="OEF300" s="227"/>
      <c r="OEG300" s="227"/>
      <c r="OEH300" s="227"/>
      <c r="OEI300" s="227"/>
      <c r="OEJ300" s="227"/>
      <c r="OEK300" s="227"/>
      <c r="OEL300" s="227"/>
      <c r="OEM300" s="227"/>
      <c r="OEN300" s="227"/>
      <c r="OEO300" s="227"/>
      <c r="OEP300" s="227"/>
      <c r="OEQ300" s="227"/>
      <c r="OER300" s="227"/>
      <c r="OES300" s="227"/>
      <c r="OET300" s="227"/>
      <c r="OEU300" s="227"/>
      <c r="OEV300" s="227"/>
      <c r="OEW300" s="227"/>
      <c r="OEX300" s="227"/>
      <c r="OEY300" s="227"/>
      <c r="OEZ300" s="227"/>
      <c r="OFA300" s="227"/>
      <c r="OFB300" s="227"/>
      <c r="OFC300" s="227"/>
      <c r="OFD300" s="227"/>
      <c r="OFE300" s="227"/>
      <c r="OFF300" s="227"/>
      <c r="OFG300" s="227"/>
      <c r="OFH300" s="227"/>
      <c r="OFI300" s="227"/>
      <c r="OFJ300" s="227"/>
      <c r="OFK300" s="227"/>
      <c r="OFL300" s="227"/>
      <c r="OFM300" s="227"/>
      <c r="OFN300" s="227"/>
      <c r="OFO300" s="227"/>
      <c r="OFP300" s="227"/>
      <c r="OFQ300" s="227"/>
      <c r="OFR300" s="227"/>
      <c r="OFS300" s="227"/>
      <c r="OFT300" s="227"/>
      <c r="OFU300" s="227"/>
      <c r="OFV300" s="227"/>
      <c r="OFW300" s="227"/>
      <c r="OFX300" s="227"/>
      <c r="OFY300" s="227"/>
      <c r="OFZ300" s="227"/>
      <c r="OGA300" s="227"/>
      <c r="OGB300" s="227"/>
      <c r="OGC300" s="227"/>
      <c r="OGD300" s="227"/>
      <c r="OGE300" s="227"/>
      <c r="OGF300" s="227"/>
      <c r="OGG300" s="227"/>
      <c r="OGH300" s="227"/>
      <c r="OGI300" s="227"/>
      <c r="OGJ300" s="227"/>
      <c r="OGK300" s="227"/>
      <c r="OGL300" s="227"/>
      <c r="OGM300" s="227"/>
      <c r="OGN300" s="227"/>
      <c r="OGO300" s="227"/>
      <c r="OGP300" s="227"/>
      <c r="OGQ300" s="227"/>
      <c r="OGR300" s="227"/>
      <c r="OGS300" s="227"/>
      <c r="OGT300" s="227"/>
      <c r="OGU300" s="227"/>
      <c r="OGV300" s="227"/>
      <c r="OGW300" s="227"/>
      <c r="OGX300" s="227"/>
      <c r="OGY300" s="227"/>
      <c r="OGZ300" s="227"/>
      <c r="OHA300" s="227"/>
      <c r="OHB300" s="227"/>
      <c r="OHC300" s="227"/>
      <c r="OHD300" s="227"/>
      <c r="OHE300" s="227"/>
      <c r="OHF300" s="227"/>
      <c r="OHG300" s="227"/>
      <c r="OHH300" s="227"/>
      <c r="OHI300" s="227"/>
      <c r="OHJ300" s="227"/>
      <c r="OHK300" s="227"/>
      <c r="OHL300" s="227"/>
      <c r="OHM300" s="227"/>
      <c r="OHN300" s="227"/>
      <c r="OHO300" s="227"/>
      <c r="OHP300" s="227"/>
      <c r="OHQ300" s="227"/>
      <c r="OHR300" s="227"/>
      <c r="OHS300" s="227"/>
      <c r="OHT300" s="227"/>
      <c r="OHU300" s="227"/>
      <c r="OHV300" s="227"/>
      <c r="OHW300" s="227"/>
      <c r="OHX300" s="227"/>
      <c r="OHY300" s="227"/>
      <c r="OHZ300" s="227"/>
      <c r="OIA300" s="227"/>
      <c r="OIB300" s="227"/>
      <c r="OIC300" s="227"/>
      <c r="OID300" s="227"/>
      <c r="OIE300" s="227"/>
      <c r="OIF300" s="227"/>
      <c r="OIG300" s="227"/>
      <c r="OIH300" s="227"/>
      <c r="OII300" s="227"/>
      <c r="OIJ300" s="227"/>
      <c r="OIK300" s="227"/>
      <c r="OIL300" s="227"/>
      <c r="OIM300" s="227"/>
      <c r="OIN300" s="227"/>
      <c r="OIO300" s="227"/>
      <c r="OIP300" s="227"/>
      <c r="OIQ300" s="227"/>
      <c r="OIR300" s="227"/>
      <c r="OIS300" s="227"/>
      <c r="OIT300" s="227"/>
      <c r="OIU300" s="227"/>
      <c r="OIV300" s="227"/>
      <c r="OIW300" s="227"/>
      <c r="OIX300" s="227"/>
      <c r="OIY300" s="227"/>
      <c r="OIZ300" s="227"/>
      <c r="OJA300" s="227"/>
      <c r="OJB300" s="227"/>
      <c r="OJC300" s="227"/>
      <c r="OJD300" s="227"/>
      <c r="OJE300" s="227"/>
      <c r="OJF300" s="227"/>
      <c r="OJG300" s="227"/>
      <c r="OJH300" s="227"/>
      <c r="OJI300" s="227"/>
      <c r="OJJ300" s="227"/>
      <c r="OJK300" s="227"/>
      <c r="OJL300" s="227"/>
      <c r="OJM300" s="227"/>
      <c r="OJN300" s="227"/>
      <c r="OJO300" s="227"/>
      <c r="OJP300" s="227"/>
      <c r="OJQ300" s="227"/>
      <c r="OJR300" s="227"/>
      <c r="OJS300" s="227"/>
      <c r="OJT300" s="227"/>
      <c r="OJU300" s="227"/>
      <c r="OJV300" s="227"/>
      <c r="OJW300" s="227"/>
      <c r="OJX300" s="227"/>
      <c r="OJY300" s="227"/>
      <c r="OJZ300" s="227"/>
      <c r="OKA300" s="227"/>
      <c r="OKB300" s="227"/>
      <c r="OKC300" s="227"/>
      <c r="OKD300" s="227"/>
      <c r="OKE300" s="227"/>
      <c r="OKF300" s="227"/>
      <c r="OKG300" s="227"/>
      <c r="OKH300" s="227"/>
      <c r="OKI300" s="227"/>
      <c r="OKJ300" s="227"/>
      <c r="OKK300" s="227"/>
      <c r="OKL300" s="227"/>
      <c r="OKM300" s="227"/>
      <c r="OKN300" s="227"/>
      <c r="OKO300" s="227"/>
      <c r="OKP300" s="227"/>
      <c r="OKQ300" s="227"/>
      <c r="OKR300" s="227"/>
      <c r="OKS300" s="227"/>
      <c r="OKT300" s="227"/>
      <c r="OKU300" s="227"/>
      <c r="OKV300" s="227"/>
      <c r="OKW300" s="227"/>
      <c r="OKX300" s="227"/>
      <c r="OKY300" s="227"/>
      <c r="OKZ300" s="227"/>
      <c r="OLA300" s="227"/>
      <c r="OLB300" s="227"/>
      <c r="OLC300" s="227"/>
      <c r="OLD300" s="227"/>
      <c r="OLE300" s="227"/>
      <c r="OLF300" s="227"/>
      <c r="OLG300" s="227"/>
      <c r="OLH300" s="227"/>
      <c r="OLI300" s="227"/>
      <c r="OLJ300" s="227"/>
      <c r="OLK300" s="227"/>
      <c r="OLL300" s="227"/>
      <c r="OLM300" s="227"/>
      <c r="OLN300" s="227"/>
      <c r="OLO300" s="227"/>
      <c r="OLP300" s="227"/>
      <c r="OLQ300" s="227"/>
      <c r="OLR300" s="227"/>
      <c r="OLS300" s="227"/>
      <c r="OLT300" s="227"/>
      <c r="OLU300" s="227"/>
      <c r="OLV300" s="227"/>
      <c r="OLW300" s="227"/>
      <c r="OLX300" s="227"/>
      <c r="OLY300" s="227"/>
      <c r="OLZ300" s="227"/>
      <c r="OMA300" s="227"/>
      <c r="OMB300" s="227"/>
      <c r="OMC300" s="227"/>
      <c r="OMD300" s="227"/>
      <c r="OME300" s="227"/>
      <c r="OMF300" s="227"/>
      <c r="OMG300" s="227"/>
      <c r="OMH300" s="227"/>
      <c r="OMI300" s="227"/>
      <c r="OMJ300" s="227"/>
      <c r="OMK300" s="227"/>
      <c r="OML300" s="227"/>
      <c r="OMM300" s="227"/>
      <c r="OMN300" s="227"/>
      <c r="OMO300" s="227"/>
      <c r="OMP300" s="227"/>
      <c r="OMQ300" s="227"/>
      <c r="OMR300" s="227"/>
      <c r="OMS300" s="227"/>
      <c r="OMT300" s="227"/>
      <c r="OMU300" s="227"/>
      <c r="OMV300" s="227"/>
      <c r="OMW300" s="227"/>
      <c r="OMX300" s="227"/>
      <c r="OMY300" s="227"/>
      <c r="OMZ300" s="227"/>
      <c r="ONA300" s="227"/>
      <c r="ONB300" s="227"/>
      <c r="ONC300" s="227"/>
      <c r="OND300" s="227"/>
      <c r="ONE300" s="227"/>
      <c r="ONF300" s="227"/>
      <c r="ONG300" s="227"/>
      <c r="ONH300" s="227"/>
      <c r="ONI300" s="227"/>
      <c r="ONJ300" s="227"/>
      <c r="ONK300" s="227"/>
      <c r="ONL300" s="227"/>
      <c r="ONM300" s="227"/>
      <c r="ONN300" s="227"/>
      <c r="ONO300" s="227"/>
      <c r="ONP300" s="227"/>
      <c r="ONQ300" s="227"/>
      <c r="ONR300" s="227"/>
      <c r="ONS300" s="227"/>
      <c r="ONT300" s="227"/>
      <c r="ONU300" s="227"/>
      <c r="ONV300" s="227"/>
      <c r="ONW300" s="227"/>
      <c r="ONX300" s="227"/>
      <c r="ONY300" s="227"/>
      <c r="ONZ300" s="227"/>
      <c r="OOA300" s="227"/>
      <c r="OOB300" s="227"/>
      <c r="OOC300" s="227"/>
      <c r="OOD300" s="227"/>
      <c r="OOE300" s="227"/>
      <c r="OOF300" s="227"/>
      <c r="OOG300" s="227"/>
      <c r="OOH300" s="227"/>
      <c r="OOI300" s="227"/>
      <c r="OOJ300" s="227"/>
      <c r="OOK300" s="227"/>
      <c r="OOL300" s="227"/>
      <c r="OOM300" s="227"/>
      <c r="OON300" s="227"/>
      <c r="OOO300" s="227"/>
      <c r="OOP300" s="227"/>
      <c r="OOQ300" s="227"/>
      <c r="OOR300" s="227"/>
      <c r="OOS300" s="227"/>
      <c r="OOT300" s="227"/>
      <c r="OOU300" s="227"/>
      <c r="OOV300" s="227"/>
      <c r="OOW300" s="227"/>
      <c r="OOX300" s="227"/>
      <c r="OOY300" s="227"/>
      <c r="OOZ300" s="227"/>
      <c r="OPA300" s="227"/>
      <c r="OPB300" s="227"/>
      <c r="OPC300" s="227"/>
      <c r="OPD300" s="227"/>
      <c r="OPE300" s="227"/>
      <c r="OPF300" s="227"/>
      <c r="OPG300" s="227"/>
      <c r="OPH300" s="227"/>
      <c r="OPI300" s="227"/>
      <c r="OPJ300" s="227"/>
      <c r="OPK300" s="227"/>
      <c r="OPL300" s="227"/>
      <c r="OPM300" s="227"/>
      <c r="OPN300" s="227"/>
      <c r="OPO300" s="227"/>
      <c r="OPP300" s="227"/>
      <c r="OPQ300" s="227"/>
      <c r="OPR300" s="227"/>
      <c r="OPS300" s="227"/>
      <c r="OPT300" s="227"/>
      <c r="OPU300" s="227"/>
      <c r="OPV300" s="227"/>
      <c r="OPW300" s="227"/>
      <c r="OPX300" s="227"/>
      <c r="OPY300" s="227"/>
      <c r="OPZ300" s="227"/>
      <c r="OQA300" s="227"/>
      <c r="OQB300" s="227"/>
      <c r="OQC300" s="227"/>
      <c r="OQD300" s="227"/>
      <c r="OQE300" s="227"/>
      <c r="OQF300" s="227"/>
      <c r="OQG300" s="227"/>
      <c r="OQH300" s="227"/>
      <c r="OQI300" s="227"/>
      <c r="OQJ300" s="227"/>
      <c r="OQK300" s="227"/>
      <c r="OQL300" s="227"/>
      <c r="OQM300" s="227"/>
      <c r="OQN300" s="227"/>
      <c r="OQO300" s="227"/>
      <c r="OQP300" s="227"/>
      <c r="OQQ300" s="227"/>
      <c r="OQR300" s="227"/>
      <c r="OQS300" s="227"/>
      <c r="OQT300" s="227"/>
      <c r="OQU300" s="227"/>
      <c r="OQV300" s="227"/>
      <c r="OQW300" s="227"/>
      <c r="OQX300" s="227"/>
      <c r="OQY300" s="227"/>
      <c r="OQZ300" s="227"/>
      <c r="ORA300" s="227"/>
      <c r="ORB300" s="227"/>
      <c r="ORC300" s="227"/>
      <c r="ORD300" s="227"/>
      <c r="ORE300" s="227"/>
      <c r="ORF300" s="227"/>
      <c r="ORG300" s="227"/>
      <c r="ORH300" s="227"/>
      <c r="ORI300" s="227"/>
      <c r="ORJ300" s="227"/>
      <c r="ORK300" s="227"/>
      <c r="ORL300" s="227"/>
      <c r="ORM300" s="227"/>
      <c r="ORN300" s="227"/>
      <c r="ORO300" s="227"/>
      <c r="ORP300" s="227"/>
      <c r="ORQ300" s="227"/>
      <c r="ORR300" s="227"/>
      <c r="ORS300" s="227"/>
      <c r="ORT300" s="227"/>
      <c r="ORU300" s="227"/>
      <c r="ORV300" s="227"/>
      <c r="ORW300" s="227"/>
      <c r="ORX300" s="227"/>
      <c r="ORY300" s="227"/>
      <c r="ORZ300" s="227"/>
      <c r="OSA300" s="227"/>
      <c r="OSB300" s="227"/>
      <c r="OSC300" s="227"/>
      <c r="OSD300" s="227"/>
      <c r="OSE300" s="227"/>
      <c r="OSF300" s="227"/>
      <c r="OSG300" s="227"/>
      <c r="OSH300" s="227"/>
      <c r="OSI300" s="227"/>
      <c r="OSJ300" s="227"/>
      <c r="OSK300" s="227"/>
      <c r="OSL300" s="227"/>
      <c r="OSM300" s="227"/>
      <c r="OSN300" s="227"/>
      <c r="OSO300" s="227"/>
      <c r="OSP300" s="227"/>
      <c r="OSQ300" s="227"/>
      <c r="OSR300" s="227"/>
      <c r="OSS300" s="227"/>
      <c r="OST300" s="227"/>
      <c r="OSU300" s="227"/>
      <c r="OSV300" s="227"/>
      <c r="OSW300" s="227"/>
      <c r="OSX300" s="227"/>
      <c r="OSY300" s="227"/>
      <c r="OSZ300" s="227"/>
      <c r="OTA300" s="227"/>
      <c r="OTB300" s="227"/>
      <c r="OTC300" s="227"/>
      <c r="OTD300" s="227"/>
      <c r="OTE300" s="227"/>
      <c r="OTF300" s="227"/>
      <c r="OTG300" s="227"/>
      <c r="OTH300" s="227"/>
      <c r="OTI300" s="227"/>
      <c r="OTJ300" s="227"/>
      <c r="OTK300" s="227"/>
      <c r="OTL300" s="227"/>
      <c r="OTM300" s="227"/>
      <c r="OTN300" s="227"/>
      <c r="OTO300" s="227"/>
      <c r="OTP300" s="227"/>
      <c r="OTQ300" s="227"/>
      <c r="OTR300" s="227"/>
      <c r="OTS300" s="227"/>
      <c r="OTT300" s="227"/>
      <c r="OTU300" s="227"/>
      <c r="OTV300" s="227"/>
      <c r="OTW300" s="227"/>
      <c r="OTX300" s="227"/>
      <c r="OTY300" s="227"/>
      <c r="OTZ300" s="227"/>
      <c r="OUA300" s="227"/>
      <c r="OUB300" s="227"/>
      <c r="OUC300" s="227"/>
      <c r="OUD300" s="227"/>
      <c r="OUE300" s="227"/>
      <c r="OUF300" s="227"/>
      <c r="OUG300" s="227"/>
      <c r="OUH300" s="227"/>
      <c r="OUI300" s="227"/>
      <c r="OUJ300" s="227"/>
      <c r="OUK300" s="227"/>
      <c r="OUL300" s="227"/>
      <c r="OUM300" s="227"/>
      <c r="OUN300" s="227"/>
      <c r="OUO300" s="227"/>
      <c r="OUP300" s="227"/>
      <c r="OUQ300" s="227"/>
      <c r="OUR300" s="227"/>
      <c r="OUS300" s="227"/>
      <c r="OUT300" s="227"/>
      <c r="OUU300" s="227"/>
      <c r="OUV300" s="227"/>
      <c r="OUW300" s="227"/>
      <c r="OUX300" s="227"/>
      <c r="OUY300" s="227"/>
      <c r="OUZ300" s="227"/>
      <c r="OVA300" s="227"/>
      <c r="OVB300" s="227"/>
      <c r="OVC300" s="227"/>
      <c r="OVD300" s="227"/>
      <c r="OVE300" s="227"/>
      <c r="OVF300" s="227"/>
      <c r="OVG300" s="227"/>
      <c r="OVH300" s="227"/>
      <c r="OVI300" s="227"/>
      <c r="OVJ300" s="227"/>
      <c r="OVK300" s="227"/>
      <c r="OVL300" s="227"/>
      <c r="OVM300" s="227"/>
      <c r="OVN300" s="227"/>
      <c r="OVO300" s="227"/>
      <c r="OVP300" s="227"/>
      <c r="OVQ300" s="227"/>
      <c r="OVR300" s="227"/>
      <c r="OVS300" s="227"/>
      <c r="OVT300" s="227"/>
      <c r="OVU300" s="227"/>
      <c r="OVV300" s="227"/>
      <c r="OVW300" s="227"/>
      <c r="OVX300" s="227"/>
      <c r="OVY300" s="227"/>
      <c r="OVZ300" s="227"/>
      <c r="OWA300" s="227"/>
      <c r="OWB300" s="227"/>
      <c r="OWC300" s="227"/>
      <c r="OWD300" s="227"/>
      <c r="OWE300" s="227"/>
      <c r="OWF300" s="227"/>
      <c r="OWG300" s="227"/>
      <c r="OWH300" s="227"/>
      <c r="OWI300" s="227"/>
      <c r="OWJ300" s="227"/>
      <c r="OWK300" s="227"/>
      <c r="OWL300" s="227"/>
      <c r="OWM300" s="227"/>
      <c r="OWN300" s="227"/>
      <c r="OWO300" s="227"/>
      <c r="OWP300" s="227"/>
      <c r="OWQ300" s="227"/>
      <c r="OWR300" s="227"/>
      <c r="OWS300" s="227"/>
      <c r="OWT300" s="227"/>
      <c r="OWU300" s="227"/>
      <c r="OWV300" s="227"/>
      <c r="OWW300" s="227"/>
      <c r="OWX300" s="227"/>
      <c r="OWY300" s="227"/>
      <c r="OWZ300" s="227"/>
      <c r="OXA300" s="227"/>
      <c r="OXB300" s="227"/>
      <c r="OXC300" s="227"/>
      <c r="OXD300" s="227"/>
      <c r="OXE300" s="227"/>
      <c r="OXF300" s="227"/>
      <c r="OXG300" s="227"/>
      <c r="OXH300" s="227"/>
      <c r="OXI300" s="227"/>
      <c r="OXJ300" s="227"/>
      <c r="OXK300" s="227"/>
      <c r="OXL300" s="227"/>
      <c r="OXM300" s="227"/>
      <c r="OXN300" s="227"/>
      <c r="OXO300" s="227"/>
      <c r="OXP300" s="227"/>
      <c r="OXQ300" s="227"/>
      <c r="OXR300" s="227"/>
      <c r="OXS300" s="227"/>
      <c r="OXT300" s="227"/>
      <c r="OXU300" s="227"/>
      <c r="OXV300" s="227"/>
      <c r="OXW300" s="227"/>
      <c r="OXX300" s="227"/>
      <c r="OXY300" s="227"/>
      <c r="OXZ300" s="227"/>
      <c r="OYA300" s="227"/>
      <c r="OYB300" s="227"/>
      <c r="OYC300" s="227"/>
      <c r="OYD300" s="227"/>
      <c r="OYE300" s="227"/>
      <c r="OYF300" s="227"/>
      <c r="OYG300" s="227"/>
      <c r="OYH300" s="227"/>
      <c r="OYI300" s="227"/>
      <c r="OYJ300" s="227"/>
      <c r="OYK300" s="227"/>
      <c r="OYL300" s="227"/>
      <c r="OYM300" s="227"/>
      <c r="OYN300" s="227"/>
      <c r="OYO300" s="227"/>
      <c r="OYP300" s="227"/>
      <c r="OYQ300" s="227"/>
      <c r="OYR300" s="227"/>
      <c r="OYS300" s="227"/>
      <c r="OYT300" s="227"/>
      <c r="OYU300" s="227"/>
      <c r="OYV300" s="227"/>
      <c r="OYW300" s="227"/>
      <c r="OYX300" s="227"/>
      <c r="OYY300" s="227"/>
      <c r="OYZ300" s="227"/>
      <c r="OZA300" s="227"/>
      <c r="OZB300" s="227"/>
      <c r="OZC300" s="227"/>
      <c r="OZD300" s="227"/>
      <c r="OZE300" s="227"/>
      <c r="OZF300" s="227"/>
      <c r="OZG300" s="227"/>
      <c r="OZH300" s="227"/>
      <c r="OZI300" s="227"/>
      <c r="OZJ300" s="227"/>
      <c r="OZK300" s="227"/>
      <c r="OZL300" s="227"/>
      <c r="OZM300" s="227"/>
      <c r="OZN300" s="227"/>
      <c r="OZO300" s="227"/>
      <c r="OZP300" s="227"/>
      <c r="OZQ300" s="227"/>
      <c r="OZR300" s="227"/>
      <c r="OZS300" s="227"/>
      <c r="OZT300" s="227"/>
      <c r="OZU300" s="227"/>
      <c r="OZV300" s="227"/>
      <c r="OZW300" s="227"/>
      <c r="OZX300" s="227"/>
      <c r="OZY300" s="227"/>
      <c r="OZZ300" s="227"/>
      <c r="PAA300" s="227"/>
      <c r="PAB300" s="227"/>
      <c r="PAC300" s="227"/>
      <c r="PAD300" s="227"/>
      <c r="PAE300" s="227"/>
      <c r="PAF300" s="227"/>
      <c r="PAG300" s="227"/>
      <c r="PAH300" s="227"/>
      <c r="PAI300" s="227"/>
      <c r="PAJ300" s="227"/>
      <c r="PAK300" s="227"/>
      <c r="PAL300" s="227"/>
      <c r="PAM300" s="227"/>
      <c r="PAN300" s="227"/>
      <c r="PAO300" s="227"/>
      <c r="PAP300" s="227"/>
      <c r="PAQ300" s="227"/>
      <c r="PAR300" s="227"/>
      <c r="PAS300" s="227"/>
      <c r="PAT300" s="227"/>
      <c r="PAU300" s="227"/>
      <c r="PAV300" s="227"/>
      <c r="PAW300" s="227"/>
      <c r="PAX300" s="227"/>
      <c r="PAY300" s="227"/>
      <c r="PAZ300" s="227"/>
      <c r="PBA300" s="227"/>
      <c r="PBB300" s="227"/>
      <c r="PBC300" s="227"/>
      <c r="PBD300" s="227"/>
      <c r="PBE300" s="227"/>
      <c r="PBF300" s="227"/>
      <c r="PBG300" s="227"/>
      <c r="PBH300" s="227"/>
      <c r="PBI300" s="227"/>
      <c r="PBJ300" s="227"/>
      <c r="PBK300" s="227"/>
      <c r="PBL300" s="227"/>
      <c r="PBM300" s="227"/>
      <c r="PBN300" s="227"/>
      <c r="PBO300" s="227"/>
      <c r="PBP300" s="227"/>
      <c r="PBQ300" s="227"/>
      <c r="PBR300" s="227"/>
      <c r="PBS300" s="227"/>
      <c r="PBT300" s="227"/>
      <c r="PBU300" s="227"/>
      <c r="PBV300" s="227"/>
      <c r="PBW300" s="227"/>
      <c r="PBX300" s="227"/>
      <c r="PBY300" s="227"/>
      <c r="PBZ300" s="227"/>
      <c r="PCA300" s="227"/>
      <c r="PCB300" s="227"/>
      <c r="PCC300" s="227"/>
      <c r="PCD300" s="227"/>
      <c r="PCE300" s="227"/>
      <c r="PCF300" s="227"/>
      <c r="PCG300" s="227"/>
      <c r="PCH300" s="227"/>
      <c r="PCI300" s="227"/>
      <c r="PCJ300" s="227"/>
      <c r="PCK300" s="227"/>
      <c r="PCL300" s="227"/>
      <c r="PCM300" s="227"/>
      <c r="PCN300" s="227"/>
      <c r="PCO300" s="227"/>
      <c r="PCP300" s="227"/>
      <c r="PCQ300" s="227"/>
      <c r="PCR300" s="227"/>
      <c r="PCS300" s="227"/>
      <c r="PCT300" s="227"/>
      <c r="PCU300" s="227"/>
      <c r="PCV300" s="227"/>
      <c r="PCW300" s="227"/>
      <c r="PCX300" s="227"/>
      <c r="PCY300" s="227"/>
      <c r="PCZ300" s="227"/>
      <c r="PDA300" s="227"/>
      <c r="PDB300" s="227"/>
      <c r="PDC300" s="227"/>
      <c r="PDD300" s="227"/>
      <c r="PDE300" s="227"/>
      <c r="PDF300" s="227"/>
      <c r="PDG300" s="227"/>
      <c r="PDH300" s="227"/>
      <c r="PDI300" s="227"/>
      <c r="PDJ300" s="227"/>
      <c r="PDK300" s="227"/>
      <c r="PDL300" s="227"/>
      <c r="PDM300" s="227"/>
      <c r="PDN300" s="227"/>
      <c r="PDO300" s="227"/>
      <c r="PDP300" s="227"/>
      <c r="PDQ300" s="227"/>
      <c r="PDR300" s="227"/>
      <c r="PDS300" s="227"/>
      <c r="PDT300" s="227"/>
      <c r="PDU300" s="227"/>
      <c r="PDV300" s="227"/>
      <c r="PDW300" s="227"/>
      <c r="PDX300" s="227"/>
      <c r="PDY300" s="227"/>
      <c r="PDZ300" s="227"/>
      <c r="PEA300" s="227"/>
      <c r="PEB300" s="227"/>
      <c r="PEC300" s="227"/>
      <c r="PED300" s="227"/>
      <c r="PEE300" s="227"/>
      <c r="PEF300" s="227"/>
      <c r="PEG300" s="227"/>
      <c r="PEH300" s="227"/>
      <c r="PEI300" s="227"/>
      <c r="PEJ300" s="227"/>
      <c r="PEK300" s="227"/>
      <c r="PEL300" s="227"/>
      <c r="PEM300" s="227"/>
      <c r="PEN300" s="227"/>
      <c r="PEO300" s="227"/>
      <c r="PEP300" s="227"/>
      <c r="PEQ300" s="227"/>
      <c r="PER300" s="227"/>
      <c r="PES300" s="227"/>
      <c r="PET300" s="227"/>
      <c r="PEU300" s="227"/>
      <c r="PEV300" s="227"/>
      <c r="PEW300" s="227"/>
      <c r="PEX300" s="227"/>
      <c r="PEY300" s="227"/>
      <c r="PEZ300" s="227"/>
      <c r="PFA300" s="227"/>
      <c r="PFB300" s="227"/>
      <c r="PFC300" s="227"/>
      <c r="PFD300" s="227"/>
      <c r="PFE300" s="227"/>
      <c r="PFF300" s="227"/>
      <c r="PFG300" s="227"/>
      <c r="PFH300" s="227"/>
      <c r="PFI300" s="227"/>
      <c r="PFJ300" s="227"/>
      <c r="PFK300" s="227"/>
      <c r="PFL300" s="227"/>
      <c r="PFM300" s="227"/>
      <c r="PFN300" s="227"/>
      <c r="PFO300" s="227"/>
      <c r="PFP300" s="227"/>
      <c r="PFQ300" s="227"/>
      <c r="PFR300" s="227"/>
      <c r="PFS300" s="227"/>
      <c r="PFT300" s="227"/>
      <c r="PFU300" s="227"/>
      <c r="PFV300" s="227"/>
      <c r="PFW300" s="227"/>
      <c r="PFX300" s="227"/>
      <c r="PFY300" s="227"/>
      <c r="PFZ300" s="227"/>
      <c r="PGA300" s="227"/>
      <c r="PGB300" s="227"/>
      <c r="PGC300" s="227"/>
      <c r="PGD300" s="227"/>
      <c r="PGE300" s="227"/>
      <c r="PGF300" s="227"/>
      <c r="PGG300" s="227"/>
      <c r="PGH300" s="227"/>
      <c r="PGI300" s="227"/>
      <c r="PGJ300" s="227"/>
      <c r="PGK300" s="227"/>
      <c r="PGL300" s="227"/>
      <c r="PGM300" s="227"/>
      <c r="PGN300" s="227"/>
      <c r="PGO300" s="227"/>
      <c r="PGP300" s="227"/>
      <c r="PGQ300" s="227"/>
      <c r="PGR300" s="227"/>
      <c r="PGS300" s="227"/>
      <c r="PGT300" s="227"/>
      <c r="PGU300" s="227"/>
      <c r="PGV300" s="227"/>
      <c r="PGW300" s="227"/>
      <c r="PGX300" s="227"/>
      <c r="PGY300" s="227"/>
      <c r="PGZ300" s="227"/>
      <c r="PHA300" s="227"/>
      <c r="PHB300" s="227"/>
      <c r="PHC300" s="227"/>
      <c r="PHD300" s="227"/>
      <c r="PHE300" s="227"/>
      <c r="PHF300" s="227"/>
      <c r="PHG300" s="227"/>
      <c r="PHH300" s="227"/>
      <c r="PHI300" s="227"/>
      <c r="PHJ300" s="227"/>
      <c r="PHK300" s="227"/>
      <c r="PHL300" s="227"/>
      <c r="PHM300" s="227"/>
      <c r="PHN300" s="227"/>
      <c r="PHO300" s="227"/>
      <c r="PHP300" s="227"/>
      <c r="PHQ300" s="227"/>
      <c r="PHR300" s="227"/>
      <c r="PHS300" s="227"/>
      <c r="PHT300" s="227"/>
      <c r="PHU300" s="227"/>
      <c r="PHV300" s="227"/>
      <c r="PHW300" s="227"/>
      <c r="PHX300" s="227"/>
      <c r="PHY300" s="227"/>
      <c r="PHZ300" s="227"/>
      <c r="PIA300" s="227"/>
      <c r="PIB300" s="227"/>
      <c r="PIC300" s="227"/>
      <c r="PID300" s="227"/>
      <c r="PIE300" s="227"/>
      <c r="PIF300" s="227"/>
      <c r="PIG300" s="227"/>
      <c r="PIH300" s="227"/>
      <c r="PII300" s="227"/>
      <c r="PIJ300" s="227"/>
      <c r="PIK300" s="227"/>
      <c r="PIL300" s="227"/>
      <c r="PIM300" s="227"/>
      <c r="PIN300" s="227"/>
      <c r="PIO300" s="227"/>
      <c r="PIP300" s="227"/>
      <c r="PIQ300" s="227"/>
      <c r="PIR300" s="227"/>
      <c r="PIS300" s="227"/>
      <c r="PIT300" s="227"/>
      <c r="PIU300" s="227"/>
      <c r="PIV300" s="227"/>
      <c r="PIW300" s="227"/>
      <c r="PIX300" s="227"/>
      <c r="PIY300" s="227"/>
      <c r="PIZ300" s="227"/>
      <c r="PJA300" s="227"/>
      <c r="PJB300" s="227"/>
      <c r="PJC300" s="227"/>
      <c r="PJD300" s="227"/>
      <c r="PJE300" s="227"/>
      <c r="PJF300" s="227"/>
      <c r="PJG300" s="227"/>
      <c r="PJH300" s="227"/>
      <c r="PJI300" s="227"/>
      <c r="PJJ300" s="227"/>
      <c r="PJK300" s="227"/>
      <c r="PJL300" s="227"/>
      <c r="PJM300" s="227"/>
      <c r="PJN300" s="227"/>
      <c r="PJO300" s="227"/>
      <c r="PJP300" s="227"/>
      <c r="PJQ300" s="227"/>
      <c r="PJR300" s="227"/>
      <c r="PJS300" s="227"/>
      <c r="PJT300" s="227"/>
      <c r="PJU300" s="227"/>
      <c r="PJV300" s="227"/>
      <c r="PJW300" s="227"/>
      <c r="PJX300" s="227"/>
      <c r="PJY300" s="227"/>
      <c r="PJZ300" s="227"/>
      <c r="PKA300" s="227"/>
      <c r="PKB300" s="227"/>
      <c r="PKC300" s="227"/>
      <c r="PKD300" s="227"/>
      <c r="PKE300" s="227"/>
      <c r="PKF300" s="227"/>
      <c r="PKG300" s="227"/>
      <c r="PKH300" s="227"/>
      <c r="PKI300" s="227"/>
      <c r="PKJ300" s="227"/>
      <c r="PKK300" s="227"/>
      <c r="PKL300" s="227"/>
      <c r="PKM300" s="227"/>
      <c r="PKN300" s="227"/>
      <c r="PKO300" s="227"/>
      <c r="PKP300" s="227"/>
      <c r="PKQ300" s="227"/>
      <c r="PKR300" s="227"/>
      <c r="PKS300" s="227"/>
      <c r="PKT300" s="227"/>
      <c r="PKU300" s="227"/>
      <c r="PKV300" s="227"/>
      <c r="PKW300" s="227"/>
      <c r="PKX300" s="227"/>
      <c r="PKY300" s="227"/>
      <c r="PKZ300" s="227"/>
      <c r="PLA300" s="227"/>
      <c r="PLB300" s="227"/>
      <c r="PLC300" s="227"/>
      <c r="PLD300" s="227"/>
      <c r="PLE300" s="227"/>
      <c r="PLF300" s="227"/>
      <c r="PLG300" s="227"/>
      <c r="PLH300" s="227"/>
      <c r="PLI300" s="227"/>
      <c r="PLJ300" s="227"/>
      <c r="PLK300" s="227"/>
      <c r="PLL300" s="227"/>
      <c r="PLM300" s="227"/>
      <c r="PLN300" s="227"/>
      <c r="PLO300" s="227"/>
      <c r="PLP300" s="227"/>
      <c r="PLQ300" s="227"/>
      <c r="PLR300" s="227"/>
      <c r="PLS300" s="227"/>
      <c r="PLT300" s="227"/>
      <c r="PLU300" s="227"/>
      <c r="PLV300" s="227"/>
      <c r="PLW300" s="227"/>
      <c r="PLX300" s="227"/>
      <c r="PLY300" s="227"/>
      <c r="PLZ300" s="227"/>
      <c r="PMA300" s="227"/>
      <c r="PMB300" s="227"/>
      <c r="PMC300" s="227"/>
      <c r="PMD300" s="227"/>
      <c r="PME300" s="227"/>
      <c r="PMF300" s="227"/>
      <c r="PMG300" s="227"/>
      <c r="PMH300" s="227"/>
      <c r="PMI300" s="227"/>
      <c r="PMJ300" s="227"/>
      <c r="PMK300" s="227"/>
      <c r="PML300" s="227"/>
      <c r="PMM300" s="227"/>
      <c r="PMN300" s="227"/>
      <c r="PMO300" s="227"/>
      <c r="PMP300" s="227"/>
      <c r="PMQ300" s="227"/>
      <c r="PMR300" s="227"/>
      <c r="PMS300" s="227"/>
      <c r="PMT300" s="227"/>
      <c r="PMU300" s="227"/>
      <c r="PMV300" s="227"/>
      <c r="PMW300" s="227"/>
      <c r="PMX300" s="227"/>
      <c r="PMY300" s="227"/>
      <c r="PMZ300" s="227"/>
      <c r="PNA300" s="227"/>
      <c r="PNB300" s="227"/>
      <c r="PNC300" s="227"/>
      <c r="PND300" s="227"/>
      <c r="PNE300" s="227"/>
      <c r="PNF300" s="227"/>
      <c r="PNG300" s="227"/>
      <c r="PNH300" s="227"/>
      <c r="PNI300" s="227"/>
      <c r="PNJ300" s="227"/>
      <c r="PNK300" s="227"/>
      <c r="PNL300" s="227"/>
      <c r="PNM300" s="227"/>
      <c r="PNN300" s="227"/>
      <c r="PNO300" s="227"/>
      <c r="PNP300" s="227"/>
      <c r="PNQ300" s="227"/>
      <c r="PNR300" s="227"/>
      <c r="PNS300" s="227"/>
      <c r="PNT300" s="227"/>
      <c r="PNU300" s="227"/>
      <c r="PNV300" s="227"/>
      <c r="PNW300" s="227"/>
      <c r="PNX300" s="227"/>
      <c r="PNY300" s="227"/>
      <c r="PNZ300" s="227"/>
      <c r="POA300" s="227"/>
      <c r="POB300" s="227"/>
      <c r="POC300" s="227"/>
      <c r="POD300" s="227"/>
      <c r="POE300" s="227"/>
      <c r="POF300" s="227"/>
      <c r="POG300" s="227"/>
      <c r="POH300" s="227"/>
      <c r="POI300" s="227"/>
      <c r="POJ300" s="227"/>
      <c r="POK300" s="227"/>
      <c r="POL300" s="227"/>
      <c r="POM300" s="227"/>
      <c r="PON300" s="227"/>
      <c r="POO300" s="227"/>
      <c r="POP300" s="227"/>
      <c r="POQ300" s="227"/>
      <c r="POR300" s="227"/>
      <c r="POS300" s="227"/>
      <c r="POT300" s="227"/>
      <c r="POU300" s="227"/>
      <c r="POV300" s="227"/>
      <c r="POW300" s="227"/>
      <c r="POX300" s="227"/>
      <c r="POY300" s="227"/>
      <c r="POZ300" s="227"/>
      <c r="PPA300" s="227"/>
      <c r="PPB300" s="227"/>
      <c r="PPC300" s="227"/>
      <c r="PPD300" s="227"/>
      <c r="PPE300" s="227"/>
      <c r="PPF300" s="227"/>
      <c r="PPG300" s="227"/>
      <c r="PPH300" s="227"/>
      <c r="PPI300" s="227"/>
      <c r="PPJ300" s="227"/>
      <c r="PPK300" s="227"/>
      <c r="PPL300" s="227"/>
      <c r="PPM300" s="227"/>
      <c r="PPN300" s="227"/>
      <c r="PPO300" s="227"/>
      <c r="PPP300" s="227"/>
      <c r="PPQ300" s="227"/>
      <c r="PPR300" s="227"/>
      <c r="PPS300" s="227"/>
      <c r="PPT300" s="227"/>
      <c r="PPU300" s="227"/>
      <c r="PPV300" s="227"/>
      <c r="PPW300" s="227"/>
      <c r="PPX300" s="227"/>
      <c r="PPY300" s="227"/>
      <c r="PPZ300" s="227"/>
      <c r="PQA300" s="227"/>
      <c r="PQB300" s="227"/>
      <c r="PQC300" s="227"/>
      <c r="PQD300" s="227"/>
      <c r="PQE300" s="227"/>
      <c r="PQF300" s="227"/>
      <c r="PQG300" s="227"/>
      <c r="PQH300" s="227"/>
      <c r="PQI300" s="227"/>
      <c r="PQJ300" s="227"/>
      <c r="PQK300" s="227"/>
      <c r="PQL300" s="227"/>
      <c r="PQM300" s="227"/>
      <c r="PQN300" s="227"/>
      <c r="PQO300" s="227"/>
      <c r="PQP300" s="227"/>
      <c r="PQQ300" s="227"/>
      <c r="PQR300" s="227"/>
      <c r="PQS300" s="227"/>
      <c r="PQT300" s="227"/>
      <c r="PQU300" s="227"/>
      <c r="PQV300" s="227"/>
      <c r="PQW300" s="227"/>
      <c r="PQX300" s="227"/>
      <c r="PQY300" s="227"/>
      <c r="PQZ300" s="227"/>
      <c r="PRA300" s="227"/>
      <c r="PRB300" s="227"/>
      <c r="PRC300" s="227"/>
      <c r="PRD300" s="227"/>
      <c r="PRE300" s="227"/>
      <c r="PRF300" s="227"/>
      <c r="PRG300" s="227"/>
      <c r="PRH300" s="227"/>
      <c r="PRI300" s="227"/>
      <c r="PRJ300" s="227"/>
      <c r="PRK300" s="227"/>
      <c r="PRL300" s="227"/>
      <c r="PRM300" s="227"/>
      <c r="PRN300" s="227"/>
      <c r="PRO300" s="227"/>
      <c r="PRP300" s="227"/>
      <c r="PRQ300" s="227"/>
      <c r="PRR300" s="227"/>
      <c r="PRS300" s="227"/>
      <c r="PRT300" s="227"/>
      <c r="PRU300" s="227"/>
      <c r="PRV300" s="227"/>
      <c r="PRW300" s="227"/>
      <c r="PRX300" s="227"/>
      <c r="PRY300" s="227"/>
      <c r="PRZ300" s="227"/>
      <c r="PSA300" s="227"/>
      <c r="PSB300" s="227"/>
      <c r="PSC300" s="227"/>
      <c r="PSD300" s="227"/>
      <c r="PSE300" s="227"/>
      <c r="PSF300" s="227"/>
      <c r="PSG300" s="227"/>
      <c r="PSH300" s="227"/>
      <c r="PSI300" s="227"/>
      <c r="PSJ300" s="227"/>
      <c r="PSK300" s="227"/>
      <c r="PSL300" s="227"/>
      <c r="PSM300" s="227"/>
      <c r="PSN300" s="227"/>
      <c r="PSO300" s="227"/>
      <c r="PSP300" s="227"/>
      <c r="PSQ300" s="227"/>
      <c r="PSR300" s="227"/>
      <c r="PSS300" s="227"/>
      <c r="PST300" s="227"/>
      <c r="PSU300" s="227"/>
      <c r="PSV300" s="227"/>
      <c r="PSW300" s="227"/>
      <c r="PSX300" s="227"/>
      <c r="PSY300" s="227"/>
      <c r="PSZ300" s="227"/>
      <c r="PTA300" s="227"/>
      <c r="PTB300" s="227"/>
      <c r="PTC300" s="227"/>
      <c r="PTD300" s="227"/>
      <c r="PTE300" s="227"/>
      <c r="PTF300" s="227"/>
      <c r="PTG300" s="227"/>
      <c r="PTH300" s="227"/>
      <c r="PTI300" s="227"/>
      <c r="PTJ300" s="227"/>
      <c r="PTK300" s="227"/>
      <c r="PTL300" s="227"/>
      <c r="PTM300" s="227"/>
      <c r="PTN300" s="227"/>
      <c r="PTO300" s="227"/>
      <c r="PTP300" s="227"/>
      <c r="PTQ300" s="227"/>
      <c r="PTR300" s="227"/>
      <c r="PTS300" s="227"/>
      <c r="PTT300" s="227"/>
      <c r="PTU300" s="227"/>
      <c r="PTV300" s="227"/>
      <c r="PTW300" s="227"/>
      <c r="PTX300" s="227"/>
      <c r="PTY300" s="227"/>
      <c r="PTZ300" s="227"/>
      <c r="PUA300" s="227"/>
      <c r="PUB300" s="227"/>
      <c r="PUC300" s="227"/>
      <c r="PUD300" s="227"/>
      <c r="PUE300" s="227"/>
      <c r="PUF300" s="227"/>
      <c r="PUG300" s="227"/>
      <c r="PUH300" s="227"/>
      <c r="PUI300" s="227"/>
      <c r="PUJ300" s="227"/>
      <c r="PUK300" s="227"/>
      <c r="PUL300" s="227"/>
      <c r="PUM300" s="227"/>
      <c r="PUN300" s="227"/>
      <c r="PUO300" s="227"/>
      <c r="PUP300" s="227"/>
      <c r="PUQ300" s="227"/>
      <c r="PUR300" s="227"/>
      <c r="PUS300" s="227"/>
      <c r="PUT300" s="227"/>
      <c r="PUU300" s="227"/>
      <c r="PUV300" s="227"/>
      <c r="PUW300" s="227"/>
      <c r="PUX300" s="227"/>
      <c r="PUY300" s="227"/>
      <c r="PUZ300" s="227"/>
      <c r="PVA300" s="227"/>
      <c r="PVB300" s="227"/>
      <c r="PVC300" s="227"/>
      <c r="PVD300" s="227"/>
      <c r="PVE300" s="227"/>
      <c r="PVF300" s="227"/>
      <c r="PVG300" s="227"/>
      <c r="PVH300" s="227"/>
      <c r="PVI300" s="227"/>
      <c r="PVJ300" s="227"/>
      <c r="PVK300" s="227"/>
      <c r="PVL300" s="227"/>
      <c r="PVM300" s="227"/>
      <c r="PVN300" s="227"/>
      <c r="PVO300" s="227"/>
      <c r="PVP300" s="227"/>
      <c r="PVQ300" s="227"/>
      <c r="PVR300" s="227"/>
      <c r="PVS300" s="227"/>
      <c r="PVT300" s="227"/>
      <c r="PVU300" s="227"/>
      <c r="PVV300" s="227"/>
      <c r="PVW300" s="227"/>
      <c r="PVX300" s="227"/>
      <c r="PVY300" s="227"/>
      <c r="PVZ300" s="227"/>
      <c r="PWA300" s="227"/>
      <c r="PWB300" s="227"/>
      <c r="PWC300" s="227"/>
      <c r="PWD300" s="227"/>
      <c r="PWE300" s="227"/>
      <c r="PWF300" s="227"/>
      <c r="PWG300" s="227"/>
      <c r="PWH300" s="227"/>
      <c r="PWI300" s="227"/>
      <c r="PWJ300" s="227"/>
      <c r="PWK300" s="227"/>
      <c r="PWL300" s="227"/>
      <c r="PWM300" s="227"/>
      <c r="PWN300" s="227"/>
      <c r="PWO300" s="227"/>
      <c r="PWP300" s="227"/>
      <c r="PWQ300" s="227"/>
      <c r="PWR300" s="227"/>
      <c r="PWS300" s="227"/>
      <c r="PWT300" s="227"/>
      <c r="PWU300" s="227"/>
      <c r="PWV300" s="227"/>
      <c r="PWW300" s="227"/>
      <c r="PWX300" s="227"/>
      <c r="PWY300" s="227"/>
      <c r="PWZ300" s="227"/>
      <c r="PXA300" s="227"/>
      <c r="PXB300" s="227"/>
      <c r="PXC300" s="227"/>
      <c r="PXD300" s="227"/>
      <c r="PXE300" s="227"/>
      <c r="PXF300" s="227"/>
      <c r="PXG300" s="227"/>
      <c r="PXH300" s="227"/>
      <c r="PXI300" s="227"/>
      <c r="PXJ300" s="227"/>
      <c r="PXK300" s="227"/>
      <c r="PXL300" s="227"/>
      <c r="PXM300" s="227"/>
      <c r="PXN300" s="227"/>
      <c r="PXO300" s="227"/>
      <c r="PXP300" s="227"/>
      <c r="PXQ300" s="227"/>
      <c r="PXR300" s="227"/>
      <c r="PXS300" s="227"/>
      <c r="PXT300" s="227"/>
      <c r="PXU300" s="227"/>
      <c r="PXV300" s="227"/>
      <c r="PXW300" s="227"/>
      <c r="PXX300" s="227"/>
      <c r="PXY300" s="227"/>
      <c r="PXZ300" s="227"/>
      <c r="PYA300" s="227"/>
      <c r="PYB300" s="227"/>
      <c r="PYC300" s="227"/>
      <c r="PYD300" s="227"/>
      <c r="PYE300" s="227"/>
      <c r="PYF300" s="227"/>
      <c r="PYG300" s="227"/>
      <c r="PYH300" s="227"/>
      <c r="PYI300" s="227"/>
      <c r="PYJ300" s="227"/>
      <c r="PYK300" s="227"/>
      <c r="PYL300" s="227"/>
      <c r="PYM300" s="227"/>
      <c r="PYN300" s="227"/>
      <c r="PYO300" s="227"/>
      <c r="PYP300" s="227"/>
      <c r="PYQ300" s="227"/>
      <c r="PYR300" s="227"/>
      <c r="PYS300" s="227"/>
      <c r="PYT300" s="227"/>
      <c r="PYU300" s="227"/>
      <c r="PYV300" s="227"/>
      <c r="PYW300" s="227"/>
      <c r="PYX300" s="227"/>
      <c r="PYY300" s="227"/>
      <c r="PYZ300" s="227"/>
      <c r="PZA300" s="227"/>
      <c r="PZB300" s="227"/>
      <c r="PZC300" s="227"/>
      <c r="PZD300" s="227"/>
      <c r="PZE300" s="227"/>
      <c r="PZF300" s="227"/>
      <c r="PZG300" s="227"/>
      <c r="PZH300" s="227"/>
      <c r="PZI300" s="227"/>
      <c r="PZJ300" s="227"/>
      <c r="PZK300" s="227"/>
      <c r="PZL300" s="227"/>
      <c r="PZM300" s="227"/>
      <c r="PZN300" s="227"/>
      <c r="PZO300" s="227"/>
      <c r="PZP300" s="227"/>
      <c r="PZQ300" s="227"/>
      <c r="PZR300" s="227"/>
      <c r="PZS300" s="227"/>
      <c r="PZT300" s="227"/>
      <c r="PZU300" s="227"/>
      <c r="PZV300" s="227"/>
      <c r="PZW300" s="227"/>
      <c r="PZX300" s="227"/>
      <c r="PZY300" s="227"/>
      <c r="PZZ300" s="227"/>
      <c r="QAA300" s="227"/>
      <c r="QAB300" s="227"/>
      <c r="QAC300" s="227"/>
      <c r="QAD300" s="227"/>
      <c r="QAE300" s="227"/>
      <c r="QAF300" s="227"/>
      <c r="QAG300" s="227"/>
      <c r="QAH300" s="227"/>
      <c r="QAI300" s="227"/>
      <c r="QAJ300" s="227"/>
      <c r="QAK300" s="227"/>
      <c r="QAL300" s="227"/>
      <c r="QAM300" s="227"/>
      <c r="QAN300" s="227"/>
      <c r="QAO300" s="227"/>
      <c r="QAP300" s="227"/>
      <c r="QAQ300" s="227"/>
      <c r="QAR300" s="227"/>
      <c r="QAS300" s="227"/>
      <c r="QAT300" s="227"/>
      <c r="QAU300" s="227"/>
      <c r="QAV300" s="227"/>
      <c r="QAW300" s="227"/>
      <c r="QAX300" s="227"/>
      <c r="QAY300" s="227"/>
      <c r="QAZ300" s="227"/>
      <c r="QBA300" s="227"/>
      <c r="QBB300" s="227"/>
      <c r="QBC300" s="227"/>
      <c r="QBD300" s="227"/>
      <c r="QBE300" s="227"/>
      <c r="QBF300" s="227"/>
      <c r="QBG300" s="227"/>
      <c r="QBH300" s="227"/>
      <c r="QBI300" s="227"/>
      <c r="QBJ300" s="227"/>
      <c r="QBK300" s="227"/>
      <c r="QBL300" s="227"/>
      <c r="QBM300" s="227"/>
      <c r="QBN300" s="227"/>
      <c r="QBO300" s="227"/>
      <c r="QBP300" s="227"/>
      <c r="QBQ300" s="227"/>
      <c r="QBR300" s="227"/>
      <c r="QBS300" s="227"/>
      <c r="QBT300" s="227"/>
      <c r="QBU300" s="227"/>
      <c r="QBV300" s="227"/>
      <c r="QBW300" s="227"/>
      <c r="QBX300" s="227"/>
      <c r="QBY300" s="227"/>
      <c r="QBZ300" s="227"/>
      <c r="QCA300" s="227"/>
      <c r="QCB300" s="227"/>
      <c r="QCC300" s="227"/>
      <c r="QCD300" s="227"/>
      <c r="QCE300" s="227"/>
      <c r="QCF300" s="227"/>
      <c r="QCG300" s="227"/>
      <c r="QCH300" s="227"/>
      <c r="QCI300" s="227"/>
      <c r="QCJ300" s="227"/>
      <c r="QCK300" s="227"/>
      <c r="QCL300" s="227"/>
      <c r="QCM300" s="227"/>
      <c r="QCN300" s="227"/>
      <c r="QCO300" s="227"/>
      <c r="QCP300" s="227"/>
      <c r="QCQ300" s="227"/>
      <c r="QCR300" s="227"/>
      <c r="QCS300" s="227"/>
      <c r="QCT300" s="227"/>
      <c r="QCU300" s="227"/>
      <c r="QCV300" s="227"/>
      <c r="QCW300" s="227"/>
      <c r="QCX300" s="227"/>
      <c r="QCY300" s="227"/>
      <c r="QCZ300" s="227"/>
      <c r="QDA300" s="227"/>
      <c r="QDB300" s="227"/>
      <c r="QDC300" s="227"/>
      <c r="QDD300" s="227"/>
      <c r="QDE300" s="227"/>
      <c r="QDF300" s="227"/>
      <c r="QDG300" s="227"/>
      <c r="QDH300" s="227"/>
      <c r="QDI300" s="227"/>
      <c r="QDJ300" s="227"/>
      <c r="QDK300" s="227"/>
      <c r="QDL300" s="227"/>
      <c r="QDM300" s="227"/>
      <c r="QDN300" s="227"/>
      <c r="QDO300" s="227"/>
      <c r="QDP300" s="227"/>
      <c r="QDQ300" s="227"/>
      <c r="QDR300" s="227"/>
      <c r="QDS300" s="227"/>
      <c r="QDT300" s="227"/>
      <c r="QDU300" s="227"/>
      <c r="QDV300" s="227"/>
      <c r="QDW300" s="227"/>
      <c r="QDX300" s="227"/>
      <c r="QDY300" s="227"/>
      <c r="QDZ300" s="227"/>
      <c r="QEA300" s="227"/>
      <c r="QEB300" s="227"/>
      <c r="QEC300" s="227"/>
      <c r="QED300" s="227"/>
      <c r="QEE300" s="227"/>
      <c r="QEF300" s="227"/>
      <c r="QEG300" s="227"/>
      <c r="QEH300" s="227"/>
      <c r="QEI300" s="227"/>
      <c r="QEJ300" s="227"/>
      <c r="QEK300" s="227"/>
      <c r="QEL300" s="227"/>
      <c r="QEM300" s="227"/>
      <c r="QEN300" s="227"/>
      <c r="QEO300" s="227"/>
      <c r="QEP300" s="227"/>
      <c r="QEQ300" s="227"/>
      <c r="QER300" s="227"/>
      <c r="QES300" s="227"/>
      <c r="QET300" s="227"/>
      <c r="QEU300" s="227"/>
      <c r="QEV300" s="227"/>
      <c r="QEW300" s="227"/>
      <c r="QEX300" s="227"/>
      <c r="QEY300" s="227"/>
      <c r="QEZ300" s="227"/>
      <c r="QFA300" s="227"/>
      <c r="QFB300" s="227"/>
      <c r="QFC300" s="227"/>
      <c r="QFD300" s="227"/>
      <c r="QFE300" s="227"/>
      <c r="QFF300" s="227"/>
      <c r="QFG300" s="227"/>
      <c r="QFH300" s="227"/>
      <c r="QFI300" s="227"/>
      <c r="QFJ300" s="227"/>
      <c r="QFK300" s="227"/>
      <c r="QFL300" s="227"/>
      <c r="QFM300" s="227"/>
      <c r="QFN300" s="227"/>
      <c r="QFO300" s="227"/>
      <c r="QFP300" s="227"/>
      <c r="QFQ300" s="227"/>
      <c r="QFR300" s="227"/>
      <c r="QFS300" s="227"/>
      <c r="QFT300" s="227"/>
      <c r="QFU300" s="227"/>
      <c r="QFV300" s="227"/>
      <c r="QFW300" s="227"/>
      <c r="QFX300" s="227"/>
      <c r="QFY300" s="227"/>
      <c r="QFZ300" s="227"/>
      <c r="QGA300" s="227"/>
      <c r="QGB300" s="227"/>
      <c r="QGC300" s="227"/>
      <c r="QGD300" s="227"/>
      <c r="QGE300" s="227"/>
      <c r="QGF300" s="227"/>
      <c r="QGG300" s="227"/>
      <c r="QGH300" s="227"/>
      <c r="QGI300" s="227"/>
      <c r="QGJ300" s="227"/>
      <c r="QGK300" s="227"/>
      <c r="QGL300" s="227"/>
      <c r="QGM300" s="227"/>
      <c r="QGN300" s="227"/>
      <c r="QGO300" s="227"/>
      <c r="QGP300" s="227"/>
      <c r="QGQ300" s="227"/>
      <c r="QGR300" s="227"/>
      <c r="QGS300" s="227"/>
      <c r="QGT300" s="227"/>
      <c r="QGU300" s="227"/>
      <c r="QGV300" s="227"/>
      <c r="QGW300" s="227"/>
      <c r="QGX300" s="227"/>
      <c r="QGY300" s="227"/>
      <c r="QGZ300" s="227"/>
      <c r="QHA300" s="227"/>
      <c r="QHB300" s="227"/>
      <c r="QHC300" s="227"/>
      <c r="QHD300" s="227"/>
      <c r="QHE300" s="227"/>
      <c r="QHF300" s="227"/>
      <c r="QHG300" s="227"/>
      <c r="QHH300" s="227"/>
      <c r="QHI300" s="227"/>
      <c r="QHJ300" s="227"/>
      <c r="QHK300" s="227"/>
      <c r="QHL300" s="227"/>
      <c r="QHM300" s="227"/>
      <c r="QHN300" s="227"/>
      <c r="QHO300" s="227"/>
      <c r="QHP300" s="227"/>
      <c r="QHQ300" s="227"/>
      <c r="QHR300" s="227"/>
      <c r="QHS300" s="227"/>
      <c r="QHT300" s="227"/>
      <c r="QHU300" s="227"/>
      <c r="QHV300" s="227"/>
      <c r="QHW300" s="227"/>
      <c r="QHX300" s="227"/>
      <c r="QHY300" s="227"/>
      <c r="QHZ300" s="227"/>
      <c r="QIA300" s="227"/>
      <c r="QIB300" s="227"/>
      <c r="QIC300" s="227"/>
      <c r="QID300" s="227"/>
      <c r="QIE300" s="227"/>
      <c r="QIF300" s="227"/>
      <c r="QIG300" s="227"/>
      <c r="QIH300" s="227"/>
      <c r="QII300" s="227"/>
      <c r="QIJ300" s="227"/>
      <c r="QIK300" s="227"/>
      <c r="QIL300" s="227"/>
      <c r="QIM300" s="227"/>
      <c r="QIN300" s="227"/>
      <c r="QIO300" s="227"/>
      <c r="QIP300" s="227"/>
      <c r="QIQ300" s="227"/>
      <c r="QIR300" s="227"/>
      <c r="QIS300" s="227"/>
      <c r="QIT300" s="227"/>
      <c r="QIU300" s="227"/>
      <c r="QIV300" s="227"/>
      <c r="QIW300" s="227"/>
      <c r="QIX300" s="227"/>
      <c r="QIY300" s="227"/>
      <c r="QIZ300" s="227"/>
      <c r="QJA300" s="227"/>
      <c r="QJB300" s="227"/>
      <c r="QJC300" s="227"/>
      <c r="QJD300" s="227"/>
      <c r="QJE300" s="227"/>
      <c r="QJF300" s="227"/>
      <c r="QJG300" s="227"/>
      <c r="QJH300" s="227"/>
      <c r="QJI300" s="227"/>
      <c r="QJJ300" s="227"/>
      <c r="QJK300" s="227"/>
      <c r="QJL300" s="227"/>
      <c r="QJM300" s="227"/>
      <c r="QJN300" s="227"/>
      <c r="QJO300" s="227"/>
      <c r="QJP300" s="227"/>
      <c r="QJQ300" s="227"/>
      <c r="QJR300" s="227"/>
      <c r="QJS300" s="227"/>
      <c r="QJT300" s="227"/>
      <c r="QJU300" s="227"/>
      <c r="QJV300" s="227"/>
      <c r="QJW300" s="227"/>
      <c r="QJX300" s="227"/>
      <c r="QJY300" s="227"/>
      <c r="QJZ300" s="227"/>
      <c r="QKA300" s="227"/>
      <c r="QKB300" s="227"/>
      <c r="QKC300" s="227"/>
      <c r="QKD300" s="227"/>
      <c r="QKE300" s="227"/>
      <c r="QKF300" s="227"/>
      <c r="QKG300" s="227"/>
      <c r="QKH300" s="227"/>
      <c r="QKI300" s="227"/>
      <c r="QKJ300" s="227"/>
      <c r="QKK300" s="227"/>
      <c r="QKL300" s="227"/>
      <c r="QKM300" s="227"/>
      <c r="QKN300" s="227"/>
      <c r="QKO300" s="227"/>
      <c r="QKP300" s="227"/>
      <c r="QKQ300" s="227"/>
      <c r="QKR300" s="227"/>
      <c r="QKS300" s="227"/>
      <c r="QKT300" s="227"/>
      <c r="QKU300" s="227"/>
      <c r="QKV300" s="227"/>
      <c r="QKW300" s="227"/>
      <c r="QKX300" s="227"/>
      <c r="QKY300" s="227"/>
      <c r="QKZ300" s="227"/>
      <c r="QLA300" s="227"/>
      <c r="QLB300" s="227"/>
      <c r="QLC300" s="227"/>
      <c r="QLD300" s="227"/>
      <c r="QLE300" s="227"/>
      <c r="QLF300" s="227"/>
      <c r="QLG300" s="227"/>
      <c r="QLH300" s="227"/>
      <c r="QLI300" s="227"/>
      <c r="QLJ300" s="227"/>
      <c r="QLK300" s="227"/>
      <c r="QLL300" s="227"/>
      <c r="QLM300" s="227"/>
      <c r="QLN300" s="227"/>
      <c r="QLO300" s="227"/>
      <c r="QLP300" s="227"/>
      <c r="QLQ300" s="227"/>
      <c r="QLR300" s="227"/>
      <c r="QLS300" s="227"/>
      <c r="QLT300" s="227"/>
      <c r="QLU300" s="227"/>
      <c r="QLV300" s="227"/>
      <c r="QLW300" s="227"/>
      <c r="QLX300" s="227"/>
      <c r="QLY300" s="227"/>
      <c r="QLZ300" s="227"/>
      <c r="QMA300" s="227"/>
      <c r="QMB300" s="227"/>
      <c r="QMC300" s="227"/>
      <c r="QMD300" s="227"/>
      <c r="QME300" s="227"/>
      <c r="QMF300" s="227"/>
      <c r="QMG300" s="227"/>
      <c r="QMH300" s="227"/>
      <c r="QMI300" s="227"/>
      <c r="QMJ300" s="227"/>
      <c r="QMK300" s="227"/>
      <c r="QML300" s="227"/>
      <c r="QMM300" s="227"/>
      <c r="QMN300" s="227"/>
      <c r="QMO300" s="227"/>
      <c r="QMP300" s="227"/>
      <c r="QMQ300" s="227"/>
      <c r="QMR300" s="227"/>
      <c r="QMS300" s="227"/>
      <c r="QMT300" s="227"/>
      <c r="QMU300" s="227"/>
      <c r="QMV300" s="227"/>
      <c r="QMW300" s="227"/>
      <c r="QMX300" s="227"/>
      <c r="QMY300" s="227"/>
      <c r="QMZ300" s="227"/>
      <c r="QNA300" s="227"/>
      <c r="QNB300" s="227"/>
      <c r="QNC300" s="227"/>
      <c r="QND300" s="227"/>
      <c r="QNE300" s="227"/>
      <c r="QNF300" s="227"/>
      <c r="QNG300" s="227"/>
      <c r="QNH300" s="227"/>
      <c r="QNI300" s="227"/>
      <c r="QNJ300" s="227"/>
      <c r="QNK300" s="227"/>
      <c r="QNL300" s="227"/>
      <c r="QNM300" s="227"/>
      <c r="QNN300" s="227"/>
      <c r="QNO300" s="227"/>
      <c r="QNP300" s="227"/>
      <c r="QNQ300" s="227"/>
      <c r="QNR300" s="227"/>
      <c r="QNS300" s="227"/>
      <c r="QNT300" s="227"/>
      <c r="QNU300" s="227"/>
      <c r="QNV300" s="227"/>
      <c r="QNW300" s="227"/>
      <c r="QNX300" s="227"/>
      <c r="QNY300" s="227"/>
      <c r="QNZ300" s="227"/>
      <c r="QOA300" s="227"/>
      <c r="QOB300" s="227"/>
      <c r="QOC300" s="227"/>
      <c r="QOD300" s="227"/>
      <c r="QOE300" s="227"/>
      <c r="QOF300" s="227"/>
      <c r="QOG300" s="227"/>
      <c r="QOH300" s="227"/>
      <c r="QOI300" s="227"/>
      <c r="QOJ300" s="227"/>
      <c r="QOK300" s="227"/>
      <c r="QOL300" s="227"/>
      <c r="QOM300" s="227"/>
      <c r="QON300" s="227"/>
      <c r="QOO300" s="227"/>
      <c r="QOP300" s="227"/>
      <c r="QOQ300" s="227"/>
      <c r="QOR300" s="227"/>
      <c r="QOS300" s="227"/>
      <c r="QOT300" s="227"/>
      <c r="QOU300" s="227"/>
      <c r="QOV300" s="227"/>
      <c r="QOW300" s="227"/>
      <c r="QOX300" s="227"/>
      <c r="QOY300" s="227"/>
      <c r="QOZ300" s="227"/>
      <c r="QPA300" s="227"/>
      <c r="QPB300" s="227"/>
      <c r="QPC300" s="227"/>
      <c r="QPD300" s="227"/>
      <c r="QPE300" s="227"/>
      <c r="QPF300" s="227"/>
      <c r="QPG300" s="227"/>
      <c r="QPH300" s="227"/>
      <c r="QPI300" s="227"/>
      <c r="QPJ300" s="227"/>
      <c r="QPK300" s="227"/>
      <c r="QPL300" s="227"/>
      <c r="QPM300" s="227"/>
      <c r="QPN300" s="227"/>
      <c r="QPO300" s="227"/>
      <c r="QPP300" s="227"/>
      <c r="QPQ300" s="227"/>
      <c r="QPR300" s="227"/>
      <c r="QPS300" s="227"/>
      <c r="QPT300" s="227"/>
      <c r="QPU300" s="227"/>
      <c r="QPV300" s="227"/>
      <c r="QPW300" s="227"/>
      <c r="QPX300" s="227"/>
      <c r="QPY300" s="227"/>
      <c r="QPZ300" s="227"/>
      <c r="QQA300" s="227"/>
      <c r="QQB300" s="227"/>
      <c r="QQC300" s="227"/>
      <c r="QQD300" s="227"/>
      <c r="QQE300" s="227"/>
      <c r="QQF300" s="227"/>
      <c r="QQG300" s="227"/>
      <c r="QQH300" s="227"/>
      <c r="QQI300" s="227"/>
      <c r="QQJ300" s="227"/>
      <c r="QQK300" s="227"/>
      <c r="QQL300" s="227"/>
      <c r="QQM300" s="227"/>
      <c r="QQN300" s="227"/>
      <c r="QQO300" s="227"/>
      <c r="QQP300" s="227"/>
      <c r="QQQ300" s="227"/>
      <c r="QQR300" s="227"/>
      <c r="QQS300" s="227"/>
      <c r="QQT300" s="227"/>
      <c r="QQU300" s="227"/>
      <c r="QQV300" s="227"/>
      <c r="QQW300" s="227"/>
      <c r="QQX300" s="227"/>
      <c r="QQY300" s="227"/>
      <c r="QQZ300" s="227"/>
      <c r="QRA300" s="227"/>
      <c r="QRB300" s="227"/>
      <c r="QRC300" s="227"/>
      <c r="QRD300" s="227"/>
      <c r="QRE300" s="227"/>
      <c r="QRF300" s="227"/>
      <c r="QRG300" s="227"/>
      <c r="QRH300" s="227"/>
      <c r="QRI300" s="227"/>
      <c r="QRJ300" s="227"/>
      <c r="QRK300" s="227"/>
      <c r="QRL300" s="227"/>
      <c r="QRM300" s="227"/>
      <c r="QRN300" s="227"/>
      <c r="QRO300" s="227"/>
      <c r="QRP300" s="227"/>
      <c r="QRQ300" s="227"/>
      <c r="QRR300" s="227"/>
      <c r="QRS300" s="227"/>
      <c r="QRT300" s="227"/>
      <c r="QRU300" s="227"/>
      <c r="QRV300" s="227"/>
      <c r="QRW300" s="227"/>
      <c r="QRX300" s="227"/>
      <c r="QRY300" s="227"/>
      <c r="QRZ300" s="227"/>
      <c r="QSA300" s="227"/>
      <c r="QSB300" s="227"/>
      <c r="QSC300" s="227"/>
      <c r="QSD300" s="227"/>
      <c r="QSE300" s="227"/>
      <c r="QSF300" s="227"/>
      <c r="QSG300" s="227"/>
      <c r="QSH300" s="227"/>
      <c r="QSI300" s="227"/>
      <c r="QSJ300" s="227"/>
      <c r="QSK300" s="227"/>
      <c r="QSL300" s="227"/>
      <c r="QSM300" s="227"/>
      <c r="QSN300" s="227"/>
      <c r="QSO300" s="227"/>
      <c r="QSP300" s="227"/>
      <c r="QSQ300" s="227"/>
      <c r="QSR300" s="227"/>
      <c r="QSS300" s="227"/>
      <c r="QST300" s="227"/>
      <c r="QSU300" s="227"/>
      <c r="QSV300" s="227"/>
      <c r="QSW300" s="227"/>
      <c r="QSX300" s="227"/>
      <c r="QSY300" s="227"/>
      <c r="QSZ300" s="227"/>
      <c r="QTA300" s="227"/>
      <c r="QTB300" s="227"/>
      <c r="QTC300" s="227"/>
      <c r="QTD300" s="227"/>
      <c r="QTE300" s="227"/>
      <c r="QTF300" s="227"/>
      <c r="QTG300" s="227"/>
      <c r="QTH300" s="227"/>
      <c r="QTI300" s="227"/>
      <c r="QTJ300" s="227"/>
      <c r="QTK300" s="227"/>
      <c r="QTL300" s="227"/>
      <c r="QTM300" s="227"/>
      <c r="QTN300" s="227"/>
      <c r="QTO300" s="227"/>
      <c r="QTP300" s="227"/>
      <c r="QTQ300" s="227"/>
      <c r="QTR300" s="227"/>
      <c r="QTS300" s="227"/>
      <c r="QTT300" s="227"/>
      <c r="QTU300" s="227"/>
      <c r="QTV300" s="227"/>
      <c r="QTW300" s="227"/>
      <c r="QTX300" s="227"/>
      <c r="QTY300" s="227"/>
      <c r="QTZ300" s="227"/>
      <c r="QUA300" s="227"/>
      <c r="QUB300" s="227"/>
      <c r="QUC300" s="227"/>
      <c r="QUD300" s="227"/>
      <c r="QUE300" s="227"/>
      <c r="QUF300" s="227"/>
      <c r="QUG300" s="227"/>
      <c r="QUH300" s="227"/>
      <c r="QUI300" s="227"/>
      <c r="QUJ300" s="227"/>
      <c r="QUK300" s="227"/>
      <c r="QUL300" s="227"/>
      <c r="QUM300" s="227"/>
      <c r="QUN300" s="227"/>
      <c r="QUO300" s="227"/>
      <c r="QUP300" s="227"/>
      <c r="QUQ300" s="227"/>
      <c r="QUR300" s="227"/>
      <c r="QUS300" s="227"/>
      <c r="QUT300" s="227"/>
      <c r="QUU300" s="227"/>
      <c r="QUV300" s="227"/>
      <c r="QUW300" s="227"/>
      <c r="QUX300" s="227"/>
      <c r="QUY300" s="227"/>
      <c r="QUZ300" s="227"/>
      <c r="QVA300" s="227"/>
      <c r="QVB300" s="227"/>
      <c r="QVC300" s="227"/>
      <c r="QVD300" s="227"/>
      <c r="QVE300" s="227"/>
      <c r="QVF300" s="227"/>
      <c r="QVG300" s="227"/>
      <c r="QVH300" s="227"/>
      <c r="QVI300" s="227"/>
      <c r="QVJ300" s="227"/>
      <c r="QVK300" s="227"/>
      <c r="QVL300" s="227"/>
      <c r="QVM300" s="227"/>
      <c r="QVN300" s="227"/>
      <c r="QVO300" s="227"/>
      <c r="QVP300" s="227"/>
      <c r="QVQ300" s="227"/>
      <c r="QVR300" s="227"/>
      <c r="QVS300" s="227"/>
      <c r="QVT300" s="227"/>
      <c r="QVU300" s="227"/>
      <c r="QVV300" s="227"/>
      <c r="QVW300" s="227"/>
      <c r="QVX300" s="227"/>
      <c r="QVY300" s="227"/>
      <c r="QVZ300" s="227"/>
      <c r="QWA300" s="227"/>
      <c r="QWB300" s="227"/>
      <c r="QWC300" s="227"/>
      <c r="QWD300" s="227"/>
      <c r="QWE300" s="227"/>
      <c r="QWF300" s="227"/>
      <c r="QWG300" s="227"/>
      <c r="QWH300" s="227"/>
      <c r="QWI300" s="227"/>
      <c r="QWJ300" s="227"/>
      <c r="QWK300" s="227"/>
      <c r="QWL300" s="227"/>
      <c r="QWM300" s="227"/>
      <c r="QWN300" s="227"/>
      <c r="QWO300" s="227"/>
      <c r="QWP300" s="227"/>
      <c r="QWQ300" s="227"/>
      <c r="QWR300" s="227"/>
      <c r="QWS300" s="227"/>
      <c r="QWT300" s="227"/>
      <c r="QWU300" s="227"/>
      <c r="QWV300" s="227"/>
      <c r="QWW300" s="227"/>
      <c r="QWX300" s="227"/>
      <c r="QWY300" s="227"/>
      <c r="QWZ300" s="227"/>
      <c r="QXA300" s="227"/>
      <c r="QXB300" s="227"/>
      <c r="QXC300" s="227"/>
      <c r="QXD300" s="227"/>
      <c r="QXE300" s="227"/>
      <c r="QXF300" s="227"/>
      <c r="QXG300" s="227"/>
      <c r="QXH300" s="227"/>
      <c r="QXI300" s="227"/>
      <c r="QXJ300" s="227"/>
      <c r="QXK300" s="227"/>
      <c r="QXL300" s="227"/>
      <c r="QXM300" s="227"/>
      <c r="QXN300" s="227"/>
      <c r="QXO300" s="227"/>
      <c r="QXP300" s="227"/>
      <c r="QXQ300" s="227"/>
      <c r="QXR300" s="227"/>
      <c r="QXS300" s="227"/>
      <c r="QXT300" s="227"/>
      <c r="QXU300" s="227"/>
      <c r="QXV300" s="227"/>
      <c r="QXW300" s="227"/>
      <c r="QXX300" s="227"/>
      <c r="QXY300" s="227"/>
      <c r="QXZ300" s="227"/>
      <c r="QYA300" s="227"/>
      <c r="QYB300" s="227"/>
      <c r="QYC300" s="227"/>
      <c r="QYD300" s="227"/>
      <c r="QYE300" s="227"/>
      <c r="QYF300" s="227"/>
      <c r="QYG300" s="227"/>
      <c r="QYH300" s="227"/>
      <c r="QYI300" s="227"/>
      <c r="QYJ300" s="227"/>
      <c r="QYK300" s="227"/>
      <c r="QYL300" s="227"/>
      <c r="QYM300" s="227"/>
      <c r="QYN300" s="227"/>
      <c r="QYO300" s="227"/>
      <c r="QYP300" s="227"/>
      <c r="QYQ300" s="227"/>
      <c r="QYR300" s="227"/>
      <c r="QYS300" s="227"/>
      <c r="QYT300" s="227"/>
      <c r="QYU300" s="227"/>
      <c r="QYV300" s="227"/>
      <c r="QYW300" s="227"/>
      <c r="QYX300" s="227"/>
      <c r="QYY300" s="227"/>
      <c r="QYZ300" s="227"/>
      <c r="QZA300" s="227"/>
      <c r="QZB300" s="227"/>
      <c r="QZC300" s="227"/>
      <c r="QZD300" s="227"/>
      <c r="QZE300" s="227"/>
      <c r="QZF300" s="227"/>
      <c r="QZG300" s="227"/>
      <c r="QZH300" s="227"/>
      <c r="QZI300" s="227"/>
      <c r="QZJ300" s="227"/>
      <c r="QZK300" s="227"/>
      <c r="QZL300" s="227"/>
      <c r="QZM300" s="227"/>
      <c r="QZN300" s="227"/>
      <c r="QZO300" s="227"/>
      <c r="QZP300" s="227"/>
      <c r="QZQ300" s="227"/>
      <c r="QZR300" s="227"/>
      <c r="QZS300" s="227"/>
      <c r="QZT300" s="227"/>
      <c r="QZU300" s="227"/>
      <c r="QZV300" s="227"/>
      <c r="QZW300" s="227"/>
      <c r="QZX300" s="227"/>
      <c r="QZY300" s="227"/>
      <c r="QZZ300" s="227"/>
      <c r="RAA300" s="227"/>
      <c r="RAB300" s="227"/>
      <c r="RAC300" s="227"/>
      <c r="RAD300" s="227"/>
      <c r="RAE300" s="227"/>
      <c r="RAF300" s="227"/>
      <c r="RAG300" s="227"/>
      <c r="RAH300" s="227"/>
      <c r="RAI300" s="227"/>
      <c r="RAJ300" s="227"/>
      <c r="RAK300" s="227"/>
      <c r="RAL300" s="227"/>
      <c r="RAM300" s="227"/>
      <c r="RAN300" s="227"/>
      <c r="RAO300" s="227"/>
      <c r="RAP300" s="227"/>
      <c r="RAQ300" s="227"/>
      <c r="RAR300" s="227"/>
      <c r="RAS300" s="227"/>
      <c r="RAT300" s="227"/>
      <c r="RAU300" s="227"/>
      <c r="RAV300" s="227"/>
      <c r="RAW300" s="227"/>
      <c r="RAX300" s="227"/>
      <c r="RAY300" s="227"/>
      <c r="RAZ300" s="227"/>
      <c r="RBA300" s="227"/>
      <c r="RBB300" s="227"/>
      <c r="RBC300" s="227"/>
      <c r="RBD300" s="227"/>
      <c r="RBE300" s="227"/>
      <c r="RBF300" s="227"/>
      <c r="RBG300" s="227"/>
      <c r="RBH300" s="227"/>
      <c r="RBI300" s="227"/>
      <c r="RBJ300" s="227"/>
      <c r="RBK300" s="227"/>
      <c r="RBL300" s="227"/>
      <c r="RBM300" s="227"/>
      <c r="RBN300" s="227"/>
      <c r="RBO300" s="227"/>
      <c r="RBP300" s="227"/>
      <c r="RBQ300" s="227"/>
      <c r="RBR300" s="227"/>
      <c r="RBS300" s="227"/>
      <c r="RBT300" s="227"/>
      <c r="RBU300" s="227"/>
      <c r="RBV300" s="227"/>
      <c r="RBW300" s="227"/>
      <c r="RBX300" s="227"/>
      <c r="RBY300" s="227"/>
      <c r="RBZ300" s="227"/>
      <c r="RCA300" s="227"/>
      <c r="RCB300" s="227"/>
      <c r="RCC300" s="227"/>
      <c r="RCD300" s="227"/>
      <c r="RCE300" s="227"/>
      <c r="RCF300" s="227"/>
      <c r="RCG300" s="227"/>
      <c r="RCH300" s="227"/>
      <c r="RCI300" s="227"/>
      <c r="RCJ300" s="227"/>
      <c r="RCK300" s="227"/>
      <c r="RCL300" s="227"/>
      <c r="RCM300" s="227"/>
      <c r="RCN300" s="227"/>
      <c r="RCO300" s="227"/>
      <c r="RCP300" s="227"/>
      <c r="RCQ300" s="227"/>
      <c r="RCR300" s="227"/>
      <c r="RCS300" s="227"/>
      <c r="RCT300" s="227"/>
      <c r="RCU300" s="227"/>
      <c r="RCV300" s="227"/>
      <c r="RCW300" s="227"/>
      <c r="RCX300" s="227"/>
      <c r="RCY300" s="227"/>
      <c r="RCZ300" s="227"/>
      <c r="RDA300" s="227"/>
      <c r="RDB300" s="227"/>
      <c r="RDC300" s="227"/>
      <c r="RDD300" s="227"/>
      <c r="RDE300" s="227"/>
      <c r="RDF300" s="227"/>
      <c r="RDG300" s="227"/>
      <c r="RDH300" s="227"/>
      <c r="RDI300" s="227"/>
      <c r="RDJ300" s="227"/>
      <c r="RDK300" s="227"/>
      <c r="RDL300" s="227"/>
      <c r="RDM300" s="227"/>
      <c r="RDN300" s="227"/>
      <c r="RDO300" s="227"/>
      <c r="RDP300" s="227"/>
      <c r="RDQ300" s="227"/>
      <c r="RDR300" s="227"/>
      <c r="RDS300" s="227"/>
      <c r="RDT300" s="227"/>
      <c r="RDU300" s="227"/>
      <c r="RDV300" s="227"/>
      <c r="RDW300" s="227"/>
      <c r="RDX300" s="227"/>
      <c r="RDY300" s="227"/>
      <c r="RDZ300" s="227"/>
      <c r="REA300" s="227"/>
      <c r="REB300" s="227"/>
      <c r="REC300" s="227"/>
      <c r="RED300" s="227"/>
      <c r="REE300" s="227"/>
      <c r="REF300" s="227"/>
      <c r="REG300" s="227"/>
      <c r="REH300" s="227"/>
      <c r="REI300" s="227"/>
      <c r="REJ300" s="227"/>
      <c r="REK300" s="227"/>
      <c r="REL300" s="227"/>
      <c r="REM300" s="227"/>
      <c r="REN300" s="227"/>
      <c r="REO300" s="227"/>
      <c r="REP300" s="227"/>
      <c r="REQ300" s="227"/>
      <c r="RER300" s="227"/>
      <c r="RES300" s="227"/>
      <c r="RET300" s="227"/>
      <c r="REU300" s="227"/>
      <c r="REV300" s="227"/>
      <c r="REW300" s="227"/>
      <c r="REX300" s="227"/>
      <c r="REY300" s="227"/>
      <c r="REZ300" s="227"/>
      <c r="RFA300" s="227"/>
      <c r="RFB300" s="227"/>
      <c r="RFC300" s="227"/>
      <c r="RFD300" s="227"/>
      <c r="RFE300" s="227"/>
      <c r="RFF300" s="227"/>
      <c r="RFG300" s="227"/>
      <c r="RFH300" s="227"/>
      <c r="RFI300" s="227"/>
      <c r="RFJ300" s="227"/>
      <c r="RFK300" s="227"/>
      <c r="RFL300" s="227"/>
      <c r="RFM300" s="227"/>
      <c r="RFN300" s="227"/>
      <c r="RFO300" s="227"/>
      <c r="RFP300" s="227"/>
      <c r="RFQ300" s="227"/>
      <c r="RFR300" s="227"/>
      <c r="RFS300" s="227"/>
      <c r="RFT300" s="227"/>
      <c r="RFU300" s="227"/>
      <c r="RFV300" s="227"/>
      <c r="RFW300" s="227"/>
      <c r="RFX300" s="227"/>
      <c r="RFY300" s="227"/>
      <c r="RFZ300" s="227"/>
      <c r="RGA300" s="227"/>
      <c r="RGB300" s="227"/>
      <c r="RGC300" s="227"/>
      <c r="RGD300" s="227"/>
      <c r="RGE300" s="227"/>
      <c r="RGF300" s="227"/>
      <c r="RGG300" s="227"/>
      <c r="RGH300" s="227"/>
      <c r="RGI300" s="227"/>
      <c r="RGJ300" s="227"/>
      <c r="RGK300" s="227"/>
      <c r="RGL300" s="227"/>
      <c r="RGM300" s="227"/>
      <c r="RGN300" s="227"/>
      <c r="RGO300" s="227"/>
      <c r="RGP300" s="227"/>
      <c r="RGQ300" s="227"/>
      <c r="RGR300" s="227"/>
      <c r="RGS300" s="227"/>
      <c r="RGT300" s="227"/>
      <c r="RGU300" s="227"/>
      <c r="RGV300" s="227"/>
      <c r="RGW300" s="227"/>
      <c r="RGX300" s="227"/>
      <c r="RGY300" s="227"/>
      <c r="RGZ300" s="227"/>
      <c r="RHA300" s="227"/>
      <c r="RHB300" s="227"/>
      <c r="RHC300" s="227"/>
      <c r="RHD300" s="227"/>
      <c r="RHE300" s="227"/>
      <c r="RHF300" s="227"/>
      <c r="RHG300" s="227"/>
      <c r="RHH300" s="227"/>
      <c r="RHI300" s="227"/>
      <c r="RHJ300" s="227"/>
      <c r="RHK300" s="227"/>
      <c r="RHL300" s="227"/>
      <c r="RHM300" s="227"/>
      <c r="RHN300" s="227"/>
      <c r="RHO300" s="227"/>
      <c r="RHP300" s="227"/>
      <c r="RHQ300" s="227"/>
      <c r="RHR300" s="227"/>
      <c r="RHS300" s="227"/>
      <c r="RHT300" s="227"/>
      <c r="RHU300" s="227"/>
      <c r="RHV300" s="227"/>
      <c r="RHW300" s="227"/>
      <c r="RHX300" s="227"/>
      <c r="RHY300" s="227"/>
      <c r="RHZ300" s="227"/>
      <c r="RIA300" s="227"/>
      <c r="RIB300" s="227"/>
      <c r="RIC300" s="227"/>
      <c r="RID300" s="227"/>
      <c r="RIE300" s="227"/>
      <c r="RIF300" s="227"/>
      <c r="RIG300" s="227"/>
      <c r="RIH300" s="227"/>
      <c r="RII300" s="227"/>
      <c r="RIJ300" s="227"/>
      <c r="RIK300" s="227"/>
      <c r="RIL300" s="227"/>
      <c r="RIM300" s="227"/>
      <c r="RIN300" s="227"/>
      <c r="RIO300" s="227"/>
      <c r="RIP300" s="227"/>
      <c r="RIQ300" s="227"/>
      <c r="RIR300" s="227"/>
      <c r="RIS300" s="227"/>
      <c r="RIT300" s="227"/>
      <c r="RIU300" s="227"/>
      <c r="RIV300" s="227"/>
      <c r="RIW300" s="227"/>
      <c r="RIX300" s="227"/>
      <c r="RIY300" s="227"/>
      <c r="RIZ300" s="227"/>
      <c r="RJA300" s="227"/>
      <c r="RJB300" s="227"/>
      <c r="RJC300" s="227"/>
      <c r="RJD300" s="227"/>
      <c r="RJE300" s="227"/>
      <c r="RJF300" s="227"/>
      <c r="RJG300" s="227"/>
      <c r="RJH300" s="227"/>
      <c r="RJI300" s="227"/>
      <c r="RJJ300" s="227"/>
      <c r="RJK300" s="227"/>
      <c r="RJL300" s="227"/>
      <c r="RJM300" s="227"/>
      <c r="RJN300" s="227"/>
      <c r="RJO300" s="227"/>
      <c r="RJP300" s="227"/>
      <c r="RJQ300" s="227"/>
      <c r="RJR300" s="227"/>
      <c r="RJS300" s="227"/>
      <c r="RJT300" s="227"/>
      <c r="RJU300" s="227"/>
      <c r="RJV300" s="227"/>
      <c r="RJW300" s="227"/>
      <c r="RJX300" s="227"/>
      <c r="RJY300" s="227"/>
      <c r="RJZ300" s="227"/>
      <c r="RKA300" s="227"/>
      <c r="RKB300" s="227"/>
      <c r="RKC300" s="227"/>
      <c r="RKD300" s="227"/>
      <c r="RKE300" s="227"/>
      <c r="RKF300" s="227"/>
      <c r="RKG300" s="227"/>
      <c r="RKH300" s="227"/>
      <c r="RKI300" s="227"/>
      <c r="RKJ300" s="227"/>
      <c r="RKK300" s="227"/>
      <c r="RKL300" s="227"/>
      <c r="RKM300" s="227"/>
      <c r="RKN300" s="227"/>
      <c r="RKO300" s="227"/>
      <c r="RKP300" s="227"/>
      <c r="RKQ300" s="227"/>
      <c r="RKR300" s="227"/>
      <c r="RKS300" s="227"/>
      <c r="RKT300" s="227"/>
      <c r="RKU300" s="227"/>
      <c r="RKV300" s="227"/>
      <c r="RKW300" s="227"/>
      <c r="RKX300" s="227"/>
      <c r="RKY300" s="227"/>
      <c r="RKZ300" s="227"/>
      <c r="RLA300" s="227"/>
      <c r="RLB300" s="227"/>
      <c r="RLC300" s="227"/>
      <c r="RLD300" s="227"/>
      <c r="RLE300" s="227"/>
      <c r="RLF300" s="227"/>
      <c r="RLG300" s="227"/>
      <c r="RLH300" s="227"/>
      <c r="RLI300" s="227"/>
      <c r="RLJ300" s="227"/>
      <c r="RLK300" s="227"/>
      <c r="RLL300" s="227"/>
      <c r="RLM300" s="227"/>
      <c r="RLN300" s="227"/>
      <c r="RLO300" s="227"/>
      <c r="RLP300" s="227"/>
      <c r="RLQ300" s="227"/>
      <c r="RLR300" s="227"/>
      <c r="RLS300" s="227"/>
      <c r="RLT300" s="227"/>
      <c r="RLU300" s="227"/>
      <c r="RLV300" s="227"/>
      <c r="RLW300" s="227"/>
      <c r="RLX300" s="227"/>
      <c r="RLY300" s="227"/>
      <c r="RLZ300" s="227"/>
      <c r="RMA300" s="227"/>
      <c r="RMB300" s="227"/>
      <c r="RMC300" s="227"/>
      <c r="RMD300" s="227"/>
      <c r="RME300" s="227"/>
      <c r="RMF300" s="227"/>
      <c r="RMG300" s="227"/>
      <c r="RMH300" s="227"/>
      <c r="RMI300" s="227"/>
      <c r="RMJ300" s="227"/>
      <c r="RMK300" s="227"/>
      <c r="RML300" s="227"/>
      <c r="RMM300" s="227"/>
      <c r="RMN300" s="227"/>
      <c r="RMO300" s="227"/>
      <c r="RMP300" s="227"/>
      <c r="RMQ300" s="227"/>
      <c r="RMR300" s="227"/>
      <c r="RMS300" s="227"/>
      <c r="RMT300" s="227"/>
      <c r="RMU300" s="227"/>
      <c r="RMV300" s="227"/>
      <c r="RMW300" s="227"/>
      <c r="RMX300" s="227"/>
      <c r="RMY300" s="227"/>
      <c r="RMZ300" s="227"/>
      <c r="RNA300" s="227"/>
      <c r="RNB300" s="227"/>
      <c r="RNC300" s="227"/>
      <c r="RND300" s="227"/>
      <c r="RNE300" s="227"/>
      <c r="RNF300" s="227"/>
      <c r="RNG300" s="227"/>
      <c r="RNH300" s="227"/>
      <c r="RNI300" s="227"/>
      <c r="RNJ300" s="227"/>
      <c r="RNK300" s="227"/>
      <c r="RNL300" s="227"/>
      <c r="RNM300" s="227"/>
      <c r="RNN300" s="227"/>
      <c r="RNO300" s="227"/>
      <c r="RNP300" s="227"/>
      <c r="RNQ300" s="227"/>
      <c r="RNR300" s="227"/>
      <c r="RNS300" s="227"/>
      <c r="RNT300" s="227"/>
      <c r="RNU300" s="227"/>
      <c r="RNV300" s="227"/>
      <c r="RNW300" s="227"/>
      <c r="RNX300" s="227"/>
      <c r="RNY300" s="227"/>
      <c r="RNZ300" s="227"/>
      <c r="ROA300" s="227"/>
      <c r="ROB300" s="227"/>
      <c r="ROC300" s="227"/>
      <c r="ROD300" s="227"/>
      <c r="ROE300" s="227"/>
      <c r="ROF300" s="227"/>
      <c r="ROG300" s="227"/>
      <c r="ROH300" s="227"/>
      <c r="ROI300" s="227"/>
      <c r="ROJ300" s="227"/>
      <c r="ROK300" s="227"/>
      <c r="ROL300" s="227"/>
      <c r="ROM300" s="227"/>
      <c r="RON300" s="227"/>
      <c r="ROO300" s="227"/>
      <c r="ROP300" s="227"/>
      <c r="ROQ300" s="227"/>
      <c r="ROR300" s="227"/>
      <c r="ROS300" s="227"/>
      <c r="ROT300" s="227"/>
      <c r="ROU300" s="227"/>
      <c r="ROV300" s="227"/>
      <c r="ROW300" s="227"/>
      <c r="ROX300" s="227"/>
      <c r="ROY300" s="227"/>
      <c r="ROZ300" s="227"/>
      <c r="RPA300" s="227"/>
      <c r="RPB300" s="227"/>
      <c r="RPC300" s="227"/>
      <c r="RPD300" s="227"/>
      <c r="RPE300" s="227"/>
      <c r="RPF300" s="227"/>
      <c r="RPG300" s="227"/>
      <c r="RPH300" s="227"/>
      <c r="RPI300" s="227"/>
      <c r="RPJ300" s="227"/>
      <c r="RPK300" s="227"/>
      <c r="RPL300" s="227"/>
      <c r="RPM300" s="227"/>
      <c r="RPN300" s="227"/>
      <c r="RPO300" s="227"/>
      <c r="RPP300" s="227"/>
      <c r="RPQ300" s="227"/>
      <c r="RPR300" s="227"/>
      <c r="RPS300" s="227"/>
      <c r="RPT300" s="227"/>
      <c r="RPU300" s="227"/>
      <c r="RPV300" s="227"/>
      <c r="RPW300" s="227"/>
      <c r="RPX300" s="227"/>
      <c r="RPY300" s="227"/>
      <c r="RPZ300" s="227"/>
      <c r="RQA300" s="227"/>
      <c r="RQB300" s="227"/>
      <c r="RQC300" s="227"/>
      <c r="RQD300" s="227"/>
      <c r="RQE300" s="227"/>
      <c r="RQF300" s="227"/>
      <c r="RQG300" s="227"/>
      <c r="RQH300" s="227"/>
      <c r="RQI300" s="227"/>
      <c r="RQJ300" s="227"/>
      <c r="RQK300" s="227"/>
      <c r="RQL300" s="227"/>
      <c r="RQM300" s="227"/>
      <c r="RQN300" s="227"/>
      <c r="RQO300" s="227"/>
      <c r="RQP300" s="227"/>
      <c r="RQQ300" s="227"/>
      <c r="RQR300" s="227"/>
      <c r="RQS300" s="227"/>
      <c r="RQT300" s="227"/>
      <c r="RQU300" s="227"/>
      <c r="RQV300" s="227"/>
      <c r="RQW300" s="227"/>
      <c r="RQX300" s="227"/>
      <c r="RQY300" s="227"/>
      <c r="RQZ300" s="227"/>
      <c r="RRA300" s="227"/>
      <c r="RRB300" s="227"/>
      <c r="RRC300" s="227"/>
      <c r="RRD300" s="227"/>
      <c r="RRE300" s="227"/>
      <c r="RRF300" s="227"/>
      <c r="RRG300" s="227"/>
      <c r="RRH300" s="227"/>
      <c r="RRI300" s="227"/>
      <c r="RRJ300" s="227"/>
      <c r="RRK300" s="227"/>
      <c r="RRL300" s="227"/>
      <c r="RRM300" s="227"/>
      <c r="RRN300" s="227"/>
      <c r="RRO300" s="227"/>
      <c r="RRP300" s="227"/>
      <c r="RRQ300" s="227"/>
      <c r="RRR300" s="227"/>
      <c r="RRS300" s="227"/>
      <c r="RRT300" s="227"/>
      <c r="RRU300" s="227"/>
      <c r="RRV300" s="227"/>
      <c r="RRW300" s="227"/>
      <c r="RRX300" s="227"/>
      <c r="RRY300" s="227"/>
      <c r="RRZ300" s="227"/>
      <c r="RSA300" s="227"/>
      <c r="RSB300" s="227"/>
      <c r="RSC300" s="227"/>
      <c r="RSD300" s="227"/>
      <c r="RSE300" s="227"/>
      <c r="RSF300" s="227"/>
      <c r="RSG300" s="227"/>
      <c r="RSH300" s="227"/>
      <c r="RSI300" s="227"/>
      <c r="RSJ300" s="227"/>
      <c r="RSK300" s="227"/>
      <c r="RSL300" s="227"/>
      <c r="RSM300" s="227"/>
      <c r="RSN300" s="227"/>
      <c r="RSO300" s="227"/>
      <c r="RSP300" s="227"/>
      <c r="RSQ300" s="227"/>
      <c r="RSR300" s="227"/>
      <c r="RSS300" s="227"/>
      <c r="RST300" s="227"/>
      <c r="RSU300" s="227"/>
      <c r="RSV300" s="227"/>
      <c r="RSW300" s="227"/>
      <c r="RSX300" s="227"/>
      <c r="RSY300" s="227"/>
      <c r="RSZ300" s="227"/>
      <c r="RTA300" s="227"/>
      <c r="RTB300" s="227"/>
      <c r="RTC300" s="227"/>
      <c r="RTD300" s="227"/>
      <c r="RTE300" s="227"/>
      <c r="RTF300" s="227"/>
      <c r="RTG300" s="227"/>
      <c r="RTH300" s="227"/>
      <c r="RTI300" s="227"/>
      <c r="RTJ300" s="227"/>
      <c r="RTK300" s="227"/>
      <c r="RTL300" s="227"/>
      <c r="RTM300" s="227"/>
      <c r="RTN300" s="227"/>
      <c r="RTO300" s="227"/>
      <c r="RTP300" s="227"/>
      <c r="RTQ300" s="227"/>
      <c r="RTR300" s="227"/>
      <c r="RTS300" s="227"/>
      <c r="RTT300" s="227"/>
      <c r="RTU300" s="227"/>
      <c r="RTV300" s="227"/>
      <c r="RTW300" s="227"/>
      <c r="RTX300" s="227"/>
      <c r="RTY300" s="227"/>
      <c r="RTZ300" s="227"/>
      <c r="RUA300" s="227"/>
      <c r="RUB300" s="227"/>
      <c r="RUC300" s="227"/>
      <c r="RUD300" s="227"/>
      <c r="RUE300" s="227"/>
      <c r="RUF300" s="227"/>
      <c r="RUG300" s="227"/>
      <c r="RUH300" s="227"/>
      <c r="RUI300" s="227"/>
      <c r="RUJ300" s="227"/>
      <c r="RUK300" s="227"/>
      <c r="RUL300" s="227"/>
      <c r="RUM300" s="227"/>
      <c r="RUN300" s="227"/>
      <c r="RUO300" s="227"/>
      <c r="RUP300" s="227"/>
      <c r="RUQ300" s="227"/>
      <c r="RUR300" s="227"/>
      <c r="RUS300" s="227"/>
      <c r="RUT300" s="227"/>
      <c r="RUU300" s="227"/>
      <c r="RUV300" s="227"/>
      <c r="RUW300" s="227"/>
      <c r="RUX300" s="227"/>
      <c r="RUY300" s="227"/>
      <c r="RUZ300" s="227"/>
      <c r="RVA300" s="227"/>
      <c r="RVB300" s="227"/>
      <c r="RVC300" s="227"/>
      <c r="RVD300" s="227"/>
      <c r="RVE300" s="227"/>
      <c r="RVF300" s="227"/>
      <c r="RVG300" s="227"/>
      <c r="RVH300" s="227"/>
      <c r="RVI300" s="227"/>
      <c r="RVJ300" s="227"/>
      <c r="RVK300" s="227"/>
      <c r="RVL300" s="227"/>
      <c r="RVM300" s="227"/>
      <c r="RVN300" s="227"/>
      <c r="RVO300" s="227"/>
      <c r="RVP300" s="227"/>
      <c r="RVQ300" s="227"/>
      <c r="RVR300" s="227"/>
      <c r="RVS300" s="227"/>
      <c r="RVT300" s="227"/>
      <c r="RVU300" s="227"/>
      <c r="RVV300" s="227"/>
      <c r="RVW300" s="227"/>
      <c r="RVX300" s="227"/>
      <c r="RVY300" s="227"/>
      <c r="RVZ300" s="227"/>
      <c r="RWA300" s="227"/>
      <c r="RWB300" s="227"/>
      <c r="RWC300" s="227"/>
      <c r="RWD300" s="227"/>
      <c r="RWE300" s="227"/>
      <c r="RWF300" s="227"/>
      <c r="RWG300" s="227"/>
      <c r="RWH300" s="227"/>
      <c r="RWI300" s="227"/>
      <c r="RWJ300" s="227"/>
      <c r="RWK300" s="227"/>
      <c r="RWL300" s="227"/>
      <c r="RWM300" s="227"/>
      <c r="RWN300" s="227"/>
      <c r="RWO300" s="227"/>
      <c r="RWP300" s="227"/>
      <c r="RWQ300" s="227"/>
      <c r="RWR300" s="227"/>
      <c r="RWS300" s="227"/>
      <c r="RWT300" s="227"/>
      <c r="RWU300" s="227"/>
      <c r="RWV300" s="227"/>
      <c r="RWW300" s="227"/>
      <c r="RWX300" s="227"/>
      <c r="RWY300" s="227"/>
      <c r="RWZ300" s="227"/>
      <c r="RXA300" s="227"/>
      <c r="RXB300" s="227"/>
      <c r="RXC300" s="227"/>
      <c r="RXD300" s="227"/>
      <c r="RXE300" s="227"/>
      <c r="RXF300" s="227"/>
      <c r="RXG300" s="227"/>
      <c r="RXH300" s="227"/>
      <c r="RXI300" s="227"/>
      <c r="RXJ300" s="227"/>
      <c r="RXK300" s="227"/>
      <c r="RXL300" s="227"/>
      <c r="RXM300" s="227"/>
      <c r="RXN300" s="227"/>
      <c r="RXO300" s="227"/>
      <c r="RXP300" s="227"/>
      <c r="RXQ300" s="227"/>
      <c r="RXR300" s="227"/>
      <c r="RXS300" s="227"/>
      <c r="RXT300" s="227"/>
      <c r="RXU300" s="227"/>
      <c r="RXV300" s="227"/>
      <c r="RXW300" s="227"/>
      <c r="RXX300" s="227"/>
      <c r="RXY300" s="227"/>
      <c r="RXZ300" s="227"/>
      <c r="RYA300" s="227"/>
      <c r="RYB300" s="227"/>
      <c r="RYC300" s="227"/>
      <c r="RYD300" s="227"/>
      <c r="RYE300" s="227"/>
      <c r="RYF300" s="227"/>
      <c r="RYG300" s="227"/>
      <c r="RYH300" s="227"/>
      <c r="RYI300" s="227"/>
      <c r="RYJ300" s="227"/>
      <c r="RYK300" s="227"/>
      <c r="RYL300" s="227"/>
      <c r="RYM300" s="227"/>
      <c r="RYN300" s="227"/>
      <c r="RYO300" s="227"/>
      <c r="RYP300" s="227"/>
      <c r="RYQ300" s="227"/>
      <c r="RYR300" s="227"/>
      <c r="RYS300" s="227"/>
      <c r="RYT300" s="227"/>
      <c r="RYU300" s="227"/>
      <c r="RYV300" s="227"/>
      <c r="RYW300" s="227"/>
      <c r="RYX300" s="227"/>
      <c r="RYY300" s="227"/>
      <c r="RYZ300" s="227"/>
      <c r="RZA300" s="227"/>
      <c r="RZB300" s="227"/>
      <c r="RZC300" s="227"/>
      <c r="RZD300" s="227"/>
      <c r="RZE300" s="227"/>
      <c r="RZF300" s="227"/>
      <c r="RZG300" s="227"/>
      <c r="RZH300" s="227"/>
      <c r="RZI300" s="227"/>
      <c r="RZJ300" s="227"/>
      <c r="RZK300" s="227"/>
      <c r="RZL300" s="227"/>
      <c r="RZM300" s="227"/>
      <c r="RZN300" s="227"/>
      <c r="RZO300" s="227"/>
      <c r="RZP300" s="227"/>
      <c r="RZQ300" s="227"/>
      <c r="RZR300" s="227"/>
      <c r="RZS300" s="227"/>
      <c r="RZT300" s="227"/>
      <c r="RZU300" s="227"/>
      <c r="RZV300" s="227"/>
      <c r="RZW300" s="227"/>
      <c r="RZX300" s="227"/>
      <c r="RZY300" s="227"/>
      <c r="RZZ300" s="227"/>
      <c r="SAA300" s="227"/>
      <c r="SAB300" s="227"/>
      <c r="SAC300" s="227"/>
      <c r="SAD300" s="227"/>
      <c r="SAE300" s="227"/>
      <c r="SAF300" s="227"/>
      <c r="SAG300" s="227"/>
      <c r="SAH300" s="227"/>
      <c r="SAI300" s="227"/>
      <c r="SAJ300" s="227"/>
      <c r="SAK300" s="227"/>
      <c r="SAL300" s="227"/>
      <c r="SAM300" s="227"/>
      <c r="SAN300" s="227"/>
      <c r="SAO300" s="227"/>
      <c r="SAP300" s="227"/>
      <c r="SAQ300" s="227"/>
      <c r="SAR300" s="227"/>
      <c r="SAS300" s="227"/>
      <c r="SAT300" s="227"/>
      <c r="SAU300" s="227"/>
      <c r="SAV300" s="227"/>
      <c r="SAW300" s="227"/>
      <c r="SAX300" s="227"/>
      <c r="SAY300" s="227"/>
      <c r="SAZ300" s="227"/>
      <c r="SBA300" s="227"/>
      <c r="SBB300" s="227"/>
      <c r="SBC300" s="227"/>
      <c r="SBD300" s="227"/>
      <c r="SBE300" s="227"/>
      <c r="SBF300" s="227"/>
      <c r="SBG300" s="227"/>
      <c r="SBH300" s="227"/>
      <c r="SBI300" s="227"/>
      <c r="SBJ300" s="227"/>
      <c r="SBK300" s="227"/>
      <c r="SBL300" s="227"/>
      <c r="SBM300" s="227"/>
      <c r="SBN300" s="227"/>
      <c r="SBO300" s="227"/>
      <c r="SBP300" s="227"/>
      <c r="SBQ300" s="227"/>
      <c r="SBR300" s="227"/>
      <c r="SBS300" s="227"/>
      <c r="SBT300" s="227"/>
      <c r="SBU300" s="227"/>
      <c r="SBV300" s="227"/>
      <c r="SBW300" s="227"/>
      <c r="SBX300" s="227"/>
      <c r="SBY300" s="227"/>
      <c r="SBZ300" s="227"/>
      <c r="SCA300" s="227"/>
      <c r="SCB300" s="227"/>
      <c r="SCC300" s="227"/>
      <c r="SCD300" s="227"/>
      <c r="SCE300" s="227"/>
      <c r="SCF300" s="227"/>
      <c r="SCG300" s="227"/>
      <c r="SCH300" s="227"/>
      <c r="SCI300" s="227"/>
      <c r="SCJ300" s="227"/>
      <c r="SCK300" s="227"/>
      <c r="SCL300" s="227"/>
      <c r="SCM300" s="227"/>
      <c r="SCN300" s="227"/>
      <c r="SCO300" s="227"/>
      <c r="SCP300" s="227"/>
      <c r="SCQ300" s="227"/>
      <c r="SCR300" s="227"/>
      <c r="SCS300" s="227"/>
      <c r="SCT300" s="227"/>
      <c r="SCU300" s="227"/>
      <c r="SCV300" s="227"/>
      <c r="SCW300" s="227"/>
      <c r="SCX300" s="227"/>
      <c r="SCY300" s="227"/>
      <c r="SCZ300" s="227"/>
      <c r="SDA300" s="227"/>
      <c r="SDB300" s="227"/>
      <c r="SDC300" s="227"/>
      <c r="SDD300" s="227"/>
      <c r="SDE300" s="227"/>
      <c r="SDF300" s="227"/>
      <c r="SDG300" s="227"/>
      <c r="SDH300" s="227"/>
      <c r="SDI300" s="227"/>
      <c r="SDJ300" s="227"/>
      <c r="SDK300" s="227"/>
      <c r="SDL300" s="227"/>
      <c r="SDM300" s="227"/>
      <c r="SDN300" s="227"/>
      <c r="SDO300" s="227"/>
      <c r="SDP300" s="227"/>
      <c r="SDQ300" s="227"/>
      <c r="SDR300" s="227"/>
      <c r="SDS300" s="227"/>
      <c r="SDT300" s="227"/>
      <c r="SDU300" s="227"/>
      <c r="SDV300" s="227"/>
      <c r="SDW300" s="227"/>
      <c r="SDX300" s="227"/>
      <c r="SDY300" s="227"/>
      <c r="SDZ300" s="227"/>
      <c r="SEA300" s="227"/>
      <c r="SEB300" s="227"/>
      <c r="SEC300" s="227"/>
      <c r="SED300" s="227"/>
      <c r="SEE300" s="227"/>
      <c r="SEF300" s="227"/>
      <c r="SEG300" s="227"/>
      <c r="SEH300" s="227"/>
      <c r="SEI300" s="227"/>
      <c r="SEJ300" s="227"/>
      <c r="SEK300" s="227"/>
      <c r="SEL300" s="227"/>
      <c r="SEM300" s="227"/>
      <c r="SEN300" s="227"/>
      <c r="SEO300" s="227"/>
      <c r="SEP300" s="227"/>
      <c r="SEQ300" s="227"/>
      <c r="SER300" s="227"/>
      <c r="SES300" s="227"/>
      <c r="SET300" s="227"/>
      <c r="SEU300" s="227"/>
      <c r="SEV300" s="227"/>
      <c r="SEW300" s="227"/>
      <c r="SEX300" s="227"/>
      <c r="SEY300" s="227"/>
      <c r="SEZ300" s="227"/>
      <c r="SFA300" s="227"/>
      <c r="SFB300" s="227"/>
      <c r="SFC300" s="227"/>
      <c r="SFD300" s="227"/>
      <c r="SFE300" s="227"/>
      <c r="SFF300" s="227"/>
      <c r="SFG300" s="227"/>
      <c r="SFH300" s="227"/>
      <c r="SFI300" s="227"/>
      <c r="SFJ300" s="227"/>
      <c r="SFK300" s="227"/>
      <c r="SFL300" s="227"/>
      <c r="SFM300" s="227"/>
      <c r="SFN300" s="227"/>
      <c r="SFO300" s="227"/>
      <c r="SFP300" s="227"/>
      <c r="SFQ300" s="227"/>
      <c r="SFR300" s="227"/>
      <c r="SFS300" s="227"/>
      <c r="SFT300" s="227"/>
      <c r="SFU300" s="227"/>
      <c r="SFV300" s="227"/>
      <c r="SFW300" s="227"/>
      <c r="SFX300" s="227"/>
      <c r="SFY300" s="227"/>
      <c r="SFZ300" s="227"/>
      <c r="SGA300" s="227"/>
      <c r="SGB300" s="227"/>
      <c r="SGC300" s="227"/>
      <c r="SGD300" s="227"/>
      <c r="SGE300" s="227"/>
      <c r="SGF300" s="227"/>
      <c r="SGG300" s="227"/>
      <c r="SGH300" s="227"/>
      <c r="SGI300" s="227"/>
      <c r="SGJ300" s="227"/>
      <c r="SGK300" s="227"/>
      <c r="SGL300" s="227"/>
      <c r="SGM300" s="227"/>
      <c r="SGN300" s="227"/>
      <c r="SGO300" s="227"/>
      <c r="SGP300" s="227"/>
      <c r="SGQ300" s="227"/>
      <c r="SGR300" s="227"/>
      <c r="SGS300" s="227"/>
      <c r="SGT300" s="227"/>
      <c r="SGU300" s="227"/>
      <c r="SGV300" s="227"/>
      <c r="SGW300" s="227"/>
      <c r="SGX300" s="227"/>
      <c r="SGY300" s="227"/>
      <c r="SGZ300" s="227"/>
      <c r="SHA300" s="227"/>
      <c r="SHB300" s="227"/>
      <c r="SHC300" s="227"/>
      <c r="SHD300" s="227"/>
      <c r="SHE300" s="227"/>
      <c r="SHF300" s="227"/>
      <c r="SHG300" s="227"/>
      <c r="SHH300" s="227"/>
      <c r="SHI300" s="227"/>
      <c r="SHJ300" s="227"/>
      <c r="SHK300" s="227"/>
      <c r="SHL300" s="227"/>
      <c r="SHM300" s="227"/>
      <c r="SHN300" s="227"/>
      <c r="SHO300" s="227"/>
      <c r="SHP300" s="227"/>
      <c r="SHQ300" s="227"/>
      <c r="SHR300" s="227"/>
      <c r="SHS300" s="227"/>
      <c r="SHT300" s="227"/>
      <c r="SHU300" s="227"/>
      <c r="SHV300" s="227"/>
      <c r="SHW300" s="227"/>
      <c r="SHX300" s="227"/>
      <c r="SHY300" s="227"/>
      <c r="SHZ300" s="227"/>
      <c r="SIA300" s="227"/>
      <c r="SIB300" s="227"/>
      <c r="SIC300" s="227"/>
      <c r="SID300" s="227"/>
      <c r="SIE300" s="227"/>
      <c r="SIF300" s="227"/>
      <c r="SIG300" s="227"/>
      <c r="SIH300" s="227"/>
      <c r="SII300" s="227"/>
      <c r="SIJ300" s="227"/>
      <c r="SIK300" s="227"/>
      <c r="SIL300" s="227"/>
      <c r="SIM300" s="227"/>
      <c r="SIN300" s="227"/>
      <c r="SIO300" s="227"/>
      <c r="SIP300" s="227"/>
      <c r="SIQ300" s="227"/>
      <c r="SIR300" s="227"/>
      <c r="SIS300" s="227"/>
      <c r="SIT300" s="227"/>
      <c r="SIU300" s="227"/>
      <c r="SIV300" s="227"/>
      <c r="SIW300" s="227"/>
      <c r="SIX300" s="227"/>
      <c r="SIY300" s="227"/>
      <c r="SIZ300" s="227"/>
      <c r="SJA300" s="227"/>
      <c r="SJB300" s="227"/>
      <c r="SJC300" s="227"/>
      <c r="SJD300" s="227"/>
      <c r="SJE300" s="227"/>
      <c r="SJF300" s="227"/>
      <c r="SJG300" s="227"/>
      <c r="SJH300" s="227"/>
      <c r="SJI300" s="227"/>
      <c r="SJJ300" s="227"/>
      <c r="SJK300" s="227"/>
      <c r="SJL300" s="227"/>
      <c r="SJM300" s="227"/>
      <c r="SJN300" s="227"/>
      <c r="SJO300" s="227"/>
      <c r="SJP300" s="227"/>
      <c r="SJQ300" s="227"/>
      <c r="SJR300" s="227"/>
      <c r="SJS300" s="227"/>
      <c r="SJT300" s="227"/>
      <c r="SJU300" s="227"/>
      <c r="SJV300" s="227"/>
      <c r="SJW300" s="227"/>
      <c r="SJX300" s="227"/>
      <c r="SJY300" s="227"/>
      <c r="SJZ300" s="227"/>
      <c r="SKA300" s="227"/>
      <c r="SKB300" s="227"/>
      <c r="SKC300" s="227"/>
      <c r="SKD300" s="227"/>
      <c r="SKE300" s="227"/>
      <c r="SKF300" s="227"/>
      <c r="SKG300" s="227"/>
      <c r="SKH300" s="227"/>
      <c r="SKI300" s="227"/>
      <c r="SKJ300" s="227"/>
      <c r="SKK300" s="227"/>
      <c r="SKL300" s="227"/>
      <c r="SKM300" s="227"/>
      <c r="SKN300" s="227"/>
      <c r="SKO300" s="227"/>
      <c r="SKP300" s="227"/>
      <c r="SKQ300" s="227"/>
      <c r="SKR300" s="227"/>
      <c r="SKS300" s="227"/>
      <c r="SKT300" s="227"/>
      <c r="SKU300" s="227"/>
      <c r="SKV300" s="227"/>
      <c r="SKW300" s="227"/>
      <c r="SKX300" s="227"/>
      <c r="SKY300" s="227"/>
      <c r="SKZ300" s="227"/>
      <c r="SLA300" s="227"/>
      <c r="SLB300" s="227"/>
      <c r="SLC300" s="227"/>
      <c r="SLD300" s="227"/>
      <c r="SLE300" s="227"/>
      <c r="SLF300" s="227"/>
      <c r="SLG300" s="227"/>
      <c r="SLH300" s="227"/>
      <c r="SLI300" s="227"/>
      <c r="SLJ300" s="227"/>
      <c r="SLK300" s="227"/>
      <c r="SLL300" s="227"/>
      <c r="SLM300" s="227"/>
      <c r="SLN300" s="227"/>
      <c r="SLO300" s="227"/>
      <c r="SLP300" s="227"/>
      <c r="SLQ300" s="227"/>
      <c r="SLR300" s="227"/>
      <c r="SLS300" s="227"/>
      <c r="SLT300" s="227"/>
      <c r="SLU300" s="227"/>
      <c r="SLV300" s="227"/>
      <c r="SLW300" s="227"/>
      <c r="SLX300" s="227"/>
      <c r="SLY300" s="227"/>
      <c r="SLZ300" s="227"/>
      <c r="SMA300" s="227"/>
      <c r="SMB300" s="227"/>
      <c r="SMC300" s="227"/>
      <c r="SMD300" s="227"/>
      <c r="SME300" s="227"/>
      <c r="SMF300" s="227"/>
      <c r="SMG300" s="227"/>
      <c r="SMH300" s="227"/>
      <c r="SMI300" s="227"/>
      <c r="SMJ300" s="227"/>
      <c r="SMK300" s="227"/>
      <c r="SML300" s="227"/>
      <c r="SMM300" s="227"/>
      <c r="SMN300" s="227"/>
      <c r="SMO300" s="227"/>
      <c r="SMP300" s="227"/>
      <c r="SMQ300" s="227"/>
      <c r="SMR300" s="227"/>
      <c r="SMS300" s="227"/>
      <c r="SMT300" s="227"/>
      <c r="SMU300" s="227"/>
      <c r="SMV300" s="227"/>
      <c r="SMW300" s="227"/>
      <c r="SMX300" s="227"/>
      <c r="SMY300" s="227"/>
      <c r="SMZ300" s="227"/>
      <c r="SNA300" s="227"/>
      <c r="SNB300" s="227"/>
      <c r="SNC300" s="227"/>
      <c r="SND300" s="227"/>
      <c r="SNE300" s="227"/>
      <c r="SNF300" s="227"/>
      <c r="SNG300" s="227"/>
      <c r="SNH300" s="227"/>
      <c r="SNI300" s="227"/>
      <c r="SNJ300" s="227"/>
      <c r="SNK300" s="227"/>
      <c r="SNL300" s="227"/>
      <c r="SNM300" s="227"/>
      <c r="SNN300" s="227"/>
      <c r="SNO300" s="227"/>
      <c r="SNP300" s="227"/>
      <c r="SNQ300" s="227"/>
      <c r="SNR300" s="227"/>
      <c r="SNS300" s="227"/>
      <c r="SNT300" s="227"/>
      <c r="SNU300" s="227"/>
      <c r="SNV300" s="227"/>
      <c r="SNW300" s="227"/>
      <c r="SNX300" s="227"/>
      <c r="SNY300" s="227"/>
      <c r="SNZ300" s="227"/>
      <c r="SOA300" s="227"/>
      <c r="SOB300" s="227"/>
      <c r="SOC300" s="227"/>
      <c r="SOD300" s="227"/>
      <c r="SOE300" s="227"/>
      <c r="SOF300" s="227"/>
      <c r="SOG300" s="227"/>
      <c r="SOH300" s="227"/>
      <c r="SOI300" s="227"/>
      <c r="SOJ300" s="227"/>
      <c r="SOK300" s="227"/>
      <c r="SOL300" s="227"/>
      <c r="SOM300" s="227"/>
      <c r="SON300" s="227"/>
      <c r="SOO300" s="227"/>
      <c r="SOP300" s="227"/>
      <c r="SOQ300" s="227"/>
      <c r="SOR300" s="227"/>
      <c r="SOS300" s="227"/>
      <c r="SOT300" s="227"/>
      <c r="SOU300" s="227"/>
      <c r="SOV300" s="227"/>
      <c r="SOW300" s="227"/>
      <c r="SOX300" s="227"/>
      <c r="SOY300" s="227"/>
      <c r="SOZ300" s="227"/>
      <c r="SPA300" s="227"/>
      <c r="SPB300" s="227"/>
      <c r="SPC300" s="227"/>
      <c r="SPD300" s="227"/>
      <c r="SPE300" s="227"/>
      <c r="SPF300" s="227"/>
      <c r="SPG300" s="227"/>
      <c r="SPH300" s="227"/>
      <c r="SPI300" s="227"/>
      <c r="SPJ300" s="227"/>
      <c r="SPK300" s="227"/>
      <c r="SPL300" s="227"/>
      <c r="SPM300" s="227"/>
      <c r="SPN300" s="227"/>
      <c r="SPO300" s="227"/>
      <c r="SPP300" s="227"/>
      <c r="SPQ300" s="227"/>
      <c r="SPR300" s="227"/>
      <c r="SPS300" s="227"/>
      <c r="SPT300" s="227"/>
      <c r="SPU300" s="227"/>
      <c r="SPV300" s="227"/>
      <c r="SPW300" s="227"/>
      <c r="SPX300" s="227"/>
      <c r="SPY300" s="227"/>
      <c r="SPZ300" s="227"/>
      <c r="SQA300" s="227"/>
      <c r="SQB300" s="227"/>
      <c r="SQC300" s="227"/>
      <c r="SQD300" s="227"/>
      <c r="SQE300" s="227"/>
      <c r="SQF300" s="227"/>
      <c r="SQG300" s="227"/>
      <c r="SQH300" s="227"/>
      <c r="SQI300" s="227"/>
      <c r="SQJ300" s="227"/>
      <c r="SQK300" s="227"/>
      <c r="SQL300" s="227"/>
      <c r="SQM300" s="227"/>
      <c r="SQN300" s="227"/>
      <c r="SQO300" s="227"/>
      <c r="SQP300" s="227"/>
      <c r="SQQ300" s="227"/>
      <c r="SQR300" s="227"/>
      <c r="SQS300" s="227"/>
      <c r="SQT300" s="227"/>
      <c r="SQU300" s="227"/>
      <c r="SQV300" s="227"/>
      <c r="SQW300" s="227"/>
      <c r="SQX300" s="227"/>
      <c r="SQY300" s="227"/>
      <c r="SQZ300" s="227"/>
      <c r="SRA300" s="227"/>
      <c r="SRB300" s="227"/>
      <c r="SRC300" s="227"/>
      <c r="SRD300" s="227"/>
      <c r="SRE300" s="227"/>
      <c r="SRF300" s="227"/>
      <c r="SRG300" s="227"/>
      <c r="SRH300" s="227"/>
      <c r="SRI300" s="227"/>
      <c r="SRJ300" s="227"/>
      <c r="SRK300" s="227"/>
      <c r="SRL300" s="227"/>
      <c r="SRM300" s="227"/>
      <c r="SRN300" s="227"/>
      <c r="SRO300" s="227"/>
      <c r="SRP300" s="227"/>
      <c r="SRQ300" s="227"/>
      <c r="SRR300" s="227"/>
      <c r="SRS300" s="227"/>
      <c r="SRT300" s="227"/>
      <c r="SRU300" s="227"/>
      <c r="SRV300" s="227"/>
      <c r="SRW300" s="227"/>
      <c r="SRX300" s="227"/>
      <c r="SRY300" s="227"/>
      <c r="SRZ300" s="227"/>
      <c r="SSA300" s="227"/>
      <c r="SSB300" s="227"/>
      <c r="SSC300" s="227"/>
      <c r="SSD300" s="227"/>
      <c r="SSE300" s="227"/>
      <c r="SSF300" s="227"/>
      <c r="SSG300" s="227"/>
      <c r="SSH300" s="227"/>
      <c r="SSI300" s="227"/>
      <c r="SSJ300" s="227"/>
      <c r="SSK300" s="227"/>
      <c r="SSL300" s="227"/>
      <c r="SSM300" s="227"/>
      <c r="SSN300" s="227"/>
      <c r="SSO300" s="227"/>
      <c r="SSP300" s="227"/>
      <c r="SSQ300" s="227"/>
      <c r="SSR300" s="227"/>
      <c r="SSS300" s="227"/>
      <c r="SST300" s="227"/>
      <c r="SSU300" s="227"/>
      <c r="SSV300" s="227"/>
      <c r="SSW300" s="227"/>
      <c r="SSX300" s="227"/>
      <c r="SSY300" s="227"/>
      <c r="SSZ300" s="227"/>
      <c r="STA300" s="227"/>
      <c r="STB300" s="227"/>
      <c r="STC300" s="227"/>
      <c r="STD300" s="227"/>
      <c r="STE300" s="227"/>
      <c r="STF300" s="227"/>
      <c r="STG300" s="227"/>
      <c r="STH300" s="227"/>
      <c r="STI300" s="227"/>
      <c r="STJ300" s="227"/>
      <c r="STK300" s="227"/>
      <c r="STL300" s="227"/>
      <c r="STM300" s="227"/>
      <c r="STN300" s="227"/>
      <c r="STO300" s="227"/>
      <c r="STP300" s="227"/>
      <c r="STQ300" s="227"/>
      <c r="STR300" s="227"/>
      <c r="STS300" s="227"/>
      <c r="STT300" s="227"/>
      <c r="STU300" s="227"/>
      <c r="STV300" s="227"/>
      <c r="STW300" s="227"/>
      <c r="STX300" s="227"/>
      <c r="STY300" s="227"/>
      <c r="STZ300" s="227"/>
      <c r="SUA300" s="227"/>
      <c r="SUB300" s="227"/>
      <c r="SUC300" s="227"/>
      <c r="SUD300" s="227"/>
      <c r="SUE300" s="227"/>
      <c r="SUF300" s="227"/>
      <c r="SUG300" s="227"/>
      <c r="SUH300" s="227"/>
      <c r="SUI300" s="227"/>
      <c r="SUJ300" s="227"/>
      <c r="SUK300" s="227"/>
      <c r="SUL300" s="227"/>
      <c r="SUM300" s="227"/>
      <c r="SUN300" s="227"/>
      <c r="SUO300" s="227"/>
      <c r="SUP300" s="227"/>
      <c r="SUQ300" s="227"/>
      <c r="SUR300" s="227"/>
      <c r="SUS300" s="227"/>
      <c r="SUT300" s="227"/>
      <c r="SUU300" s="227"/>
      <c r="SUV300" s="227"/>
      <c r="SUW300" s="227"/>
      <c r="SUX300" s="227"/>
      <c r="SUY300" s="227"/>
      <c r="SUZ300" s="227"/>
      <c r="SVA300" s="227"/>
      <c r="SVB300" s="227"/>
      <c r="SVC300" s="227"/>
      <c r="SVD300" s="227"/>
      <c r="SVE300" s="227"/>
      <c r="SVF300" s="227"/>
      <c r="SVG300" s="227"/>
      <c r="SVH300" s="227"/>
      <c r="SVI300" s="227"/>
      <c r="SVJ300" s="227"/>
      <c r="SVK300" s="227"/>
      <c r="SVL300" s="227"/>
      <c r="SVM300" s="227"/>
      <c r="SVN300" s="227"/>
      <c r="SVO300" s="227"/>
      <c r="SVP300" s="227"/>
      <c r="SVQ300" s="227"/>
      <c r="SVR300" s="227"/>
      <c r="SVS300" s="227"/>
      <c r="SVT300" s="227"/>
      <c r="SVU300" s="227"/>
      <c r="SVV300" s="227"/>
      <c r="SVW300" s="227"/>
      <c r="SVX300" s="227"/>
      <c r="SVY300" s="227"/>
      <c r="SVZ300" s="227"/>
      <c r="SWA300" s="227"/>
      <c r="SWB300" s="227"/>
      <c r="SWC300" s="227"/>
      <c r="SWD300" s="227"/>
      <c r="SWE300" s="227"/>
      <c r="SWF300" s="227"/>
      <c r="SWG300" s="227"/>
      <c r="SWH300" s="227"/>
      <c r="SWI300" s="227"/>
      <c r="SWJ300" s="227"/>
      <c r="SWK300" s="227"/>
      <c r="SWL300" s="227"/>
      <c r="SWM300" s="227"/>
      <c r="SWN300" s="227"/>
      <c r="SWO300" s="227"/>
      <c r="SWP300" s="227"/>
      <c r="SWQ300" s="227"/>
      <c r="SWR300" s="227"/>
      <c r="SWS300" s="227"/>
      <c r="SWT300" s="227"/>
      <c r="SWU300" s="227"/>
      <c r="SWV300" s="227"/>
      <c r="SWW300" s="227"/>
      <c r="SWX300" s="227"/>
      <c r="SWY300" s="227"/>
      <c r="SWZ300" s="227"/>
      <c r="SXA300" s="227"/>
      <c r="SXB300" s="227"/>
      <c r="SXC300" s="227"/>
      <c r="SXD300" s="227"/>
      <c r="SXE300" s="227"/>
      <c r="SXF300" s="227"/>
      <c r="SXG300" s="227"/>
      <c r="SXH300" s="227"/>
      <c r="SXI300" s="227"/>
      <c r="SXJ300" s="227"/>
      <c r="SXK300" s="227"/>
      <c r="SXL300" s="227"/>
      <c r="SXM300" s="227"/>
      <c r="SXN300" s="227"/>
      <c r="SXO300" s="227"/>
      <c r="SXP300" s="227"/>
      <c r="SXQ300" s="227"/>
      <c r="SXR300" s="227"/>
      <c r="SXS300" s="227"/>
      <c r="SXT300" s="227"/>
      <c r="SXU300" s="227"/>
      <c r="SXV300" s="227"/>
      <c r="SXW300" s="227"/>
      <c r="SXX300" s="227"/>
      <c r="SXY300" s="227"/>
      <c r="SXZ300" s="227"/>
      <c r="SYA300" s="227"/>
      <c r="SYB300" s="227"/>
      <c r="SYC300" s="227"/>
      <c r="SYD300" s="227"/>
      <c r="SYE300" s="227"/>
      <c r="SYF300" s="227"/>
      <c r="SYG300" s="227"/>
      <c r="SYH300" s="227"/>
      <c r="SYI300" s="227"/>
      <c r="SYJ300" s="227"/>
      <c r="SYK300" s="227"/>
      <c r="SYL300" s="227"/>
      <c r="SYM300" s="227"/>
      <c r="SYN300" s="227"/>
      <c r="SYO300" s="227"/>
      <c r="SYP300" s="227"/>
      <c r="SYQ300" s="227"/>
      <c r="SYR300" s="227"/>
      <c r="SYS300" s="227"/>
      <c r="SYT300" s="227"/>
      <c r="SYU300" s="227"/>
      <c r="SYV300" s="227"/>
      <c r="SYW300" s="227"/>
      <c r="SYX300" s="227"/>
      <c r="SYY300" s="227"/>
      <c r="SYZ300" s="227"/>
      <c r="SZA300" s="227"/>
      <c r="SZB300" s="227"/>
      <c r="SZC300" s="227"/>
      <c r="SZD300" s="227"/>
      <c r="SZE300" s="227"/>
      <c r="SZF300" s="227"/>
      <c r="SZG300" s="227"/>
      <c r="SZH300" s="227"/>
      <c r="SZI300" s="227"/>
      <c r="SZJ300" s="227"/>
      <c r="SZK300" s="227"/>
      <c r="SZL300" s="227"/>
      <c r="SZM300" s="227"/>
      <c r="SZN300" s="227"/>
      <c r="SZO300" s="227"/>
      <c r="SZP300" s="227"/>
      <c r="SZQ300" s="227"/>
      <c r="SZR300" s="227"/>
      <c r="SZS300" s="227"/>
      <c r="SZT300" s="227"/>
      <c r="SZU300" s="227"/>
      <c r="SZV300" s="227"/>
      <c r="SZW300" s="227"/>
      <c r="SZX300" s="227"/>
      <c r="SZY300" s="227"/>
      <c r="SZZ300" s="227"/>
      <c r="TAA300" s="227"/>
      <c r="TAB300" s="227"/>
      <c r="TAC300" s="227"/>
      <c r="TAD300" s="227"/>
      <c r="TAE300" s="227"/>
      <c r="TAF300" s="227"/>
      <c r="TAG300" s="227"/>
      <c r="TAH300" s="227"/>
      <c r="TAI300" s="227"/>
      <c r="TAJ300" s="227"/>
      <c r="TAK300" s="227"/>
      <c r="TAL300" s="227"/>
      <c r="TAM300" s="227"/>
      <c r="TAN300" s="227"/>
      <c r="TAO300" s="227"/>
      <c r="TAP300" s="227"/>
      <c r="TAQ300" s="227"/>
      <c r="TAR300" s="227"/>
      <c r="TAS300" s="227"/>
      <c r="TAT300" s="227"/>
      <c r="TAU300" s="227"/>
      <c r="TAV300" s="227"/>
      <c r="TAW300" s="227"/>
      <c r="TAX300" s="227"/>
      <c r="TAY300" s="227"/>
      <c r="TAZ300" s="227"/>
      <c r="TBA300" s="227"/>
      <c r="TBB300" s="227"/>
      <c r="TBC300" s="227"/>
      <c r="TBD300" s="227"/>
      <c r="TBE300" s="227"/>
      <c r="TBF300" s="227"/>
      <c r="TBG300" s="227"/>
      <c r="TBH300" s="227"/>
      <c r="TBI300" s="227"/>
      <c r="TBJ300" s="227"/>
      <c r="TBK300" s="227"/>
      <c r="TBL300" s="227"/>
      <c r="TBM300" s="227"/>
      <c r="TBN300" s="227"/>
      <c r="TBO300" s="227"/>
      <c r="TBP300" s="227"/>
      <c r="TBQ300" s="227"/>
      <c r="TBR300" s="227"/>
      <c r="TBS300" s="227"/>
      <c r="TBT300" s="227"/>
      <c r="TBU300" s="227"/>
      <c r="TBV300" s="227"/>
      <c r="TBW300" s="227"/>
      <c r="TBX300" s="227"/>
      <c r="TBY300" s="227"/>
      <c r="TBZ300" s="227"/>
      <c r="TCA300" s="227"/>
      <c r="TCB300" s="227"/>
      <c r="TCC300" s="227"/>
      <c r="TCD300" s="227"/>
      <c r="TCE300" s="227"/>
      <c r="TCF300" s="227"/>
      <c r="TCG300" s="227"/>
      <c r="TCH300" s="227"/>
      <c r="TCI300" s="227"/>
      <c r="TCJ300" s="227"/>
      <c r="TCK300" s="227"/>
      <c r="TCL300" s="227"/>
      <c r="TCM300" s="227"/>
      <c r="TCN300" s="227"/>
      <c r="TCO300" s="227"/>
      <c r="TCP300" s="227"/>
      <c r="TCQ300" s="227"/>
      <c r="TCR300" s="227"/>
      <c r="TCS300" s="227"/>
      <c r="TCT300" s="227"/>
      <c r="TCU300" s="227"/>
      <c r="TCV300" s="227"/>
      <c r="TCW300" s="227"/>
      <c r="TCX300" s="227"/>
      <c r="TCY300" s="227"/>
      <c r="TCZ300" s="227"/>
      <c r="TDA300" s="227"/>
      <c r="TDB300" s="227"/>
      <c r="TDC300" s="227"/>
      <c r="TDD300" s="227"/>
      <c r="TDE300" s="227"/>
      <c r="TDF300" s="227"/>
      <c r="TDG300" s="227"/>
      <c r="TDH300" s="227"/>
      <c r="TDI300" s="227"/>
      <c r="TDJ300" s="227"/>
      <c r="TDK300" s="227"/>
      <c r="TDL300" s="227"/>
      <c r="TDM300" s="227"/>
      <c r="TDN300" s="227"/>
      <c r="TDO300" s="227"/>
      <c r="TDP300" s="227"/>
      <c r="TDQ300" s="227"/>
      <c r="TDR300" s="227"/>
      <c r="TDS300" s="227"/>
      <c r="TDT300" s="227"/>
      <c r="TDU300" s="227"/>
      <c r="TDV300" s="227"/>
      <c r="TDW300" s="227"/>
      <c r="TDX300" s="227"/>
      <c r="TDY300" s="227"/>
      <c r="TDZ300" s="227"/>
      <c r="TEA300" s="227"/>
      <c r="TEB300" s="227"/>
      <c r="TEC300" s="227"/>
      <c r="TED300" s="227"/>
      <c r="TEE300" s="227"/>
      <c r="TEF300" s="227"/>
      <c r="TEG300" s="227"/>
      <c r="TEH300" s="227"/>
      <c r="TEI300" s="227"/>
      <c r="TEJ300" s="227"/>
      <c r="TEK300" s="227"/>
      <c r="TEL300" s="227"/>
      <c r="TEM300" s="227"/>
      <c r="TEN300" s="227"/>
      <c r="TEO300" s="227"/>
      <c r="TEP300" s="227"/>
      <c r="TEQ300" s="227"/>
      <c r="TER300" s="227"/>
      <c r="TES300" s="227"/>
      <c r="TET300" s="227"/>
      <c r="TEU300" s="227"/>
      <c r="TEV300" s="227"/>
      <c r="TEW300" s="227"/>
      <c r="TEX300" s="227"/>
      <c r="TEY300" s="227"/>
      <c r="TEZ300" s="227"/>
      <c r="TFA300" s="227"/>
      <c r="TFB300" s="227"/>
      <c r="TFC300" s="227"/>
      <c r="TFD300" s="227"/>
      <c r="TFE300" s="227"/>
      <c r="TFF300" s="227"/>
      <c r="TFG300" s="227"/>
      <c r="TFH300" s="227"/>
      <c r="TFI300" s="227"/>
      <c r="TFJ300" s="227"/>
      <c r="TFK300" s="227"/>
      <c r="TFL300" s="227"/>
      <c r="TFM300" s="227"/>
      <c r="TFN300" s="227"/>
      <c r="TFO300" s="227"/>
      <c r="TFP300" s="227"/>
      <c r="TFQ300" s="227"/>
      <c r="TFR300" s="227"/>
      <c r="TFS300" s="227"/>
      <c r="TFT300" s="227"/>
      <c r="TFU300" s="227"/>
      <c r="TFV300" s="227"/>
      <c r="TFW300" s="227"/>
      <c r="TFX300" s="227"/>
      <c r="TFY300" s="227"/>
      <c r="TFZ300" s="227"/>
      <c r="TGA300" s="227"/>
      <c r="TGB300" s="227"/>
      <c r="TGC300" s="227"/>
      <c r="TGD300" s="227"/>
      <c r="TGE300" s="227"/>
      <c r="TGF300" s="227"/>
      <c r="TGG300" s="227"/>
      <c r="TGH300" s="227"/>
      <c r="TGI300" s="227"/>
      <c r="TGJ300" s="227"/>
      <c r="TGK300" s="227"/>
      <c r="TGL300" s="227"/>
      <c r="TGM300" s="227"/>
      <c r="TGN300" s="227"/>
      <c r="TGO300" s="227"/>
      <c r="TGP300" s="227"/>
      <c r="TGQ300" s="227"/>
      <c r="TGR300" s="227"/>
      <c r="TGS300" s="227"/>
      <c r="TGT300" s="227"/>
      <c r="TGU300" s="227"/>
      <c r="TGV300" s="227"/>
      <c r="TGW300" s="227"/>
      <c r="TGX300" s="227"/>
      <c r="TGY300" s="227"/>
      <c r="TGZ300" s="227"/>
      <c r="THA300" s="227"/>
      <c r="THB300" s="227"/>
      <c r="THC300" s="227"/>
      <c r="THD300" s="227"/>
      <c r="THE300" s="227"/>
      <c r="THF300" s="227"/>
      <c r="THG300" s="227"/>
      <c r="THH300" s="227"/>
      <c r="THI300" s="227"/>
      <c r="THJ300" s="227"/>
      <c r="THK300" s="227"/>
      <c r="THL300" s="227"/>
      <c r="THM300" s="227"/>
      <c r="THN300" s="227"/>
      <c r="THO300" s="227"/>
      <c r="THP300" s="227"/>
      <c r="THQ300" s="227"/>
      <c r="THR300" s="227"/>
      <c r="THS300" s="227"/>
      <c r="THT300" s="227"/>
      <c r="THU300" s="227"/>
      <c r="THV300" s="227"/>
      <c r="THW300" s="227"/>
      <c r="THX300" s="227"/>
      <c r="THY300" s="227"/>
      <c r="THZ300" s="227"/>
      <c r="TIA300" s="227"/>
      <c r="TIB300" s="227"/>
      <c r="TIC300" s="227"/>
      <c r="TID300" s="227"/>
      <c r="TIE300" s="227"/>
      <c r="TIF300" s="227"/>
      <c r="TIG300" s="227"/>
      <c r="TIH300" s="227"/>
      <c r="TII300" s="227"/>
      <c r="TIJ300" s="227"/>
      <c r="TIK300" s="227"/>
      <c r="TIL300" s="227"/>
      <c r="TIM300" s="227"/>
      <c r="TIN300" s="227"/>
      <c r="TIO300" s="227"/>
      <c r="TIP300" s="227"/>
      <c r="TIQ300" s="227"/>
      <c r="TIR300" s="227"/>
      <c r="TIS300" s="227"/>
      <c r="TIT300" s="227"/>
      <c r="TIU300" s="227"/>
      <c r="TIV300" s="227"/>
      <c r="TIW300" s="227"/>
      <c r="TIX300" s="227"/>
      <c r="TIY300" s="227"/>
      <c r="TIZ300" s="227"/>
      <c r="TJA300" s="227"/>
      <c r="TJB300" s="227"/>
      <c r="TJC300" s="227"/>
      <c r="TJD300" s="227"/>
      <c r="TJE300" s="227"/>
      <c r="TJF300" s="227"/>
      <c r="TJG300" s="227"/>
      <c r="TJH300" s="227"/>
      <c r="TJI300" s="227"/>
      <c r="TJJ300" s="227"/>
      <c r="TJK300" s="227"/>
      <c r="TJL300" s="227"/>
      <c r="TJM300" s="227"/>
      <c r="TJN300" s="227"/>
      <c r="TJO300" s="227"/>
      <c r="TJP300" s="227"/>
      <c r="TJQ300" s="227"/>
      <c r="TJR300" s="227"/>
      <c r="TJS300" s="227"/>
      <c r="TJT300" s="227"/>
      <c r="TJU300" s="227"/>
      <c r="TJV300" s="227"/>
      <c r="TJW300" s="227"/>
      <c r="TJX300" s="227"/>
      <c r="TJY300" s="227"/>
      <c r="TJZ300" s="227"/>
      <c r="TKA300" s="227"/>
      <c r="TKB300" s="227"/>
      <c r="TKC300" s="227"/>
      <c r="TKD300" s="227"/>
      <c r="TKE300" s="227"/>
      <c r="TKF300" s="227"/>
      <c r="TKG300" s="227"/>
      <c r="TKH300" s="227"/>
      <c r="TKI300" s="227"/>
      <c r="TKJ300" s="227"/>
      <c r="TKK300" s="227"/>
      <c r="TKL300" s="227"/>
      <c r="TKM300" s="227"/>
      <c r="TKN300" s="227"/>
      <c r="TKO300" s="227"/>
      <c r="TKP300" s="227"/>
      <c r="TKQ300" s="227"/>
      <c r="TKR300" s="227"/>
      <c r="TKS300" s="227"/>
      <c r="TKT300" s="227"/>
      <c r="TKU300" s="227"/>
      <c r="TKV300" s="227"/>
      <c r="TKW300" s="227"/>
      <c r="TKX300" s="227"/>
      <c r="TKY300" s="227"/>
      <c r="TKZ300" s="227"/>
      <c r="TLA300" s="227"/>
      <c r="TLB300" s="227"/>
      <c r="TLC300" s="227"/>
      <c r="TLD300" s="227"/>
      <c r="TLE300" s="227"/>
      <c r="TLF300" s="227"/>
      <c r="TLG300" s="227"/>
      <c r="TLH300" s="227"/>
      <c r="TLI300" s="227"/>
      <c r="TLJ300" s="227"/>
      <c r="TLK300" s="227"/>
      <c r="TLL300" s="227"/>
      <c r="TLM300" s="227"/>
      <c r="TLN300" s="227"/>
      <c r="TLO300" s="227"/>
      <c r="TLP300" s="227"/>
      <c r="TLQ300" s="227"/>
      <c r="TLR300" s="227"/>
      <c r="TLS300" s="227"/>
      <c r="TLT300" s="227"/>
      <c r="TLU300" s="227"/>
      <c r="TLV300" s="227"/>
      <c r="TLW300" s="227"/>
      <c r="TLX300" s="227"/>
      <c r="TLY300" s="227"/>
      <c r="TLZ300" s="227"/>
      <c r="TMA300" s="227"/>
      <c r="TMB300" s="227"/>
      <c r="TMC300" s="227"/>
      <c r="TMD300" s="227"/>
      <c r="TME300" s="227"/>
      <c r="TMF300" s="227"/>
      <c r="TMG300" s="227"/>
      <c r="TMH300" s="227"/>
      <c r="TMI300" s="227"/>
      <c r="TMJ300" s="227"/>
      <c r="TMK300" s="227"/>
      <c r="TML300" s="227"/>
      <c r="TMM300" s="227"/>
      <c r="TMN300" s="227"/>
      <c r="TMO300" s="227"/>
      <c r="TMP300" s="227"/>
      <c r="TMQ300" s="227"/>
      <c r="TMR300" s="227"/>
      <c r="TMS300" s="227"/>
      <c r="TMT300" s="227"/>
      <c r="TMU300" s="227"/>
      <c r="TMV300" s="227"/>
      <c r="TMW300" s="227"/>
      <c r="TMX300" s="227"/>
      <c r="TMY300" s="227"/>
      <c r="TMZ300" s="227"/>
      <c r="TNA300" s="227"/>
      <c r="TNB300" s="227"/>
      <c r="TNC300" s="227"/>
      <c r="TND300" s="227"/>
      <c r="TNE300" s="227"/>
      <c r="TNF300" s="227"/>
      <c r="TNG300" s="227"/>
      <c r="TNH300" s="227"/>
      <c r="TNI300" s="227"/>
      <c r="TNJ300" s="227"/>
      <c r="TNK300" s="227"/>
      <c r="TNL300" s="227"/>
      <c r="TNM300" s="227"/>
      <c r="TNN300" s="227"/>
      <c r="TNO300" s="227"/>
      <c r="TNP300" s="227"/>
      <c r="TNQ300" s="227"/>
      <c r="TNR300" s="227"/>
      <c r="TNS300" s="227"/>
      <c r="TNT300" s="227"/>
      <c r="TNU300" s="227"/>
      <c r="TNV300" s="227"/>
      <c r="TNW300" s="227"/>
      <c r="TNX300" s="227"/>
      <c r="TNY300" s="227"/>
      <c r="TNZ300" s="227"/>
      <c r="TOA300" s="227"/>
      <c r="TOB300" s="227"/>
      <c r="TOC300" s="227"/>
      <c r="TOD300" s="227"/>
      <c r="TOE300" s="227"/>
      <c r="TOF300" s="227"/>
      <c r="TOG300" s="227"/>
      <c r="TOH300" s="227"/>
      <c r="TOI300" s="227"/>
      <c r="TOJ300" s="227"/>
      <c r="TOK300" s="227"/>
      <c r="TOL300" s="227"/>
      <c r="TOM300" s="227"/>
      <c r="TON300" s="227"/>
      <c r="TOO300" s="227"/>
      <c r="TOP300" s="227"/>
      <c r="TOQ300" s="227"/>
      <c r="TOR300" s="227"/>
      <c r="TOS300" s="227"/>
      <c r="TOT300" s="227"/>
      <c r="TOU300" s="227"/>
      <c r="TOV300" s="227"/>
      <c r="TOW300" s="227"/>
      <c r="TOX300" s="227"/>
      <c r="TOY300" s="227"/>
      <c r="TOZ300" s="227"/>
      <c r="TPA300" s="227"/>
      <c r="TPB300" s="227"/>
      <c r="TPC300" s="227"/>
      <c r="TPD300" s="227"/>
      <c r="TPE300" s="227"/>
      <c r="TPF300" s="227"/>
      <c r="TPG300" s="227"/>
      <c r="TPH300" s="227"/>
      <c r="TPI300" s="227"/>
      <c r="TPJ300" s="227"/>
      <c r="TPK300" s="227"/>
      <c r="TPL300" s="227"/>
      <c r="TPM300" s="227"/>
      <c r="TPN300" s="227"/>
      <c r="TPO300" s="227"/>
      <c r="TPP300" s="227"/>
      <c r="TPQ300" s="227"/>
      <c r="TPR300" s="227"/>
      <c r="TPS300" s="227"/>
      <c r="TPT300" s="227"/>
      <c r="TPU300" s="227"/>
      <c r="TPV300" s="227"/>
      <c r="TPW300" s="227"/>
      <c r="TPX300" s="227"/>
      <c r="TPY300" s="227"/>
      <c r="TPZ300" s="227"/>
      <c r="TQA300" s="227"/>
      <c r="TQB300" s="227"/>
      <c r="TQC300" s="227"/>
      <c r="TQD300" s="227"/>
      <c r="TQE300" s="227"/>
      <c r="TQF300" s="227"/>
      <c r="TQG300" s="227"/>
      <c r="TQH300" s="227"/>
      <c r="TQI300" s="227"/>
      <c r="TQJ300" s="227"/>
      <c r="TQK300" s="227"/>
      <c r="TQL300" s="227"/>
      <c r="TQM300" s="227"/>
      <c r="TQN300" s="227"/>
      <c r="TQO300" s="227"/>
      <c r="TQP300" s="227"/>
      <c r="TQQ300" s="227"/>
      <c r="TQR300" s="227"/>
      <c r="TQS300" s="227"/>
      <c r="TQT300" s="227"/>
      <c r="TQU300" s="227"/>
      <c r="TQV300" s="227"/>
      <c r="TQW300" s="227"/>
      <c r="TQX300" s="227"/>
      <c r="TQY300" s="227"/>
      <c r="TQZ300" s="227"/>
      <c r="TRA300" s="227"/>
      <c r="TRB300" s="227"/>
      <c r="TRC300" s="227"/>
      <c r="TRD300" s="227"/>
      <c r="TRE300" s="227"/>
      <c r="TRF300" s="227"/>
      <c r="TRG300" s="227"/>
      <c r="TRH300" s="227"/>
      <c r="TRI300" s="227"/>
      <c r="TRJ300" s="227"/>
      <c r="TRK300" s="227"/>
      <c r="TRL300" s="227"/>
      <c r="TRM300" s="227"/>
      <c r="TRN300" s="227"/>
      <c r="TRO300" s="227"/>
      <c r="TRP300" s="227"/>
      <c r="TRQ300" s="227"/>
      <c r="TRR300" s="227"/>
      <c r="TRS300" s="227"/>
      <c r="TRT300" s="227"/>
      <c r="TRU300" s="227"/>
      <c r="TRV300" s="227"/>
      <c r="TRW300" s="227"/>
      <c r="TRX300" s="227"/>
      <c r="TRY300" s="227"/>
      <c r="TRZ300" s="227"/>
      <c r="TSA300" s="227"/>
      <c r="TSB300" s="227"/>
      <c r="TSC300" s="227"/>
      <c r="TSD300" s="227"/>
      <c r="TSE300" s="227"/>
      <c r="TSF300" s="227"/>
      <c r="TSG300" s="227"/>
      <c r="TSH300" s="227"/>
      <c r="TSI300" s="227"/>
      <c r="TSJ300" s="227"/>
      <c r="TSK300" s="227"/>
      <c r="TSL300" s="227"/>
      <c r="TSM300" s="227"/>
      <c r="TSN300" s="227"/>
      <c r="TSO300" s="227"/>
      <c r="TSP300" s="227"/>
      <c r="TSQ300" s="227"/>
      <c r="TSR300" s="227"/>
      <c r="TSS300" s="227"/>
      <c r="TST300" s="227"/>
      <c r="TSU300" s="227"/>
      <c r="TSV300" s="227"/>
      <c r="TSW300" s="227"/>
      <c r="TSX300" s="227"/>
      <c r="TSY300" s="227"/>
      <c r="TSZ300" s="227"/>
      <c r="TTA300" s="227"/>
      <c r="TTB300" s="227"/>
      <c r="TTC300" s="227"/>
      <c r="TTD300" s="227"/>
      <c r="TTE300" s="227"/>
      <c r="TTF300" s="227"/>
      <c r="TTG300" s="227"/>
      <c r="TTH300" s="227"/>
      <c r="TTI300" s="227"/>
      <c r="TTJ300" s="227"/>
      <c r="TTK300" s="227"/>
      <c r="TTL300" s="227"/>
      <c r="TTM300" s="227"/>
      <c r="TTN300" s="227"/>
      <c r="TTO300" s="227"/>
      <c r="TTP300" s="227"/>
      <c r="TTQ300" s="227"/>
      <c r="TTR300" s="227"/>
      <c r="TTS300" s="227"/>
      <c r="TTT300" s="227"/>
      <c r="TTU300" s="227"/>
      <c r="TTV300" s="227"/>
      <c r="TTW300" s="227"/>
      <c r="TTX300" s="227"/>
      <c r="TTY300" s="227"/>
      <c r="TTZ300" s="227"/>
      <c r="TUA300" s="227"/>
      <c r="TUB300" s="227"/>
      <c r="TUC300" s="227"/>
      <c r="TUD300" s="227"/>
      <c r="TUE300" s="227"/>
      <c r="TUF300" s="227"/>
      <c r="TUG300" s="227"/>
      <c r="TUH300" s="227"/>
      <c r="TUI300" s="227"/>
      <c r="TUJ300" s="227"/>
      <c r="TUK300" s="227"/>
      <c r="TUL300" s="227"/>
      <c r="TUM300" s="227"/>
      <c r="TUN300" s="227"/>
      <c r="TUO300" s="227"/>
      <c r="TUP300" s="227"/>
      <c r="TUQ300" s="227"/>
      <c r="TUR300" s="227"/>
      <c r="TUS300" s="227"/>
      <c r="TUT300" s="227"/>
      <c r="TUU300" s="227"/>
      <c r="TUV300" s="227"/>
      <c r="TUW300" s="227"/>
      <c r="TUX300" s="227"/>
      <c r="TUY300" s="227"/>
      <c r="TUZ300" s="227"/>
      <c r="TVA300" s="227"/>
      <c r="TVB300" s="227"/>
      <c r="TVC300" s="227"/>
      <c r="TVD300" s="227"/>
      <c r="TVE300" s="227"/>
      <c r="TVF300" s="227"/>
      <c r="TVG300" s="227"/>
      <c r="TVH300" s="227"/>
      <c r="TVI300" s="227"/>
      <c r="TVJ300" s="227"/>
      <c r="TVK300" s="227"/>
      <c r="TVL300" s="227"/>
      <c r="TVM300" s="227"/>
      <c r="TVN300" s="227"/>
      <c r="TVO300" s="227"/>
      <c r="TVP300" s="227"/>
      <c r="TVQ300" s="227"/>
      <c r="TVR300" s="227"/>
      <c r="TVS300" s="227"/>
      <c r="TVT300" s="227"/>
      <c r="TVU300" s="227"/>
      <c r="TVV300" s="227"/>
      <c r="TVW300" s="227"/>
      <c r="TVX300" s="227"/>
      <c r="TVY300" s="227"/>
      <c r="TVZ300" s="227"/>
      <c r="TWA300" s="227"/>
      <c r="TWB300" s="227"/>
      <c r="TWC300" s="227"/>
      <c r="TWD300" s="227"/>
      <c r="TWE300" s="227"/>
      <c r="TWF300" s="227"/>
      <c r="TWG300" s="227"/>
      <c r="TWH300" s="227"/>
      <c r="TWI300" s="227"/>
      <c r="TWJ300" s="227"/>
      <c r="TWK300" s="227"/>
      <c r="TWL300" s="227"/>
      <c r="TWM300" s="227"/>
      <c r="TWN300" s="227"/>
      <c r="TWO300" s="227"/>
      <c r="TWP300" s="227"/>
      <c r="TWQ300" s="227"/>
      <c r="TWR300" s="227"/>
      <c r="TWS300" s="227"/>
      <c r="TWT300" s="227"/>
      <c r="TWU300" s="227"/>
      <c r="TWV300" s="227"/>
      <c r="TWW300" s="227"/>
      <c r="TWX300" s="227"/>
      <c r="TWY300" s="227"/>
      <c r="TWZ300" s="227"/>
      <c r="TXA300" s="227"/>
      <c r="TXB300" s="227"/>
      <c r="TXC300" s="227"/>
      <c r="TXD300" s="227"/>
      <c r="TXE300" s="227"/>
      <c r="TXF300" s="227"/>
      <c r="TXG300" s="227"/>
      <c r="TXH300" s="227"/>
      <c r="TXI300" s="227"/>
      <c r="TXJ300" s="227"/>
      <c r="TXK300" s="227"/>
      <c r="TXL300" s="227"/>
      <c r="TXM300" s="227"/>
      <c r="TXN300" s="227"/>
      <c r="TXO300" s="227"/>
      <c r="TXP300" s="227"/>
      <c r="TXQ300" s="227"/>
      <c r="TXR300" s="227"/>
      <c r="TXS300" s="227"/>
      <c r="TXT300" s="227"/>
      <c r="TXU300" s="227"/>
      <c r="TXV300" s="227"/>
      <c r="TXW300" s="227"/>
      <c r="TXX300" s="227"/>
      <c r="TXY300" s="227"/>
      <c r="TXZ300" s="227"/>
      <c r="TYA300" s="227"/>
      <c r="TYB300" s="227"/>
      <c r="TYC300" s="227"/>
      <c r="TYD300" s="227"/>
      <c r="TYE300" s="227"/>
      <c r="TYF300" s="227"/>
      <c r="TYG300" s="227"/>
      <c r="TYH300" s="227"/>
      <c r="TYI300" s="227"/>
      <c r="TYJ300" s="227"/>
      <c r="TYK300" s="227"/>
      <c r="TYL300" s="227"/>
      <c r="TYM300" s="227"/>
      <c r="TYN300" s="227"/>
      <c r="TYO300" s="227"/>
      <c r="TYP300" s="227"/>
      <c r="TYQ300" s="227"/>
      <c r="TYR300" s="227"/>
      <c r="TYS300" s="227"/>
      <c r="TYT300" s="227"/>
      <c r="TYU300" s="227"/>
      <c r="TYV300" s="227"/>
      <c r="TYW300" s="227"/>
      <c r="TYX300" s="227"/>
      <c r="TYY300" s="227"/>
      <c r="TYZ300" s="227"/>
      <c r="TZA300" s="227"/>
      <c r="TZB300" s="227"/>
      <c r="TZC300" s="227"/>
      <c r="TZD300" s="227"/>
      <c r="TZE300" s="227"/>
      <c r="TZF300" s="227"/>
      <c r="TZG300" s="227"/>
      <c r="TZH300" s="227"/>
      <c r="TZI300" s="227"/>
      <c r="TZJ300" s="227"/>
      <c r="TZK300" s="227"/>
      <c r="TZL300" s="227"/>
      <c r="TZM300" s="227"/>
      <c r="TZN300" s="227"/>
      <c r="TZO300" s="227"/>
      <c r="TZP300" s="227"/>
      <c r="TZQ300" s="227"/>
      <c r="TZR300" s="227"/>
      <c r="TZS300" s="227"/>
      <c r="TZT300" s="227"/>
      <c r="TZU300" s="227"/>
      <c r="TZV300" s="227"/>
      <c r="TZW300" s="227"/>
      <c r="TZX300" s="227"/>
      <c r="TZY300" s="227"/>
      <c r="TZZ300" s="227"/>
      <c r="UAA300" s="227"/>
      <c r="UAB300" s="227"/>
      <c r="UAC300" s="227"/>
      <c r="UAD300" s="227"/>
      <c r="UAE300" s="227"/>
      <c r="UAF300" s="227"/>
      <c r="UAG300" s="227"/>
      <c r="UAH300" s="227"/>
      <c r="UAI300" s="227"/>
      <c r="UAJ300" s="227"/>
      <c r="UAK300" s="227"/>
      <c r="UAL300" s="227"/>
      <c r="UAM300" s="227"/>
      <c r="UAN300" s="227"/>
      <c r="UAO300" s="227"/>
      <c r="UAP300" s="227"/>
      <c r="UAQ300" s="227"/>
      <c r="UAR300" s="227"/>
      <c r="UAS300" s="227"/>
      <c r="UAT300" s="227"/>
      <c r="UAU300" s="227"/>
      <c r="UAV300" s="227"/>
      <c r="UAW300" s="227"/>
      <c r="UAX300" s="227"/>
      <c r="UAY300" s="227"/>
      <c r="UAZ300" s="227"/>
      <c r="UBA300" s="227"/>
      <c r="UBB300" s="227"/>
      <c r="UBC300" s="227"/>
      <c r="UBD300" s="227"/>
      <c r="UBE300" s="227"/>
      <c r="UBF300" s="227"/>
      <c r="UBG300" s="227"/>
      <c r="UBH300" s="227"/>
      <c r="UBI300" s="227"/>
      <c r="UBJ300" s="227"/>
      <c r="UBK300" s="227"/>
      <c r="UBL300" s="227"/>
      <c r="UBM300" s="227"/>
      <c r="UBN300" s="227"/>
      <c r="UBO300" s="227"/>
      <c r="UBP300" s="227"/>
      <c r="UBQ300" s="227"/>
      <c r="UBR300" s="227"/>
      <c r="UBS300" s="227"/>
      <c r="UBT300" s="227"/>
      <c r="UBU300" s="227"/>
      <c r="UBV300" s="227"/>
      <c r="UBW300" s="227"/>
      <c r="UBX300" s="227"/>
      <c r="UBY300" s="227"/>
      <c r="UBZ300" s="227"/>
      <c r="UCA300" s="227"/>
      <c r="UCB300" s="227"/>
      <c r="UCC300" s="227"/>
      <c r="UCD300" s="227"/>
      <c r="UCE300" s="227"/>
      <c r="UCF300" s="227"/>
      <c r="UCG300" s="227"/>
      <c r="UCH300" s="227"/>
      <c r="UCI300" s="227"/>
      <c r="UCJ300" s="227"/>
      <c r="UCK300" s="227"/>
      <c r="UCL300" s="227"/>
      <c r="UCM300" s="227"/>
      <c r="UCN300" s="227"/>
      <c r="UCO300" s="227"/>
      <c r="UCP300" s="227"/>
      <c r="UCQ300" s="227"/>
      <c r="UCR300" s="227"/>
      <c r="UCS300" s="227"/>
      <c r="UCT300" s="227"/>
      <c r="UCU300" s="227"/>
      <c r="UCV300" s="227"/>
      <c r="UCW300" s="227"/>
      <c r="UCX300" s="227"/>
      <c r="UCY300" s="227"/>
      <c r="UCZ300" s="227"/>
      <c r="UDA300" s="227"/>
      <c r="UDB300" s="227"/>
      <c r="UDC300" s="227"/>
      <c r="UDD300" s="227"/>
      <c r="UDE300" s="227"/>
      <c r="UDF300" s="227"/>
      <c r="UDG300" s="227"/>
      <c r="UDH300" s="227"/>
      <c r="UDI300" s="227"/>
      <c r="UDJ300" s="227"/>
      <c r="UDK300" s="227"/>
      <c r="UDL300" s="227"/>
      <c r="UDM300" s="227"/>
      <c r="UDN300" s="227"/>
      <c r="UDO300" s="227"/>
      <c r="UDP300" s="227"/>
      <c r="UDQ300" s="227"/>
      <c r="UDR300" s="227"/>
      <c r="UDS300" s="227"/>
      <c r="UDT300" s="227"/>
      <c r="UDU300" s="227"/>
      <c r="UDV300" s="227"/>
      <c r="UDW300" s="227"/>
      <c r="UDX300" s="227"/>
      <c r="UDY300" s="227"/>
      <c r="UDZ300" s="227"/>
      <c r="UEA300" s="227"/>
      <c r="UEB300" s="227"/>
      <c r="UEC300" s="227"/>
      <c r="UED300" s="227"/>
      <c r="UEE300" s="227"/>
      <c r="UEF300" s="227"/>
      <c r="UEG300" s="227"/>
      <c r="UEH300" s="227"/>
      <c r="UEI300" s="227"/>
      <c r="UEJ300" s="227"/>
      <c r="UEK300" s="227"/>
      <c r="UEL300" s="227"/>
      <c r="UEM300" s="227"/>
      <c r="UEN300" s="227"/>
      <c r="UEO300" s="227"/>
      <c r="UEP300" s="227"/>
      <c r="UEQ300" s="227"/>
      <c r="UER300" s="227"/>
      <c r="UES300" s="227"/>
      <c r="UET300" s="227"/>
      <c r="UEU300" s="227"/>
      <c r="UEV300" s="227"/>
      <c r="UEW300" s="227"/>
      <c r="UEX300" s="227"/>
      <c r="UEY300" s="227"/>
      <c r="UEZ300" s="227"/>
      <c r="UFA300" s="227"/>
      <c r="UFB300" s="227"/>
      <c r="UFC300" s="227"/>
      <c r="UFD300" s="227"/>
      <c r="UFE300" s="227"/>
      <c r="UFF300" s="227"/>
      <c r="UFG300" s="227"/>
      <c r="UFH300" s="227"/>
      <c r="UFI300" s="227"/>
      <c r="UFJ300" s="227"/>
      <c r="UFK300" s="227"/>
      <c r="UFL300" s="227"/>
      <c r="UFM300" s="227"/>
      <c r="UFN300" s="227"/>
      <c r="UFO300" s="227"/>
      <c r="UFP300" s="227"/>
      <c r="UFQ300" s="227"/>
      <c r="UFR300" s="227"/>
      <c r="UFS300" s="227"/>
      <c r="UFT300" s="227"/>
      <c r="UFU300" s="227"/>
      <c r="UFV300" s="227"/>
      <c r="UFW300" s="227"/>
      <c r="UFX300" s="227"/>
      <c r="UFY300" s="227"/>
      <c r="UFZ300" s="227"/>
      <c r="UGA300" s="227"/>
      <c r="UGB300" s="227"/>
      <c r="UGC300" s="227"/>
      <c r="UGD300" s="227"/>
      <c r="UGE300" s="227"/>
      <c r="UGF300" s="227"/>
      <c r="UGG300" s="227"/>
      <c r="UGH300" s="227"/>
      <c r="UGI300" s="227"/>
      <c r="UGJ300" s="227"/>
      <c r="UGK300" s="227"/>
      <c r="UGL300" s="227"/>
      <c r="UGM300" s="227"/>
      <c r="UGN300" s="227"/>
      <c r="UGO300" s="227"/>
      <c r="UGP300" s="227"/>
      <c r="UGQ300" s="227"/>
      <c r="UGR300" s="227"/>
      <c r="UGS300" s="227"/>
      <c r="UGT300" s="227"/>
      <c r="UGU300" s="227"/>
      <c r="UGV300" s="227"/>
      <c r="UGW300" s="227"/>
      <c r="UGX300" s="227"/>
      <c r="UGY300" s="227"/>
      <c r="UGZ300" s="227"/>
      <c r="UHA300" s="227"/>
      <c r="UHB300" s="227"/>
      <c r="UHC300" s="227"/>
      <c r="UHD300" s="227"/>
      <c r="UHE300" s="227"/>
      <c r="UHF300" s="227"/>
      <c r="UHG300" s="227"/>
      <c r="UHH300" s="227"/>
      <c r="UHI300" s="227"/>
      <c r="UHJ300" s="227"/>
      <c r="UHK300" s="227"/>
      <c r="UHL300" s="227"/>
      <c r="UHM300" s="227"/>
      <c r="UHN300" s="227"/>
      <c r="UHO300" s="227"/>
      <c r="UHP300" s="227"/>
      <c r="UHQ300" s="227"/>
      <c r="UHR300" s="227"/>
      <c r="UHS300" s="227"/>
      <c r="UHT300" s="227"/>
      <c r="UHU300" s="227"/>
      <c r="UHV300" s="227"/>
      <c r="UHW300" s="227"/>
      <c r="UHX300" s="227"/>
      <c r="UHY300" s="227"/>
      <c r="UHZ300" s="227"/>
      <c r="UIA300" s="227"/>
      <c r="UIB300" s="227"/>
      <c r="UIC300" s="227"/>
      <c r="UID300" s="227"/>
      <c r="UIE300" s="227"/>
      <c r="UIF300" s="227"/>
      <c r="UIG300" s="227"/>
      <c r="UIH300" s="227"/>
      <c r="UII300" s="227"/>
      <c r="UIJ300" s="227"/>
      <c r="UIK300" s="227"/>
      <c r="UIL300" s="227"/>
      <c r="UIM300" s="227"/>
      <c r="UIN300" s="227"/>
      <c r="UIO300" s="227"/>
      <c r="UIP300" s="227"/>
      <c r="UIQ300" s="227"/>
      <c r="UIR300" s="227"/>
      <c r="UIS300" s="227"/>
      <c r="UIT300" s="227"/>
      <c r="UIU300" s="227"/>
      <c r="UIV300" s="227"/>
      <c r="UIW300" s="227"/>
      <c r="UIX300" s="227"/>
      <c r="UIY300" s="227"/>
      <c r="UIZ300" s="227"/>
      <c r="UJA300" s="227"/>
      <c r="UJB300" s="227"/>
      <c r="UJC300" s="227"/>
      <c r="UJD300" s="227"/>
      <c r="UJE300" s="227"/>
      <c r="UJF300" s="227"/>
      <c r="UJG300" s="227"/>
      <c r="UJH300" s="227"/>
      <c r="UJI300" s="227"/>
      <c r="UJJ300" s="227"/>
      <c r="UJK300" s="227"/>
      <c r="UJL300" s="227"/>
      <c r="UJM300" s="227"/>
      <c r="UJN300" s="227"/>
      <c r="UJO300" s="227"/>
      <c r="UJP300" s="227"/>
      <c r="UJQ300" s="227"/>
      <c r="UJR300" s="227"/>
      <c r="UJS300" s="227"/>
      <c r="UJT300" s="227"/>
      <c r="UJU300" s="227"/>
      <c r="UJV300" s="227"/>
      <c r="UJW300" s="227"/>
      <c r="UJX300" s="227"/>
      <c r="UJY300" s="227"/>
      <c r="UJZ300" s="227"/>
      <c r="UKA300" s="227"/>
      <c r="UKB300" s="227"/>
      <c r="UKC300" s="227"/>
      <c r="UKD300" s="227"/>
      <c r="UKE300" s="227"/>
      <c r="UKF300" s="227"/>
      <c r="UKG300" s="227"/>
      <c r="UKH300" s="227"/>
      <c r="UKI300" s="227"/>
      <c r="UKJ300" s="227"/>
      <c r="UKK300" s="227"/>
      <c r="UKL300" s="227"/>
      <c r="UKM300" s="227"/>
      <c r="UKN300" s="227"/>
      <c r="UKO300" s="227"/>
      <c r="UKP300" s="227"/>
      <c r="UKQ300" s="227"/>
      <c r="UKR300" s="227"/>
      <c r="UKS300" s="227"/>
      <c r="UKT300" s="227"/>
      <c r="UKU300" s="227"/>
      <c r="UKV300" s="227"/>
      <c r="UKW300" s="227"/>
      <c r="UKX300" s="227"/>
      <c r="UKY300" s="227"/>
      <c r="UKZ300" s="227"/>
      <c r="ULA300" s="227"/>
      <c r="ULB300" s="227"/>
      <c r="ULC300" s="227"/>
      <c r="ULD300" s="227"/>
      <c r="ULE300" s="227"/>
      <c r="ULF300" s="227"/>
      <c r="ULG300" s="227"/>
      <c r="ULH300" s="227"/>
      <c r="ULI300" s="227"/>
      <c r="ULJ300" s="227"/>
      <c r="ULK300" s="227"/>
      <c r="ULL300" s="227"/>
      <c r="ULM300" s="227"/>
      <c r="ULN300" s="227"/>
      <c r="ULO300" s="227"/>
      <c r="ULP300" s="227"/>
      <c r="ULQ300" s="227"/>
      <c r="ULR300" s="227"/>
      <c r="ULS300" s="227"/>
      <c r="ULT300" s="227"/>
      <c r="ULU300" s="227"/>
      <c r="ULV300" s="227"/>
      <c r="ULW300" s="227"/>
      <c r="ULX300" s="227"/>
      <c r="ULY300" s="227"/>
      <c r="ULZ300" s="227"/>
      <c r="UMA300" s="227"/>
      <c r="UMB300" s="227"/>
      <c r="UMC300" s="227"/>
      <c r="UMD300" s="227"/>
      <c r="UME300" s="227"/>
      <c r="UMF300" s="227"/>
      <c r="UMG300" s="227"/>
      <c r="UMH300" s="227"/>
      <c r="UMI300" s="227"/>
      <c r="UMJ300" s="227"/>
      <c r="UMK300" s="227"/>
      <c r="UML300" s="227"/>
      <c r="UMM300" s="227"/>
      <c r="UMN300" s="227"/>
      <c r="UMO300" s="227"/>
      <c r="UMP300" s="227"/>
      <c r="UMQ300" s="227"/>
      <c r="UMR300" s="227"/>
      <c r="UMS300" s="227"/>
      <c r="UMT300" s="227"/>
      <c r="UMU300" s="227"/>
      <c r="UMV300" s="227"/>
      <c r="UMW300" s="227"/>
      <c r="UMX300" s="227"/>
      <c r="UMY300" s="227"/>
      <c r="UMZ300" s="227"/>
      <c r="UNA300" s="227"/>
      <c r="UNB300" s="227"/>
      <c r="UNC300" s="227"/>
      <c r="UND300" s="227"/>
      <c r="UNE300" s="227"/>
      <c r="UNF300" s="227"/>
      <c r="UNG300" s="227"/>
      <c r="UNH300" s="227"/>
      <c r="UNI300" s="227"/>
      <c r="UNJ300" s="227"/>
      <c r="UNK300" s="227"/>
      <c r="UNL300" s="227"/>
      <c r="UNM300" s="227"/>
      <c r="UNN300" s="227"/>
      <c r="UNO300" s="227"/>
      <c r="UNP300" s="227"/>
      <c r="UNQ300" s="227"/>
      <c r="UNR300" s="227"/>
      <c r="UNS300" s="227"/>
      <c r="UNT300" s="227"/>
      <c r="UNU300" s="227"/>
      <c r="UNV300" s="227"/>
      <c r="UNW300" s="227"/>
      <c r="UNX300" s="227"/>
      <c r="UNY300" s="227"/>
      <c r="UNZ300" s="227"/>
      <c r="UOA300" s="227"/>
      <c r="UOB300" s="227"/>
      <c r="UOC300" s="227"/>
      <c r="UOD300" s="227"/>
      <c r="UOE300" s="227"/>
      <c r="UOF300" s="227"/>
      <c r="UOG300" s="227"/>
      <c r="UOH300" s="227"/>
      <c r="UOI300" s="227"/>
      <c r="UOJ300" s="227"/>
      <c r="UOK300" s="227"/>
      <c r="UOL300" s="227"/>
      <c r="UOM300" s="227"/>
      <c r="UON300" s="227"/>
      <c r="UOO300" s="227"/>
      <c r="UOP300" s="227"/>
      <c r="UOQ300" s="227"/>
      <c r="UOR300" s="227"/>
      <c r="UOS300" s="227"/>
      <c r="UOT300" s="227"/>
      <c r="UOU300" s="227"/>
      <c r="UOV300" s="227"/>
      <c r="UOW300" s="227"/>
      <c r="UOX300" s="227"/>
      <c r="UOY300" s="227"/>
      <c r="UOZ300" s="227"/>
      <c r="UPA300" s="227"/>
      <c r="UPB300" s="227"/>
      <c r="UPC300" s="227"/>
      <c r="UPD300" s="227"/>
      <c r="UPE300" s="227"/>
      <c r="UPF300" s="227"/>
      <c r="UPG300" s="227"/>
      <c r="UPH300" s="227"/>
      <c r="UPI300" s="227"/>
      <c r="UPJ300" s="227"/>
      <c r="UPK300" s="227"/>
      <c r="UPL300" s="227"/>
      <c r="UPM300" s="227"/>
      <c r="UPN300" s="227"/>
      <c r="UPO300" s="227"/>
      <c r="UPP300" s="227"/>
      <c r="UPQ300" s="227"/>
      <c r="UPR300" s="227"/>
      <c r="UPS300" s="227"/>
      <c r="UPT300" s="227"/>
      <c r="UPU300" s="227"/>
      <c r="UPV300" s="227"/>
      <c r="UPW300" s="227"/>
      <c r="UPX300" s="227"/>
      <c r="UPY300" s="227"/>
      <c r="UPZ300" s="227"/>
      <c r="UQA300" s="227"/>
      <c r="UQB300" s="227"/>
      <c r="UQC300" s="227"/>
      <c r="UQD300" s="227"/>
      <c r="UQE300" s="227"/>
      <c r="UQF300" s="227"/>
      <c r="UQG300" s="227"/>
      <c r="UQH300" s="227"/>
      <c r="UQI300" s="227"/>
      <c r="UQJ300" s="227"/>
      <c r="UQK300" s="227"/>
      <c r="UQL300" s="227"/>
      <c r="UQM300" s="227"/>
      <c r="UQN300" s="227"/>
      <c r="UQO300" s="227"/>
      <c r="UQP300" s="227"/>
      <c r="UQQ300" s="227"/>
      <c r="UQR300" s="227"/>
      <c r="UQS300" s="227"/>
      <c r="UQT300" s="227"/>
      <c r="UQU300" s="227"/>
      <c r="UQV300" s="227"/>
      <c r="UQW300" s="227"/>
      <c r="UQX300" s="227"/>
      <c r="UQY300" s="227"/>
      <c r="UQZ300" s="227"/>
      <c r="URA300" s="227"/>
      <c r="URB300" s="227"/>
      <c r="URC300" s="227"/>
      <c r="URD300" s="227"/>
      <c r="URE300" s="227"/>
      <c r="URF300" s="227"/>
      <c r="URG300" s="227"/>
      <c r="URH300" s="227"/>
      <c r="URI300" s="227"/>
      <c r="URJ300" s="227"/>
      <c r="URK300" s="227"/>
      <c r="URL300" s="227"/>
      <c r="URM300" s="227"/>
      <c r="URN300" s="227"/>
      <c r="URO300" s="227"/>
      <c r="URP300" s="227"/>
      <c r="URQ300" s="227"/>
      <c r="URR300" s="227"/>
      <c r="URS300" s="227"/>
      <c r="URT300" s="227"/>
      <c r="URU300" s="227"/>
      <c r="URV300" s="227"/>
      <c r="URW300" s="227"/>
      <c r="URX300" s="227"/>
      <c r="URY300" s="227"/>
      <c r="URZ300" s="227"/>
      <c r="USA300" s="227"/>
      <c r="USB300" s="227"/>
      <c r="USC300" s="227"/>
      <c r="USD300" s="227"/>
      <c r="USE300" s="227"/>
      <c r="USF300" s="227"/>
      <c r="USG300" s="227"/>
      <c r="USH300" s="227"/>
      <c r="USI300" s="227"/>
      <c r="USJ300" s="227"/>
      <c r="USK300" s="227"/>
      <c r="USL300" s="227"/>
      <c r="USM300" s="227"/>
      <c r="USN300" s="227"/>
      <c r="USO300" s="227"/>
      <c r="USP300" s="227"/>
      <c r="USQ300" s="227"/>
      <c r="USR300" s="227"/>
      <c r="USS300" s="227"/>
      <c r="UST300" s="227"/>
      <c r="USU300" s="227"/>
      <c r="USV300" s="227"/>
      <c r="USW300" s="227"/>
      <c r="USX300" s="227"/>
      <c r="USY300" s="227"/>
      <c r="USZ300" s="227"/>
      <c r="UTA300" s="227"/>
      <c r="UTB300" s="227"/>
      <c r="UTC300" s="227"/>
      <c r="UTD300" s="227"/>
      <c r="UTE300" s="227"/>
      <c r="UTF300" s="227"/>
      <c r="UTG300" s="227"/>
      <c r="UTH300" s="227"/>
      <c r="UTI300" s="227"/>
      <c r="UTJ300" s="227"/>
      <c r="UTK300" s="227"/>
      <c r="UTL300" s="227"/>
      <c r="UTM300" s="227"/>
      <c r="UTN300" s="227"/>
      <c r="UTO300" s="227"/>
      <c r="UTP300" s="227"/>
      <c r="UTQ300" s="227"/>
      <c r="UTR300" s="227"/>
      <c r="UTS300" s="227"/>
      <c r="UTT300" s="227"/>
      <c r="UTU300" s="227"/>
      <c r="UTV300" s="227"/>
      <c r="UTW300" s="227"/>
      <c r="UTX300" s="227"/>
      <c r="UTY300" s="227"/>
      <c r="UTZ300" s="227"/>
      <c r="UUA300" s="227"/>
      <c r="UUB300" s="227"/>
      <c r="UUC300" s="227"/>
      <c r="UUD300" s="227"/>
      <c r="UUE300" s="227"/>
      <c r="UUF300" s="227"/>
      <c r="UUG300" s="227"/>
      <c r="UUH300" s="227"/>
      <c r="UUI300" s="227"/>
      <c r="UUJ300" s="227"/>
      <c r="UUK300" s="227"/>
      <c r="UUL300" s="227"/>
      <c r="UUM300" s="227"/>
      <c r="UUN300" s="227"/>
      <c r="UUO300" s="227"/>
      <c r="UUP300" s="227"/>
      <c r="UUQ300" s="227"/>
      <c r="UUR300" s="227"/>
      <c r="UUS300" s="227"/>
      <c r="UUT300" s="227"/>
      <c r="UUU300" s="227"/>
      <c r="UUV300" s="227"/>
      <c r="UUW300" s="227"/>
      <c r="UUX300" s="227"/>
      <c r="UUY300" s="227"/>
      <c r="UUZ300" s="227"/>
      <c r="UVA300" s="227"/>
      <c r="UVB300" s="227"/>
      <c r="UVC300" s="227"/>
      <c r="UVD300" s="227"/>
      <c r="UVE300" s="227"/>
      <c r="UVF300" s="227"/>
      <c r="UVG300" s="227"/>
      <c r="UVH300" s="227"/>
      <c r="UVI300" s="227"/>
      <c r="UVJ300" s="227"/>
      <c r="UVK300" s="227"/>
      <c r="UVL300" s="227"/>
      <c r="UVM300" s="227"/>
      <c r="UVN300" s="227"/>
      <c r="UVO300" s="227"/>
      <c r="UVP300" s="227"/>
      <c r="UVQ300" s="227"/>
      <c r="UVR300" s="227"/>
      <c r="UVS300" s="227"/>
      <c r="UVT300" s="227"/>
      <c r="UVU300" s="227"/>
      <c r="UVV300" s="227"/>
      <c r="UVW300" s="227"/>
      <c r="UVX300" s="227"/>
      <c r="UVY300" s="227"/>
      <c r="UVZ300" s="227"/>
      <c r="UWA300" s="227"/>
      <c r="UWB300" s="227"/>
      <c r="UWC300" s="227"/>
      <c r="UWD300" s="227"/>
      <c r="UWE300" s="227"/>
      <c r="UWF300" s="227"/>
      <c r="UWG300" s="227"/>
      <c r="UWH300" s="227"/>
      <c r="UWI300" s="227"/>
      <c r="UWJ300" s="227"/>
      <c r="UWK300" s="227"/>
      <c r="UWL300" s="227"/>
      <c r="UWM300" s="227"/>
      <c r="UWN300" s="227"/>
      <c r="UWO300" s="227"/>
      <c r="UWP300" s="227"/>
      <c r="UWQ300" s="227"/>
      <c r="UWR300" s="227"/>
      <c r="UWS300" s="227"/>
      <c r="UWT300" s="227"/>
      <c r="UWU300" s="227"/>
      <c r="UWV300" s="227"/>
      <c r="UWW300" s="227"/>
      <c r="UWX300" s="227"/>
      <c r="UWY300" s="227"/>
      <c r="UWZ300" s="227"/>
      <c r="UXA300" s="227"/>
      <c r="UXB300" s="227"/>
      <c r="UXC300" s="227"/>
      <c r="UXD300" s="227"/>
      <c r="UXE300" s="227"/>
      <c r="UXF300" s="227"/>
      <c r="UXG300" s="227"/>
      <c r="UXH300" s="227"/>
      <c r="UXI300" s="227"/>
      <c r="UXJ300" s="227"/>
      <c r="UXK300" s="227"/>
      <c r="UXL300" s="227"/>
      <c r="UXM300" s="227"/>
      <c r="UXN300" s="227"/>
      <c r="UXO300" s="227"/>
      <c r="UXP300" s="227"/>
      <c r="UXQ300" s="227"/>
      <c r="UXR300" s="227"/>
      <c r="UXS300" s="227"/>
      <c r="UXT300" s="227"/>
      <c r="UXU300" s="227"/>
      <c r="UXV300" s="227"/>
      <c r="UXW300" s="227"/>
      <c r="UXX300" s="227"/>
      <c r="UXY300" s="227"/>
      <c r="UXZ300" s="227"/>
      <c r="UYA300" s="227"/>
      <c r="UYB300" s="227"/>
      <c r="UYC300" s="227"/>
      <c r="UYD300" s="227"/>
      <c r="UYE300" s="227"/>
      <c r="UYF300" s="227"/>
      <c r="UYG300" s="227"/>
      <c r="UYH300" s="227"/>
      <c r="UYI300" s="227"/>
      <c r="UYJ300" s="227"/>
      <c r="UYK300" s="227"/>
      <c r="UYL300" s="227"/>
      <c r="UYM300" s="227"/>
      <c r="UYN300" s="227"/>
      <c r="UYO300" s="227"/>
      <c r="UYP300" s="227"/>
      <c r="UYQ300" s="227"/>
      <c r="UYR300" s="227"/>
      <c r="UYS300" s="227"/>
      <c r="UYT300" s="227"/>
      <c r="UYU300" s="227"/>
      <c r="UYV300" s="227"/>
      <c r="UYW300" s="227"/>
      <c r="UYX300" s="227"/>
      <c r="UYY300" s="227"/>
      <c r="UYZ300" s="227"/>
      <c r="UZA300" s="227"/>
      <c r="UZB300" s="227"/>
      <c r="UZC300" s="227"/>
      <c r="UZD300" s="227"/>
      <c r="UZE300" s="227"/>
      <c r="UZF300" s="227"/>
      <c r="UZG300" s="227"/>
      <c r="UZH300" s="227"/>
      <c r="UZI300" s="227"/>
      <c r="UZJ300" s="227"/>
      <c r="UZK300" s="227"/>
      <c r="UZL300" s="227"/>
      <c r="UZM300" s="227"/>
      <c r="UZN300" s="227"/>
      <c r="UZO300" s="227"/>
      <c r="UZP300" s="227"/>
      <c r="UZQ300" s="227"/>
      <c r="UZR300" s="227"/>
      <c r="UZS300" s="227"/>
      <c r="UZT300" s="227"/>
      <c r="UZU300" s="227"/>
      <c r="UZV300" s="227"/>
      <c r="UZW300" s="227"/>
      <c r="UZX300" s="227"/>
      <c r="UZY300" s="227"/>
      <c r="UZZ300" s="227"/>
      <c r="VAA300" s="227"/>
      <c r="VAB300" s="227"/>
      <c r="VAC300" s="227"/>
      <c r="VAD300" s="227"/>
      <c r="VAE300" s="227"/>
      <c r="VAF300" s="227"/>
      <c r="VAG300" s="227"/>
      <c r="VAH300" s="227"/>
      <c r="VAI300" s="227"/>
      <c r="VAJ300" s="227"/>
      <c r="VAK300" s="227"/>
      <c r="VAL300" s="227"/>
      <c r="VAM300" s="227"/>
      <c r="VAN300" s="227"/>
      <c r="VAO300" s="227"/>
      <c r="VAP300" s="227"/>
      <c r="VAQ300" s="227"/>
      <c r="VAR300" s="227"/>
      <c r="VAS300" s="227"/>
      <c r="VAT300" s="227"/>
      <c r="VAU300" s="227"/>
      <c r="VAV300" s="227"/>
      <c r="VAW300" s="227"/>
      <c r="VAX300" s="227"/>
      <c r="VAY300" s="227"/>
      <c r="VAZ300" s="227"/>
      <c r="VBA300" s="227"/>
      <c r="VBB300" s="227"/>
      <c r="VBC300" s="227"/>
      <c r="VBD300" s="227"/>
      <c r="VBE300" s="227"/>
      <c r="VBF300" s="227"/>
      <c r="VBG300" s="227"/>
      <c r="VBH300" s="227"/>
      <c r="VBI300" s="227"/>
      <c r="VBJ300" s="227"/>
      <c r="VBK300" s="227"/>
      <c r="VBL300" s="227"/>
      <c r="VBM300" s="227"/>
      <c r="VBN300" s="227"/>
      <c r="VBO300" s="227"/>
      <c r="VBP300" s="227"/>
      <c r="VBQ300" s="227"/>
      <c r="VBR300" s="227"/>
      <c r="VBS300" s="227"/>
      <c r="VBT300" s="227"/>
      <c r="VBU300" s="227"/>
      <c r="VBV300" s="227"/>
      <c r="VBW300" s="227"/>
      <c r="VBX300" s="227"/>
      <c r="VBY300" s="227"/>
      <c r="VBZ300" s="227"/>
      <c r="VCA300" s="227"/>
      <c r="VCB300" s="227"/>
      <c r="VCC300" s="227"/>
      <c r="VCD300" s="227"/>
      <c r="VCE300" s="227"/>
      <c r="VCF300" s="227"/>
      <c r="VCG300" s="227"/>
      <c r="VCH300" s="227"/>
      <c r="VCI300" s="227"/>
      <c r="VCJ300" s="227"/>
      <c r="VCK300" s="227"/>
      <c r="VCL300" s="227"/>
      <c r="VCM300" s="227"/>
      <c r="VCN300" s="227"/>
      <c r="VCO300" s="227"/>
      <c r="VCP300" s="227"/>
      <c r="VCQ300" s="227"/>
      <c r="VCR300" s="227"/>
      <c r="VCS300" s="227"/>
      <c r="VCT300" s="227"/>
      <c r="VCU300" s="227"/>
      <c r="VCV300" s="227"/>
      <c r="VCW300" s="227"/>
      <c r="VCX300" s="227"/>
      <c r="VCY300" s="227"/>
      <c r="VCZ300" s="227"/>
      <c r="VDA300" s="227"/>
      <c r="VDB300" s="227"/>
      <c r="VDC300" s="227"/>
      <c r="VDD300" s="227"/>
      <c r="VDE300" s="227"/>
      <c r="VDF300" s="227"/>
      <c r="VDG300" s="227"/>
      <c r="VDH300" s="227"/>
      <c r="VDI300" s="227"/>
      <c r="VDJ300" s="227"/>
      <c r="VDK300" s="227"/>
      <c r="VDL300" s="227"/>
      <c r="VDM300" s="227"/>
      <c r="VDN300" s="227"/>
      <c r="VDO300" s="227"/>
      <c r="VDP300" s="227"/>
      <c r="VDQ300" s="227"/>
      <c r="VDR300" s="227"/>
      <c r="VDS300" s="227"/>
      <c r="VDT300" s="227"/>
      <c r="VDU300" s="227"/>
      <c r="VDV300" s="227"/>
      <c r="VDW300" s="227"/>
      <c r="VDX300" s="227"/>
      <c r="VDY300" s="227"/>
      <c r="VDZ300" s="227"/>
      <c r="VEA300" s="227"/>
      <c r="VEB300" s="227"/>
      <c r="VEC300" s="227"/>
      <c r="VED300" s="227"/>
      <c r="VEE300" s="227"/>
      <c r="VEF300" s="227"/>
      <c r="VEG300" s="227"/>
      <c r="VEH300" s="227"/>
      <c r="VEI300" s="227"/>
      <c r="VEJ300" s="227"/>
      <c r="VEK300" s="227"/>
      <c r="VEL300" s="227"/>
      <c r="VEM300" s="227"/>
      <c r="VEN300" s="227"/>
      <c r="VEO300" s="227"/>
      <c r="VEP300" s="227"/>
      <c r="VEQ300" s="227"/>
      <c r="VER300" s="227"/>
      <c r="VES300" s="227"/>
      <c r="VET300" s="227"/>
      <c r="VEU300" s="227"/>
      <c r="VEV300" s="227"/>
      <c r="VEW300" s="227"/>
      <c r="VEX300" s="227"/>
      <c r="VEY300" s="227"/>
      <c r="VEZ300" s="227"/>
      <c r="VFA300" s="227"/>
      <c r="VFB300" s="227"/>
      <c r="VFC300" s="227"/>
      <c r="VFD300" s="227"/>
      <c r="VFE300" s="227"/>
      <c r="VFF300" s="227"/>
      <c r="VFG300" s="227"/>
      <c r="VFH300" s="227"/>
      <c r="VFI300" s="227"/>
      <c r="VFJ300" s="227"/>
      <c r="VFK300" s="227"/>
      <c r="VFL300" s="227"/>
      <c r="VFM300" s="227"/>
      <c r="VFN300" s="227"/>
      <c r="VFO300" s="227"/>
      <c r="VFP300" s="227"/>
      <c r="VFQ300" s="227"/>
      <c r="VFR300" s="227"/>
      <c r="VFS300" s="227"/>
      <c r="VFT300" s="227"/>
      <c r="VFU300" s="227"/>
      <c r="VFV300" s="227"/>
      <c r="VFW300" s="227"/>
      <c r="VFX300" s="227"/>
      <c r="VFY300" s="227"/>
      <c r="VFZ300" s="227"/>
      <c r="VGA300" s="227"/>
      <c r="VGB300" s="227"/>
      <c r="VGC300" s="227"/>
      <c r="VGD300" s="227"/>
      <c r="VGE300" s="227"/>
      <c r="VGF300" s="227"/>
      <c r="VGG300" s="227"/>
      <c r="VGH300" s="227"/>
      <c r="VGI300" s="227"/>
      <c r="VGJ300" s="227"/>
      <c r="VGK300" s="227"/>
      <c r="VGL300" s="227"/>
      <c r="VGM300" s="227"/>
      <c r="VGN300" s="227"/>
      <c r="VGO300" s="227"/>
      <c r="VGP300" s="227"/>
      <c r="VGQ300" s="227"/>
      <c r="VGR300" s="227"/>
      <c r="VGS300" s="227"/>
      <c r="VGT300" s="227"/>
      <c r="VGU300" s="227"/>
      <c r="VGV300" s="227"/>
      <c r="VGW300" s="227"/>
      <c r="VGX300" s="227"/>
      <c r="VGY300" s="227"/>
      <c r="VGZ300" s="227"/>
      <c r="VHA300" s="227"/>
      <c r="VHB300" s="227"/>
      <c r="VHC300" s="227"/>
      <c r="VHD300" s="227"/>
      <c r="VHE300" s="227"/>
      <c r="VHF300" s="227"/>
      <c r="VHG300" s="227"/>
      <c r="VHH300" s="227"/>
      <c r="VHI300" s="227"/>
      <c r="VHJ300" s="227"/>
      <c r="VHK300" s="227"/>
      <c r="VHL300" s="227"/>
      <c r="VHM300" s="227"/>
      <c r="VHN300" s="227"/>
      <c r="VHO300" s="227"/>
      <c r="VHP300" s="227"/>
      <c r="VHQ300" s="227"/>
      <c r="VHR300" s="227"/>
      <c r="VHS300" s="227"/>
      <c r="VHT300" s="227"/>
      <c r="VHU300" s="227"/>
      <c r="VHV300" s="227"/>
      <c r="VHW300" s="227"/>
      <c r="VHX300" s="227"/>
      <c r="VHY300" s="227"/>
      <c r="VHZ300" s="227"/>
      <c r="VIA300" s="227"/>
      <c r="VIB300" s="227"/>
      <c r="VIC300" s="227"/>
      <c r="VID300" s="227"/>
      <c r="VIE300" s="227"/>
      <c r="VIF300" s="227"/>
      <c r="VIG300" s="227"/>
      <c r="VIH300" s="227"/>
      <c r="VII300" s="227"/>
      <c r="VIJ300" s="227"/>
      <c r="VIK300" s="227"/>
      <c r="VIL300" s="227"/>
      <c r="VIM300" s="227"/>
      <c r="VIN300" s="227"/>
      <c r="VIO300" s="227"/>
      <c r="VIP300" s="227"/>
      <c r="VIQ300" s="227"/>
      <c r="VIR300" s="227"/>
      <c r="VIS300" s="227"/>
      <c r="VIT300" s="227"/>
      <c r="VIU300" s="227"/>
      <c r="VIV300" s="227"/>
      <c r="VIW300" s="227"/>
      <c r="VIX300" s="227"/>
      <c r="VIY300" s="227"/>
      <c r="VIZ300" s="227"/>
      <c r="VJA300" s="227"/>
      <c r="VJB300" s="227"/>
      <c r="VJC300" s="227"/>
      <c r="VJD300" s="227"/>
      <c r="VJE300" s="227"/>
      <c r="VJF300" s="227"/>
      <c r="VJG300" s="227"/>
      <c r="VJH300" s="227"/>
      <c r="VJI300" s="227"/>
      <c r="VJJ300" s="227"/>
      <c r="VJK300" s="227"/>
      <c r="VJL300" s="227"/>
      <c r="VJM300" s="227"/>
      <c r="VJN300" s="227"/>
      <c r="VJO300" s="227"/>
      <c r="VJP300" s="227"/>
      <c r="VJQ300" s="227"/>
      <c r="VJR300" s="227"/>
      <c r="VJS300" s="227"/>
      <c r="VJT300" s="227"/>
      <c r="VJU300" s="227"/>
      <c r="VJV300" s="227"/>
      <c r="VJW300" s="227"/>
      <c r="VJX300" s="227"/>
      <c r="VJY300" s="227"/>
      <c r="VJZ300" s="227"/>
      <c r="VKA300" s="227"/>
      <c r="VKB300" s="227"/>
      <c r="VKC300" s="227"/>
      <c r="VKD300" s="227"/>
      <c r="VKE300" s="227"/>
      <c r="VKF300" s="227"/>
      <c r="VKG300" s="227"/>
      <c r="VKH300" s="227"/>
      <c r="VKI300" s="227"/>
      <c r="VKJ300" s="227"/>
      <c r="VKK300" s="227"/>
      <c r="VKL300" s="227"/>
      <c r="VKM300" s="227"/>
      <c r="VKN300" s="227"/>
      <c r="VKO300" s="227"/>
      <c r="VKP300" s="227"/>
      <c r="VKQ300" s="227"/>
      <c r="VKR300" s="227"/>
      <c r="VKS300" s="227"/>
      <c r="VKT300" s="227"/>
      <c r="VKU300" s="227"/>
      <c r="VKV300" s="227"/>
      <c r="VKW300" s="227"/>
      <c r="VKX300" s="227"/>
      <c r="VKY300" s="227"/>
      <c r="VKZ300" s="227"/>
      <c r="VLA300" s="227"/>
      <c r="VLB300" s="227"/>
      <c r="VLC300" s="227"/>
      <c r="VLD300" s="227"/>
      <c r="VLE300" s="227"/>
      <c r="VLF300" s="227"/>
      <c r="VLG300" s="227"/>
      <c r="VLH300" s="227"/>
      <c r="VLI300" s="227"/>
      <c r="VLJ300" s="227"/>
      <c r="VLK300" s="227"/>
      <c r="VLL300" s="227"/>
      <c r="VLM300" s="227"/>
      <c r="VLN300" s="227"/>
      <c r="VLO300" s="227"/>
      <c r="VLP300" s="227"/>
      <c r="VLQ300" s="227"/>
      <c r="VLR300" s="227"/>
      <c r="VLS300" s="227"/>
      <c r="VLT300" s="227"/>
      <c r="VLU300" s="227"/>
      <c r="VLV300" s="227"/>
      <c r="VLW300" s="227"/>
      <c r="VLX300" s="227"/>
      <c r="VLY300" s="227"/>
      <c r="VLZ300" s="227"/>
      <c r="VMA300" s="227"/>
      <c r="VMB300" s="227"/>
      <c r="VMC300" s="227"/>
      <c r="VMD300" s="227"/>
      <c r="VME300" s="227"/>
      <c r="VMF300" s="227"/>
      <c r="VMG300" s="227"/>
      <c r="VMH300" s="227"/>
      <c r="VMI300" s="227"/>
      <c r="VMJ300" s="227"/>
      <c r="VMK300" s="227"/>
      <c r="VML300" s="227"/>
      <c r="VMM300" s="227"/>
      <c r="VMN300" s="227"/>
      <c r="VMO300" s="227"/>
      <c r="VMP300" s="227"/>
      <c r="VMQ300" s="227"/>
      <c r="VMR300" s="227"/>
      <c r="VMS300" s="227"/>
      <c r="VMT300" s="227"/>
      <c r="VMU300" s="227"/>
      <c r="VMV300" s="227"/>
      <c r="VMW300" s="227"/>
      <c r="VMX300" s="227"/>
      <c r="VMY300" s="227"/>
      <c r="VMZ300" s="227"/>
      <c r="VNA300" s="227"/>
      <c r="VNB300" s="227"/>
      <c r="VNC300" s="227"/>
      <c r="VND300" s="227"/>
      <c r="VNE300" s="227"/>
      <c r="VNF300" s="227"/>
      <c r="VNG300" s="227"/>
      <c r="VNH300" s="227"/>
      <c r="VNI300" s="227"/>
      <c r="VNJ300" s="227"/>
      <c r="VNK300" s="227"/>
      <c r="VNL300" s="227"/>
      <c r="VNM300" s="227"/>
      <c r="VNN300" s="227"/>
      <c r="VNO300" s="227"/>
      <c r="VNP300" s="227"/>
      <c r="VNQ300" s="227"/>
      <c r="VNR300" s="227"/>
      <c r="VNS300" s="227"/>
      <c r="VNT300" s="227"/>
      <c r="VNU300" s="227"/>
      <c r="VNV300" s="227"/>
      <c r="VNW300" s="227"/>
      <c r="VNX300" s="227"/>
      <c r="VNY300" s="227"/>
      <c r="VNZ300" s="227"/>
      <c r="VOA300" s="227"/>
      <c r="VOB300" s="227"/>
      <c r="VOC300" s="227"/>
      <c r="VOD300" s="227"/>
      <c r="VOE300" s="227"/>
      <c r="VOF300" s="227"/>
      <c r="VOG300" s="227"/>
      <c r="VOH300" s="227"/>
      <c r="VOI300" s="227"/>
      <c r="VOJ300" s="227"/>
      <c r="VOK300" s="227"/>
      <c r="VOL300" s="227"/>
      <c r="VOM300" s="227"/>
      <c r="VON300" s="227"/>
      <c r="VOO300" s="227"/>
      <c r="VOP300" s="227"/>
      <c r="VOQ300" s="227"/>
      <c r="VOR300" s="227"/>
      <c r="VOS300" s="227"/>
      <c r="VOT300" s="227"/>
      <c r="VOU300" s="227"/>
      <c r="VOV300" s="227"/>
      <c r="VOW300" s="227"/>
      <c r="VOX300" s="227"/>
      <c r="VOY300" s="227"/>
      <c r="VOZ300" s="227"/>
      <c r="VPA300" s="227"/>
      <c r="VPB300" s="227"/>
      <c r="VPC300" s="227"/>
      <c r="VPD300" s="227"/>
      <c r="VPE300" s="227"/>
      <c r="VPF300" s="227"/>
      <c r="VPG300" s="227"/>
      <c r="VPH300" s="227"/>
      <c r="VPI300" s="227"/>
      <c r="VPJ300" s="227"/>
      <c r="VPK300" s="227"/>
      <c r="VPL300" s="227"/>
      <c r="VPM300" s="227"/>
      <c r="VPN300" s="227"/>
      <c r="VPO300" s="227"/>
      <c r="VPP300" s="227"/>
      <c r="VPQ300" s="227"/>
      <c r="VPR300" s="227"/>
      <c r="VPS300" s="227"/>
      <c r="VPT300" s="227"/>
      <c r="VPU300" s="227"/>
      <c r="VPV300" s="227"/>
      <c r="VPW300" s="227"/>
      <c r="VPX300" s="227"/>
      <c r="VPY300" s="227"/>
      <c r="VPZ300" s="227"/>
      <c r="VQA300" s="227"/>
      <c r="VQB300" s="227"/>
      <c r="VQC300" s="227"/>
      <c r="VQD300" s="227"/>
      <c r="VQE300" s="227"/>
      <c r="VQF300" s="227"/>
      <c r="VQG300" s="227"/>
      <c r="VQH300" s="227"/>
      <c r="VQI300" s="227"/>
      <c r="VQJ300" s="227"/>
      <c r="VQK300" s="227"/>
      <c r="VQL300" s="227"/>
      <c r="VQM300" s="227"/>
      <c r="VQN300" s="227"/>
      <c r="VQO300" s="227"/>
      <c r="VQP300" s="227"/>
      <c r="VQQ300" s="227"/>
      <c r="VQR300" s="227"/>
      <c r="VQS300" s="227"/>
      <c r="VQT300" s="227"/>
      <c r="VQU300" s="227"/>
      <c r="VQV300" s="227"/>
      <c r="VQW300" s="227"/>
      <c r="VQX300" s="227"/>
      <c r="VQY300" s="227"/>
      <c r="VQZ300" s="227"/>
      <c r="VRA300" s="227"/>
      <c r="VRB300" s="227"/>
      <c r="VRC300" s="227"/>
      <c r="VRD300" s="227"/>
      <c r="VRE300" s="227"/>
      <c r="VRF300" s="227"/>
      <c r="VRG300" s="227"/>
      <c r="VRH300" s="227"/>
      <c r="VRI300" s="227"/>
      <c r="VRJ300" s="227"/>
      <c r="VRK300" s="227"/>
      <c r="VRL300" s="227"/>
      <c r="VRM300" s="227"/>
      <c r="VRN300" s="227"/>
      <c r="VRO300" s="227"/>
      <c r="VRP300" s="227"/>
      <c r="VRQ300" s="227"/>
      <c r="VRR300" s="227"/>
      <c r="VRS300" s="227"/>
      <c r="VRT300" s="227"/>
      <c r="VRU300" s="227"/>
      <c r="VRV300" s="227"/>
      <c r="VRW300" s="227"/>
      <c r="VRX300" s="227"/>
      <c r="VRY300" s="227"/>
      <c r="VRZ300" s="227"/>
      <c r="VSA300" s="227"/>
      <c r="VSB300" s="227"/>
      <c r="VSC300" s="227"/>
      <c r="VSD300" s="227"/>
      <c r="VSE300" s="227"/>
      <c r="VSF300" s="227"/>
      <c r="VSG300" s="227"/>
      <c r="VSH300" s="227"/>
      <c r="VSI300" s="227"/>
      <c r="VSJ300" s="227"/>
      <c r="VSK300" s="227"/>
      <c r="VSL300" s="227"/>
      <c r="VSM300" s="227"/>
      <c r="VSN300" s="227"/>
      <c r="VSO300" s="227"/>
      <c r="VSP300" s="227"/>
      <c r="VSQ300" s="227"/>
      <c r="VSR300" s="227"/>
      <c r="VSS300" s="227"/>
      <c r="VST300" s="227"/>
      <c r="VSU300" s="227"/>
      <c r="VSV300" s="227"/>
      <c r="VSW300" s="227"/>
      <c r="VSX300" s="227"/>
      <c r="VSY300" s="227"/>
      <c r="VSZ300" s="227"/>
      <c r="VTA300" s="227"/>
      <c r="VTB300" s="227"/>
      <c r="VTC300" s="227"/>
      <c r="VTD300" s="227"/>
      <c r="VTE300" s="227"/>
      <c r="VTF300" s="227"/>
      <c r="VTG300" s="227"/>
      <c r="VTH300" s="227"/>
      <c r="VTI300" s="227"/>
      <c r="VTJ300" s="227"/>
      <c r="VTK300" s="227"/>
      <c r="VTL300" s="227"/>
      <c r="VTM300" s="227"/>
      <c r="VTN300" s="227"/>
      <c r="VTO300" s="227"/>
      <c r="VTP300" s="227"/>
      <c r="VTQ300" s="227"/>
      <c r="VTR300" s="227"/>
      <c r="VTS300" s="227"/>
      <c r="VTT300" s="227"/>
      <c r="VTU300" s="227"/>
      <c r="VTV300" s="227"/>
      <c r="VTW300" s="227"/>
      <c r="VTX300" s="227"/>
      <c r="VTY300" s="227"/>
      <c r="VTZ300" s="227"/>
      <c r="VUA300" s="227"/>
      <c r="VUB300" s="227"/>
      <c r="VUC300" s="227"/>
      <c r="VUD300" s="227"/>
      <c r="VUE300" s="227"/>
      <c r="VUF300" s="227"/>
      <c r="VUG300" s="227"/>
      <c r="VUH300" s="227"/>
      <c r="VUI300" s="227"/>
      <c r="VUJ300" s="227"/>
      <c r="VUK300" s="227"/>
      <c r="VUL300" s="227"/>
      <c r="VUM300" s="227"/>
      <c r="VUN300" s="227"/>
      <c r="VUO300" s="227"/>
      <c r="VUP300" s="227"/>
      <c r="VUQ300" s="227"/>
      <c r="VUR300" s="227"/>
      <c r="VUS300" s="227"/>
      <c r="VUT300" s="227"/>
      <c r="VUU300" s="227"/>
      <c r="VUV300" s="227"/>
      <c r="VUW300" s="227"/>
      <c r="VUX300" s="227"/>
      <c r="VUY300" s="227"/>
      <c r="VUZ300" s="227"/>
      <c r="VVA300" s="227"/>
      <c r="VVB300" s="227"/>
      <c r="VVC300" s="227"/>
      <c r="VVD300" s="227"/>
      <c r="VVE300" s="227"/>
      <c r="VVF300" s="227"/>
      <c r="VVG300" s="227"/>
      <c r="VVH300" s="227"/>
      <c r="VVI300" s="227"/>
      <c r="VVJ300" s="227"/>
      <c r="VVK300" s="227"/>
      <c r="VVL300" s="227"/>
      <c r="VVM300" s="227"/>
      <c r="VVN300" s="227"/>
      <c r="VVO300" s="227"/>
      <c r="VVP300" s="227"/>
      <c r="VVQ300" s="227"/>
      <c r="VVR300" s="227"/>
      <c r="VVS300" s="227"/>
      <c r="VVT300" s="227"/>
      <c r="VVU300" s="227"/>
      <c r="VVV300" s="227"/>
      <c r="VVW300" s="227"/>
      <c r="VVX300" s="227"/>
      <c r="VVY300" s="227"/>
      <c r="VVZ300" s="227"/>
      <c r="VWA300" s="227"/>
      <c r="VWB300" s="227"/>
      <c r="VWC300" s="227"/>
      <c r="VWD300" s="227"/>
      <c r="VWE300" s="227"/>
      <c r="VWF300" s="227"/>
      <c r="VWG300" s="227"/>
      <c r="VWH300" s="227"/>
      <c r="VWI300" s="227"/>
      <c r="VWJ300" s="227"/>
      <c r="VWK300" s="227"/>
      <c r="VWL300" s="227"/>
      <c r="VWM300" s="227"/>
      <c r="VWN300" s="227"/>
      <c r="VWO300" s="227"/>
      <c r="VWP300" s="227"/>
      <c r="VWQ300" s="227"/>
      <c r="VWR300" s="227"/>
      <c r="VWS300" s="227"/>
      <c r="VWT300" s="227"/>
      <c r="VWU300" s="227"/>
      <c r="VWV300" s="227"/>
      <c r="VWW300" s="227"/>
      <c r="VWX300" s="227"/>
      <c r="VWY300" s="227"/>
      <c r="VWZ300" s="227"/>
      <c r="VXA300" s="227"/>
      <c r="VXB300" s="227"/>
      <c r="VXC300" s="227"/>
      <c r="VXD300" s="227"/>
      <c r="VXE300" s="227"/>
      <c r="VXF300" s="227"/>
      <c r="VXG300" s="227"/>
      <c r="VXH300" s="227"/>
      <c r="VXI300" s="227"/>
      <c r="VXJ300" s="227"/>
      <c r="VXK300" s="227"/>
      <c r="VXL300" s="227"/>
      <c r="VXM300" s="227"/>
      <c r="VXN300" s="227"/>
      <c r="VXO300" s="227"/>
      <c r="VXP300" s="227"/>
      <c r="VXQ300" s="227"/>
      <c r="VXR300" s="227"/>
      <c r="VXS300" s="227"/>
      <c r="VXT300" s="227"/>
      <c r="VXU300" s="227"/>
      <c r="VXV300" s="227"/>
      <c r="VXW300" s="227"/>
      <c r="VXX300" s="227"/>
      <c r="VXY300" s="227"/>
      <c r="VXZ300" s="227"/>
      <c r="VYA300" s="227"/>
      <c r="VYB300" s="227"/>
      <c r="VYC300" s="227"/>
      <c r="VYD300" s="227"/>
      <c r="VYE300" s="227"/>
      <c r="VYF300" s="227"/>
      <c r="VYG300" s="227"/>
      <c r="VYH300" s="227"/>
      <c r="VYI300" s="227"/>
      <c r="VYJ300" s="227"/>
      <c r="VYK300" s="227"/>
      <c r="VYL300" s="227"/>
      <c r="VYM300" s="227"/>
      <c r="VYN300" s="227"/>
      <c r="VYO300" s="227"/>
      <c r="VYP300" s="227"/>
      <c r="VYQ300" s="227"/>
      <c r="VYR300" s="227"/>
      <c r="VYS300" s="227"/>
      <c r="VYT300" s="227"/>
      <c r="VYU300" s="227"/>
      <c r="VYV300" s="227"/>
      <c r="VYW300" s="227"/>
      <c r="VYX300" s="227"/>
      <c r="VYY300" s="227"/>
      <c r="VYZ300" s="227"/>
      <c r="VZA300" s="227"/>
      <c r="VZB300" s="227"/>
      <c r="VZC300" s="227"/>
      <c r="VZD300" s="227"/>
      <c r="VZE300" s="227"/>
      <c r="VZF300" s="227"/>
      <c r="VZG300" s="227"/>
      <c r="VZH300" s="227"/>
      <c r="VZI300" s="227"/>
      <c r="VZJ300" s="227"/>
      <c r="VZK300" s="227"/>
      <c r="VZL300" s="227"/>
      <c r="VZM300" s="227"/>
      <c r="VZN300" s="227"/>
      <c r="VZO300" s="227"/>
      <c r="VZP300" s="227"/>
      <c r="VZQ300" s="227"/>
      <c r="VZR300" s="227"/>
      <c r="VZS300" s="227"/>
      <c r="VZT300" s="227"/>
      <c r="VZU300" s="227"/>
      <c r="VZV300" s="227"/>
      <c r="VZW300" s="227"/>
      <c r="VZX300" s="227"/>
      <c r="VZY300" s="227"/>
      <c r="VZZ300" s="227"/>
      <c r="WAA300" s="227"/>
      <c r="WAB300" s="227"/>
      <c r="WAC300" s="227"/>
      <c r="WAD300" s="227"/>
      <c r="WAE300" s="227"/>
      <c r="WAF300" s="227"/>
      <c r="WAG300" s="227"/>
      <c r="WAH300" s="227"/>
      <c r="WAI300" s="227"/>
      <c r="WAJ300" s="227"/>
      <c r="WAK300" s="227"/>
      <c r="WAL300" s="227"/>
      <c r="WAM300" s="227"/>
      <c r="WAN300" s="227"/>
      <c r="WAO300" s="227"/>
      <c r="WAP300" s="227"/>
      <c r="WAQ300" s="227"/>
      <c r="WAR300" s="227"/>
      <c r="WAS300" s="227"/>
      <c r="WAT300" s="227"/>
      <c r="WAU300" s="227"/>
      <c r="WAV300" s="227"/>
      <c r="WAW300" s="227"/>
      <c r="WAX300" s="227"/>
      <c r="WAY300" s="227"/>
      <c r="WAZ300" s="227"/>
      <c r="WBA300" s="227"/>
      <c r="WBB300" s="227"/>
      <c r="WBC300" s="227"/>
      <c r="WBD300" s="227"/>
      <c r="WBE300" s="227"/>
      <c r="WBF300" s="227"/>
      <c r="WBG300" s="227"/>
      <c r="WBH300" s="227"/>
      <c r="WBI300" s="227"/>
      <c r="WBJ300" s="227"/>
      <c r="WBK300" s="227"/>
      <c r="WBL300" s="227"/>
      <c r="WBM300" s="227"/>
      <c r="WBN300" s="227"/>
      <c r="WBO300" s="227"/>
      <c r="WBP300" s="227"/>
      <c r="WBQ300" s="227"/>
      <c r="WBR300" s="227"/>
      <c r="WBS300" s="227"/>
      <c r="WBT300" s="227"/>
      <c r="WBU300" s="227"/>
      <c r="WBV300" s="227"/>
      <c r="WBW300" s="227"/>
      <c r="WBX300" s="227"/>
      <c r="WBY300" s="227"/>
      <c r="WBZ300" s="227"/>
      <c r="WCA300" s="227"/>
      <c r="WCB300" s="227"/>
      <c r="WCC300" s="227"/>
      <c r="WCD300" s="227"/>
      <c r="WCE300" s="227"/>
      <c r="WCF300" s="227"/>
      <c r="WCG300" s="227"/>
      <c r="WCH300" s="227"/>
      <c r="WCI300" s="227"/>
      <c r="WCJ300" s="227"/>
      <c r="WCK300" s="227"/>
      <c r="WCL300" s="227"/>
      <c r="WCM300" s="227"/>
      <c r="WCN300" s="227"/>
      <c r="WCO300" s="227"/>
      <c r="WCP300" s="227"/>
      <c r="WCQ300" s="227"/>
      <c r="WCR300" s="227"/>
      <c r="WCS300" s="227"/>
      <c r="WCT300" s="227"/>
      <c r="WCU300" s="227"/>
      <c r="WCV300" s="227"/>
      <c r="WCW300" s="227"/>
      <c r="WCX300" s="227"/>
      <c r="WCY300" s="227"/>
      <c r="WCZ300" s="227"/>
      <c r="WDA300" s="227"/>
      <c r="WDB300" s="227"/>
      <c r="WDC300" s="227"/>
      <c r="WDD300" s="227"/>
      <c r="WDE300" s="227"/>
      <c r="WDF300" s="227"/>
      <c r="WDG300" s="227"/>
      <c r="WDH300" s="227"/>
      <c r="WDI300" s="227"/>
      <c r="WDJ300" s="227"/>
      <c r="WDK300" s="227"/>
      <c r="WDL300" s="227"/>
      <c r="WDM300" s="227"/>
      <c r="WDN300" s="227"/>
      <c r="WDO300" s="227"/>
      <c r="WDP300" s="227"/>
      <c r="WDQ300" s="227"/>
      <c r="WDR300" s="227"/>
      <c r="WDS300" s="227"/>
      <c r="WDT300" s="227"/>
      <c r="WDU300" s="227"/>
      <c r="WDV300" s="227"/>
      <c r="WDW300" s="227"/>
      <c r="WDX300" s="227"/>
      <c r="WDY300" s="227"/>
      <c r="WDZ300" s="227"/>
      <c r="WEA300" s="227"/>
      <c r="WEB300" s="227"/>
      <c r="WEC300" s="227"/>
      <c r="WED300" s="227"/>
      <c r="WEE300" s="227"/>
      <c r="WEF300" s="227"/>
      <c r="WEG300" s="227"/>
      <c r="WEH300" s="227"/>
      <c r="WEI300" s="227"/>
      <c r="WEJ300" s="227"/>
      <c r="WEK300" s="227"/>
      <c r="WEL300" s="227"/>
      <c r="WEM300" s="227"/>
      <c r="WEN300" s="227"/>
      <c r="WEO300" s="227"/>
      <c r="WEP300" s="227"/>
      <c r="WEQ300" s="227"/>
      <c r="WER300" s="227"/>
      <c r="WES300" s="227"/>
      <c r="WET300" s="227"/>
      <c r="WEU300" s="227"/>
      <c r="WEV300" s="227"/>
      <c r="WEW300" s="227"/>
      <c r="WEX300" s="227"/>
      <c r="WEY300" s="227"/>
      <c r="WEZ300" s="227"/>
      <c r="WFA300" s="227"/>
      <c r="WFB300" s="227"/>
      <c r="WFC300" s="227"/>
      <c r="WFD300" s="227"/>
      <c r="WFE300" s="227"/>
      <c r="WFF300" s="227"/>
      <c r="WFG300" s="227"/>
      <c r="WFH300" s="227"/>
      <c r="WFI300" s="227"/>
      <c r="WFJ300" s="227"/>
      <c r="WFK300" s="227"/>
      <c r="WFL300" s="227"/>
      <c r="WFM300" s="227"/>
      <c r="WFN300" s="227"/>
      <c r="WFO300" s="227"/>
      <c r="WFP300" s="227"/>
      <c r="WFQ300" s="227"/>
      <c r="WFR300" s="227"/>
      <c r="WFS300" s="227"/>
      <c r="WFT300" s="227"/>
      <c r="WFU300" s="227"/>
      <c r="WFV300" s="227"/>
      <c r="WFW300" s="227"/>
      <c r="WFX300" s="227"/>
      <c r="WFY300" s="227"/>
      <c r="WFZ300" s="227"/>
      <c r="WGA300" s="227"/>
      <c r="WGB300" s="227"/>
      <c r="WGC300" s="227"/>
      <c r="WGD300" s="227"/>
      <c r="WGE300" s="227"/>
      <c r="WGF300" s="227"/>
      <c r="WGG300" s="227"/>
      <c r="WGH300" s="227"/>
      <c r="WGI300" s="227"/>
      <c r="WGJ300" s="227"/>
      <c r="WGK300" s="227"/>
      <c r="WGL300" s="227"/>
      <c r="WGM300" s="227"/>
      <c r="WGN300" s="227"/>
      <c r="WGO300" s="227"/>
      <c r="WGP300" s="227"/>
      <c r="WGQ300" s="227"/>
      <c r="WGR300" s="227"/>
      <c r="WGS300" s="227"/>
      <c r="WGT300" s="227"/>
      <c r="WGU300" s="227"/>
      <c r="WGV300" s="227"/>
      <c r="WGW300" s="227"/>
      <c r="WGX300" s="227"/>
      <c r="WGY300" s="227"/>
      <c r="WGZ300" s="227"/>
      <c r="WHA300" s="227"/>
      <c r="WHB300" s="227"/>
      <c r="WHC300" s="227"/>
      <c r="WHD300" s="227"/>
      <c r="WHE300" s="227"/>
      <c r="WHF300" s="227"/>
      <c r="WHG300" s="227"/>
      <c r="WHH300" s="227"/>
      <c r="WHI300" s="227"/>
      <c r="WHJ300" s="227"/>
      <c r="WHK300" s="227"/>
      <c r="WHL300" s="227"/>
      <c r="WHM300" s="227"/>
      <c r="WHN300" s="227"/>
      <c r="WHO300" s="227"/>
      <c r="WHP300" s="227"/>
      <c r="WHQ300" s="227"/>
      <c r="WHR300" s="227"/>
      <c r="WHS300" s="227"/>
      <c r="WHT300" s="227"/>
      <c r="WHU300" s="227"/>
      <c r="WHV300" s="227"/>
      <c r="WHW300" s="227"/>
      <c r="WHX300" s="227"/>
      <c r="WHY300" s="227"/>
      <c r="WHZ300" s="227"/>
      <c r="WIA300" s="227"/>
      <c r="WIB300" s="227"/>
      <c r="WIC300" s="227"/>
      <c r="WID300" s="227"/>
      <c r="WIE300" s="227"/>
      <c r="WIF300" s="227"/>
      <c r="WIG300" s="227"/>
      <c r="WIH300" s="227"/>
      <c r="WII300" s="227"/>
      <c r="WIJ300" s="227"/>
      <c r="WIK300" s="227"/>
      <c r="WIL300" s="227"/>
      <c r="WIM300" s="227"/>
      <c r="WIN300" s="227"/>
      <c r="WIO300" s="227"/>
      <c r="WIP300" s="227"/>
      <c r="WIQ300" s="227"/>
      <c r="WIR300" s="227"/>
      <c r="WIS300" s="227"/>
      <c r="WIT300" s="227"/>
      <c r="WIU300" s="227"/>
      <c r="WIV300" s="227"/>
      <c r="WIW300" s="227"/>
      <c r="WIX300" s="227"/>
      <c r="WIY300" s="227"/>
      <c r="WIZ300" s="227"/>
      <c r="WJA300" s="227"/>
      <c r="WJB300" s="227"/>
      <c r="WJC300" s="227"/>
      <c r="WJD300" s="227"/>
      <c r="WJE300" s="227"/>
      <c r="WJF300" s="227"/>
      <c r="WJG300" s="227"/>
      <c r="WJH300" s="227"/>
      <c r="WJI300" s="227"/>
      <c r="WJJ300" s="227"/>
      <c r="WJK300" s="227"/>
      <c r="WJL300" s="227"/>
      <c r="WJM300" s="227"/>
      <c r="WJN300" s="227"/>
      <c r="WJO300" s="227"/>
      <c r="WJP300" s="227"/>
      <c r="WJQ300" s="227"/>
      <c r="WJR300" s="227"/>
      <c r="WJS300" s="227"/>
      <c r="WJT300" s="227"/>
      <c r="WJU300" s="227"/>
      <c r="WJV300" s="227"/>
      <c r="WJW300" s="227"/>
      <c r="WJX300" s="227"/>
      <c r="WJY300" s="227"/>
      <c r="WJZ300" s="227"/>
      <c r="WKA300" s="227"/>
      <c r="WKB300" s="227"/>
      <c r="WKC300" s="227"/>
      <c r="WKD300" s="227"/>
      <c r="WKE300" s="227"/>
      <c r="WKF300" s="227"/>
      <c r="WKG300" s="227"/>
      <c r="WKH300" s="227"/>
      <c r="WKI300" s="227"/>
      <c r="WKJ300" s="227"/>
      <c r="WKK300" s="227"/>
      <c r="WKL300" s="227"/>
      <c r="WKM300" s="227"/>
      <c r="WKN300" s="227"/>
      <c r="WKO300" s="227"/>
      <c r="WKP300" s="227"/>
      <c r="WKQ300" s="227"/>
      <c r="WKR300" s="227"/>
      <c r="WKS300" s="227"/>
      <c r="WKT300" s="227"/>
      <c r="WKU300" s="227"/>
      <c r="WKV300" s="227"/>
      <c r="WKW300" s="227"/>
      <c r="WKX300" s="227"/>
      <c r="WKY300" s="227"/>
      <c r="WKZ300" s="227"/>
      <c r="WLA300" s="227"/>
      <c r="WLB300" s="227"/>
      <c r="WLC300" s="227"/>
      <c r="WLD300" s="227"/>
      <c r="WLE300" s="227"/>
      <c r="WLF300" s="227"/>
      <c r="WLG300" s="227"/>
      <c r="WLH300" s="227"/>
      <c r="WLI300" s="227"/>
      <c r="WLJ300" s="227"/>
      <c r="WLK300" s="227"/>
      <c r="WLL300" s="227"/>
      <c r="WLM300" s="227"/>
      <c r="WLN300" s="227"/>
      <c r="WLO300" s="227"/>
      <c r="WLP300" s="227"/>
      <c r="WLQ300" s="227"/>
      <c r="WLR300" s="227"/>
      <c r="WLS300" s="227"/>
      <c r="WLT300" s="227"/>
      <c r="WLU300" s="227"/>
      <c r="WLV300" s="227"/>
      <c r="WLW300" s="227"/>
      <c r="WLX300" s="227"/>
      <c r="WLY300" s="227"/>
      <c r="WLZ300" s="227"/>
      <c r="WMA300" s="227"/>
      <c r="WMB300" s="227"/>
      <c r="WMC300" s="227"/>
      <c r="WMD300" s="227"/>
      <c r="WME300" s="227"/>
      <c r="WMF300" s="227"/>
      <c r="WMG300" s="227"/>
      <c r="WMH300" s="227"/>
      <c r="WMI300" s="227"/>
      <c r="WMJ300" s="227"/>
      <c r="WMK300" s="227"/>
      <c r="WML300" s="227"/>
      <c r="WMM300" s="227"/>
      <c r="WMN300" s="227"/>
      <c r="WMO300" s="227"/>
      <c r="WMP300" s="227"/>
      <c r="WMQ300" s="227"/>
      <c r="WMR300" s="227"/>
      <c r="WMS300" s="227"/>
      <c r="WMT300" s="227"/>
      <c r="WMU300" s="227"/>
      <c r="WMV300" s="227"/>
      <c r="WMW300" s="227"/>
      <c r="WMX300" s="227"/>
      <c r="WMY300" s="227"/>
      <c r="WMZ300" s="227"/>
      <c r="WNA300" s="227"/>
      <c r="WNB300" s="227"/>
      <c r="WNC300" s="227"/>
      <c r="WND300" s="227"/>
      <c r="WNE300" s="227"/>
      <c r="WNF300" s="227"/>
      <c r="WNG300" s="227"/>
      <c r="WNH300" s="227"/>
      <c r="WNI300" s="227"/>
      <c r="WNJ300" s="227"/>
      <c r="WNK300" s="227"/>
      <c r="WNL300" s="227"/>
      <c r="WNM300" s="227"/>
      <c r="WNN300" s="227"/>
      <c r="WNO300" s="227"/>
      <c r="WNP300" s="227"/>
      <c r="WNQ300" s="227"/>
      <c r="WNR300" s="227"/>
      <c r="WNS300" s="227"/>
      <c r="WNT300" s="227"/>
      <c r="WNU300" s="227"/>
      <c r="WNV300" s="227"/>
      <c r="WNW300" s="227"/>
      <c r="WNX300" s="227"/>
      <c r="WNY300" s="227"/>
      <c r="WNZ300" s="227"/>
      <c r="WOA300" s="227"/>
      <c r="WOB300" s="227"/>
      <c r="WOC300" s="227"/>
      <c r="WOD300" s="227"/>
      <c r="WOE300" s="227"/>
      <c r="WOF300" s="227"/>
      <c r="WOG300" s="227"/>
      <c r="WOH300" s="227"/>
      <c r="WOI300" s="227"/>
      <c r="WOJ300" s="227"/>
      <c r="WOK300" s="227"/>
      <c r="WOL300" s="227"/>
      <c r="WOM300" s="227"/>
      <c r="WON300" s="227"/>
      <c r="WOO300" s="227"/>
      <c r="WOP300" s="227"/>
      <c r="WOQ300" s="227"/>
      <c r="WOR300" s="227"/>
      <c r="WOS300" s="227"/>
      <c r="WOT300" s="227"/>
      <c r="WOU300" s="227"/>
      <c r="WOV300" s="227"/>
      <c r="WOW300" s="227"/>
      <c r="WOX300" s="227"/>
      <c r="WOY300" s="227"/>
      <c r="WOZ300" s="227"/>
      <c r="WPA300" s="227"/>
      <c r="WPB300" s="227"/>
      <c r="WPC300" s="227"/>
      <c r="WPD300" s="227"/>
      <c r="WPE300" s="227"/>
      <c r="WPF300" s="227"/>
      <c r="WPG300" s="227"/>
      <c r="WPH300" s="227"/>
      <c r="WPI300" s="227"/>
      <c r="WPJ300" s="227"/>
      <c r="WPK300" s="227"/>
      <c r="WPL300" s="227"/>
      <c r="WPM300" s="227"/>
      <c r="WPN300" s="227"/>
      <c r="WPO300" s="227"/>
      <c r="WPP300" s="227"/>
      <c r="WPQ300" s="227"/>
      <c r="WPR300" s="227"/>
      <c r="WPS300" s="227"/>
      <c r="WPT300" s="227"/>
      <c r="WPU300" s="227"/>
      <c r="WPV300" s="227"/>
      <c r="WPW300" s="227"/>
      <c r="WPX300" s="227"/>
      <c r="WPY300" s="227"/>
      <c r="WPZ300" s="227"/>
      <c r="WQA300" s="227"/>
      <c r="WQB300" s="227"/>
      <c r="WQC300" s="227"/>
      <c r="WQD300" s="227"/>
      <c r="WQE300" s="227"/>
      <c r="WQF300" s="227"/>
      <c r="WQG300" s="227"/>
      <c r="WQH300" s="227"/>
      <c r="WQI300" s="227"/>
      <c r="WQJ300" s="227"/>
      <c r="WQK300" s="227"/>
      <c r="WQL300" s="227"/>
      <c r="WQM300" s="227"/>
      <c r="WQN300" s="227"/>
      <c r="WQO300" s="227"/>
      <c r="WQP300" s="227"/>
      <c r="WQQ300" s="227"/>
      <c r="WQR300" s="227"/>
      <c r="WQS300" s="227"/>
      <c r="WQT300" s="227"/>
      <c r="WQU300" s="227"/>
      <c r="WQV300" s="227"/>
      <c r="WQW300" s="227"/>
      <c r="WQX300" s="227"/>
      <c r="WQY300" s="227"/>
      <c r="WQZ300" s="227"/>
      <c r="WRA300" s="227"/>
      <c r="WRB300" s="227"/>
      <c r="WRC300" s="227"/>
      <c r="WRD300" s="227"/>
      <c r="WRE300" s="227"/>
      <c r="WRF300" s="227"/>
      <c r="WRG300" s="227"/>
      <c r="WRH300" s="227"/>
      <c r="WRI300" s="227"/>
      <c r="WRJ300" s="227"/>
      <c r="WRK300" s="227"/>
      <c r="WRL300" s="227"/>
      <c r="WRM300" s="227"/>
      <c r="WRN300" s="227"/>
      <c r="WRO300" s="227"/>
      <c r="WRP300" s="227"/>
      <c r="WRQ300" s="227"/>
      <c r="WRR300" s="227"/>
      <c r="WRS300" s="227"/>
      <c r="WRT300" s="227"/>
      <c r="WRU300" s="227"/>
      <c r="WRV300" s="227"/>
      <c r="WRW300" s="227"/>
      <c r="WRX300" s="227"/>
      <c r="WRY300" s="227"/>
      <c r="WRZ300" s="227"/>
      <c r="WSA300" s="227"/>
      <c r="WSB300" s="227"/>
      <c r="WSC300" s="227"/>
      <c r="WSD300" s="227"/>
      <c r="WSE300" s="227"/>
      <c r="WSF300" s="227"/>
      <c r="WSG300" s="227"/>
      <c r="WSH300" s="227"/>
      <c r="WSI300" s="227"/>
      <c r="WSJ300" s="227"/>
      <c r="WSK300" s="227"/>
      <c r="WSL300" s="227"/>
      <c r="WSM300" s="227"/>
      <c r="WSN300" s="227"/>
      <c r="WSO300" s="227"/>
      <c r="WSP300" s="227"/>
      <c r="WSQ300" s="227"/>
      <c r="WSR300" s="227"/>
      <c r="WSS300" s="227"/>
      <c r="WST300" s="227"/>
      <c r="WSU300" s="227"/>
      <c r="WSV300" s="227"/>
      <c r="WSW300" s="227"/>
      <c r="WSX300" s="227"/>
      <c r="WSY300" s="227"/>
      <c r="WSZ300" s="227"/>
      <c r="WTA300" s="227"/>
      <c r="WTB300" s="227"/>
      <c r="WTC300" s="227"/>
      <c r="WTD300" s="227"/>
      <c r="WTE300" s="227"/>
      <c r="WTF300" s="227"/>
      <c r="WTG300" s="227"/>
      <c r="WTH300" s="227"/>
      <c r="WTI300" s="227"/>
      <c r="WTJ300" s="227"/>
      <c r="WTK300" s="227"/>
      <c r="WTL300" s="227"/>
      <c r="WTM300" s="227"/>
      <c r="WTN300" s="227"/>
      <c r="WTO300" s="227"/>
      <c r="WTP300" s="227"/>
      <c r="WTQ300" s="227"/>
      <c r="WTR300" s="227"/>
      <c r="WTS300" s="227"/>
      <c r="WTT300" s="227"/>
      <c r="WTU300" s="227"/>
      <c r="WTV300" s="227"/>
      <c r="WTW300" s="227"/>
      <c r="WTX300" s="227"/>
      <c r="WTY300" s="227"/>
      <c r="WTZ300" s="227"/>
      <c r="WUA300" s="227"/>
      <c r="WUB300" s="227"/>
      <c r="WUC300" s="227"/>
      <c r="WUD300" s="227"/>
      <c r="WUE300" s="227"/>
      <c r="WUF300" s="227"/>
      <c r="WUG300" s="227"/>
      <c r="WUH300" s="227"/>
      <c r="WUI300" s="227"/>
      <c r="WUJ300" s="227"/>
      <c r="WUK300" s="227"/>
      <c r="WUL300" s="227"/>
      <c r="WUM300" s="227"/>
      <c r="WUN300" s="227"/>
      <c r="WUO300" s="227"/>
      <c r="WUP300" s="227"/>
      <c r="WUQ300" s="227"/>
      <c r="WUR300" s="227"/>
      <c r="WUS300" s="227"/>
      <c r="WUT300" s="227"/>
      <c r="WUU300" s="227"/>
      <c r="WUV300" s="227"/>
      <c r="WUW300" s="227"/>
      <c r="WUX300" s="227"/>
      <c r="WUY300" s="227"/>
      <c r="WUZ300" s="227"/>
      <c r="WVA300" s="227"/>
      <c r="WVB300" s="227"/>
      <c r="WVC300" s="227"/>
      <c r="WVD300" s="227"/>
      <c r="WVE300" s="227"/>
      <c r="WVF300" s="227"/>
      <c r="WVG300" s="227"/>
      <c r="WVH300" s="227"/>
      <c r="WVI300" s="227"/>
      <c r="WVJ300" s="227"/>
      <c r="WVK300" s="227"/>
      <c r="WVL300" s="227"/>
      <c r="WVM300" s="227"/>
      <c r="WVN300" s="227"/>
      <c r="WVO300" s="227"/>
      <c r="WVP300" s="227"/>
      <c r="WVQ300" s="227"/>
      <c r="WVR300" s="227"/>
      <c r="WVS300" s="227"/>
      <c r="WVT300" s="227"/>
      <c r="WVU300" s="227"/>
      <c r="WVV300" s="227"/>
      <c r="WVW300" s="227"/>
      <c r="WVX300" s="227"/>
      <c r="WVY300" s="227"/>
      <c r="WVZ300" s="227"/>
      <c r="WWA300" s="227"/>
      <c r="WWB300" s="227"/>
      <c r="WWC300" s="227"/>
      <c r="WWD300" s="227"/>
      <c r="WWE300" s="227"/>
      <c r="WWF300" s="227"/>
      <c r="WWG300" s="227"/>
      <c r="WWH300" s="227"/>
      <c r="WWI300" s="227"/>
      <c r="WWJ300" s="227"/>
      <c r="WWK300" s="227"/>
      <c r="WWL300" s="227"/>
      <c r="WWM300" s="227"/>
      <c r="WWN300" s="227"/>
      <c r="WWO300" s="227"/>
      <c r="WWP300" s="227"/>
      <c r="WWQ300" s="227"/>
      <c r="WWR300" s="227"/>
      <c r="WWS300" s="227"/>
      <c r="WWT300" s="227"/>
      <c r="WWU300" s="227"/>
      <c r="WWV300" s="227"/>
      <c r="WWW300" s="227"/>
      <c r="WWX300" s="227"/>
      <c r="WWY300" s="227"/>
      <c r="WWZ300" s="227"/>
      <c r="WXA300" s="227"/>
      <c r="WXB300" s="227"/>
      <c r="WXC300" s="227"/>
      <c r="WXD300" s="227"/>
      <c r="WXE300" s="227"/>
      <c r="WXF300" s="227"/>
      <c r="WXG300" s="227"/>
      <c r="WXH300" s="227"/>
      <c r="WXI300" s="227"/>
      <c r="WXJ300" s="227"/>
      <c r="WXK300" s="227"/>
      <c r="WXL300" s="227"/>
      <c r="WXM300" s="227"/>
      <c r="WXN300" s="227"/>
      <c r="WXO300" s="227"/>
      <c r="WXP300" s="227"/>
      <c r="WXQ300" s="227"/>
      <c r="WXR300" s="227"/>
      <c r="WXS300" s="227"/>
      <c r="WXT300" s="227"/>
      <c r="WXU300" s="227"/>
      <c r="WXV300" s="227"/>
      <c r="WXW300" s="227"/>
      <c r="WXX300" s="227"/>
      <c r="WXY300" s="227"/>
      <c r="WXZ300" s="227"/>
      <c r="WYA300" s="227"/>
      <c r="WYB300" s="227"/>
      <c r="WYC300" s="227"/>
      <c r="WYD300" s="227"/>
      <c r="WYE300" s="227"/>
      <c r="WYF300" s="227"/>
      <c r="WYG300" s="227"/>
      <c r="WYH300" s="227"/>
      <c r="WYI300" s="227"/>
      <c r="WYJ300" s="227"/>
      <c r="WYK300" s="227"/>
      <c r="WYL300" s="227"/>
      <c r="WYM300" s="227"/>
      <c r="WYN300" s="227"/>
      <c r="WYO300" s="227"/>
      <c r="WYP300" s="227"/>
      <c r="WYQ300" s="227"/>
      <c r="WYR300" s="227"/>
      <c r="WYS300" s="227"/>
      <c r="WYT300" s="227"/>
      <c r="WYU300" s="227"/>
      <c r="WYV300" s="227"/>
      <c r="WYW300" s="227"/>
      <c r="WYX300" s="227"/>
      <c r="WYY300" s="227"/>
      <c r="WYZ300" s="227"/>
      <c r="WZA300" s="227"/>
      <c r="WZB300" s="227"/>
      <c r="WZC300" s="227"/>
      <c r="WZD300" s="227"/>
      <c r="WZE300" s="227"/>
      <c r="WZF300" s="227"/>
      <c r="WZG300" s="227"/>
      <c r="WZH300" s="227"/>
      <c r="WZI300" s="227"/>
      <c r="WZJ300" s="227"/>
      <c r="WZK300" s="227"/>
      <c r="WZL300" s="227"/>
      <c r="WZM300" s="227"/>
      <c r="WZN300" s="227"/>
      <c r="WZO300" s="227"/>
      <c r="WZP300" s="227"/>
      <c r="WZQ300" s="227"/>
      <c r="WZR300" s="227"/>
      <c r="WZS300" s="227"/>
      <c r="WZT300" s="227"/>
      <c r="WZU300" s="227"/>
      <c r="WZV300" s="227"/>
      <c r="WZW300" s="227"/>
      <c r="WZX300" s="227"/>
      <c r="WZY300" s="227"/>
      <c r="WZZ300" s="227"/>
      <c r="XAA300" s="227"/>
      <c r="XAB300" s="227"/>
      <c r="XAC300" s="227"/>
      <c r="XAD300" s="227"/>
      <c r="XAE300" s="227"/>
      <c r="XAF300" s="227"/>
      <c r="XAG300" s="227"/>
      <c r="XAH300" s="227"/>
      <c r="XAI300" s="227"/>
      <c r="XAJ300" s="227"/>
      <c r="XAK300" s="227"/>
      <c r="XAL300" s="227"/>
      <c r="XAM300" s="227"/>
      <c r="XAN300" s="227"/>
      <c r="XAO300" s="227"/>
      <c r="XAP300" s="227"/>
      <c r="XAQ300" s="227"/>
      <c r="XAR300" s="227"/>
      <c r="XAS300" s="227"/>
      <c r="XAT300" s="227"/>
      <c r="XAU300" s="227"/>
      <c r="XAV300" s="227"/>
      <c r="XAW300" s="227"/>
      <c r="XAX300" s="227"/>
      <c r="XAY300" s="227"/>
      <c r="XAZ300" s="227"/>
      <c r="XBA300" s="227"/>
      <c r="XBB300" s="227"/>
      <c r="XBC300" s="227"/>
      <c r="XBD300" s="227"/>
      <c r="XBE300" s="227"/>
      <c r="XBF300" s="227"/>
      <c r="XBG300" s="227"/>
      <c r="XBH300" s="227"/>
      <c r="XBI300" s="227"/>
      <c r="XBJ300" s="227"/>
      <c r="XBK300" s="227"/>
      <c r="XBL300" s="227"/>
      <c r="XBM300" s="227"/>
      <c r="XBN300" s="227"/>
      <c r="XBO300" s="227"/>
      <c r="XBP300" s="227"/>
      <c r="XBQ300" s="227"/>
      <c r="XBR300" s="227"/>
      <c r="XBS300" s="227"/>
      <c r="XBT300" s="227"/>
      <c r="XBU300" s="227"/>
      <c r="XBV300" s="227"/>
      <c r="XBW300" s="227"/>
      <c r="XBX300" s="227"/>
      <c r="XBY300" s="227"/>
      <c r="XBZ300" s="227"/>
      <c r="XCA300" s="227"/>
      <c r="XCB300" s="227"/>
      <c r="XCC300" s="227"/>
      <c r="XCD300" s="227"/>
      <c r="XCE300" s="227"/>
      <c r="XCF300" s="227"/>
      <c r="XCG300" s="227"/>
      <c r="XCH300" s="227"/>
      <c r="XCI300" s="227"/>
      <c r="XCJ300" s="227"/>
      <c r="XCK300" s="227"/>
      <c r="XCL300" s="227"/>
      <c r="XCM300" s="227"/>
      <c r="XCN300" s="227"/>
      <c r="XCO300" s="227"/>
      <c r="XCP300" s="227"/>
      <c r="XCQ300" s="227"/>
      <c r="XCR300" s="227"/>
      <c r="XCS300" s="227"/>
      <c r="XCT300" s="227"/>
      <c r="XCU300" s="227"/>
      <c r="XCV300" s="227"/>
      <c r="XCW300" s="227"/>
      <c r="XCX300" s="227"/>
      <c r="XCY300" s="227"/>
      <c r="XCZ300" s="227"/>
      <c r="XDA300" s="227"/>
      <c r="XDB300" s="227"/>
      <c r="XDC300" s="227"/>
      <c r="XDD300" s="227"/>
      <c r="XDE300" s="227"/>
      <c r="XDF300" s="227"/>
      <c r="XDG300" s="227"/>
      <c r="XDH300" s="227"/>
      <c r="XDI300" s="227"/>
      <c r="XDJ300" s="227"/>
      <c r="XDK300" s="227"/>
      <c r="XDL300" s="227"/>
      <c r="XDM300" s="227"/>
      <c r="XDN300" s="227"/>
      <c r="XDO300" s="227"/>
      <c r="XDP300" s="227"/>
      <c r="XDQ300" s="227"/>
      <c r="XDR300" s="227"/>
      <c r="XDS300" s="227"/>
      <c r="XDT300" s="227"/>
      <c r="XDU300" s="227"/>
      <c r="XDV300" s="227"/>
      <c r="XDW300" s="227"/>
      <c r="XDX300" s="227"/>
      <c r="XDY300" s="227"/>
      <c r="XDZ300" s="227"/>
      <c r="XEA300" s="227"/>
      <c r="XEB300" s="227"/>
      <c r="XEC300" s="227"/>
      <c r="XED300" s="227"/>
      <c r="XEE300" s="227"/>
      <c r="XEF300" s="227"/>
      <c r="XEG300" s="227"/>
      <c r="XEH300" s="227"/>
      <c r="XEI300" s="227"/>
      <c r="XEJ300" s="227"/>
      <c r="XEK300" s="227"/>
      <c r="XEL300" s="227"/>
      <c r="XEM300" s="227"/>
      <c r="XEN300" s="227"/>
      <c r="XEO300" s="227"/>
      <c r="XEP300" s="227"/>
      <c r="XEQ300" s="227"/>
      <c r="XER300" s="227"/>
      <c r="XES300" s="227"/>
      <c r="XET300" s="227"/>
      <c r="XEU300" s="227"/>
      <c r="XEV300" s="227"/>
      <c r="XEW300" s="227"/>
      <c r="XEX300" s="227"/>
      <c r="XEY300" s="227"/>
      <c r="XEZ300" s="227"/>
      <c r="XFA300" s="227"/>
      <c r="XFB300" s="227"/>
      <c r="XFC300" s="227"/>
      <c r="XFD300" s="233"/>
    </row>
    <row r="301" spans="1:16384" s="238" customFormat="1" ht="23.25" x14ac:dyDescent="0.2">
      <c r="A301" s="258" t="s">
        <v>187</v>
      </c>
      <c r="B301" s="259"/>
      <c r="C301" s="261"/>
      <c r="D301" s="437">
        <v>1290</v>
      </c>
      <c r="E301" s="262"/>
      <c r="F301" s="252"/>
      <c r="G301" s="252"/>
      <c r="H301" s="252"/>
    </row>
    <row r="302" spans="1:16384" s="242" customFormat="1" ht="84" x14ac:dyDescent="0.2">
      <c r="A302" s="258" t="s">
        <v>151</v>
      </c>
      <c r="B302" s="259"/>
      <c r="C302" s="260" t="s">
        <v>152</v>
      </c>
      <c r="D302" s="261" t="s">
        <v>153</v>
      </c>
      <c r="E302" s="262"/>
      <c r="F302" s="252"/>
      <c r="G302" s="252"/>
      <c r="H302" s="252"/>
    </row>
    <row r="303" spans="1:16384" s="247" customFormat="1" ht="21" x14ac:dyDescent="0.2">
      <c r="A303" s="258" t="s">
        <v>154</v>
      </c>
      <c r="B303" s="259"/>
      <c r="C303" s="260" t="s">
        <v>155</v>
      </c>
      <c r="D303" s="261" t="s">
        <v>156</v>
      </c>
      <c r="E303" s="262"/>
      <c r="F303" s="252"/>
      <c r="G303" s="252"/>
      <c r="H303" s="252"/>
    </row>
    <row r="304" spans="1:16384" ht="97.5" customHeight="1" x14ac:dyDescent="0.2">
      <c r="A304" s="258" t="s">
        <v>160</v>
      </c>
      <c r="B304" s="259"/>
      <c r="C304" s="409" t="s">
        <v>161</v>
      </c>
      <c r="D304" s="259" t="s">
        <v>156</v>
      </c>
      <c r="E304" s="410"/>
      <c r="F304" s="246"/>
      <c r="G304" s="246"/>
      <c r="H304" s="246"/>
    </row>
    <row r="305" spans="1:8" ht="231.75" thickBot="1" x14ac:dyDescent="0.25">
      <c r="A305" s="404" t="s">
        <v>162</v>
      </c>
      <c r="B305" s="405"/>
      <c r="C305" s="406" t="s">
        <v>163</v>
      </c>
      <c r="D305" s="407" t="s">
        <v>156</v>
      </c>
      <c r="E305" s="408"/>
      <c r="F305" s="236"/>
      <c r="G305" s="237"/>
      <c r="H305" s="237"/>
    </row>
    <row r="306" spans="1:8" ht="98.25" customHeight="1" x14ac:dyDescent="0.2">
      <c r="A306" s="506" t="s">
        <v>595</v>
      </c>
      <c r="B306" s="506"/>
      <c r="C306" s="506"/>
      <c r="D306" s="506"/>
      <c r="E306" s="506"/>
      <c r="F306" s="506"/>
      <c r="G306" s="506"/>
      <c r="H306" s="506"/>
    </row>
    <row r="307" spans="1:8" ht="50.1" customHeight="1" x14ac:dyDescent="0.2">
      <c r="A307" s="506" t="s">
        <v>596</v>
      </c>
      <c r="B307" s="506"/>
      <c r="C307" s="506"/>
      <c r="D307" s="506"/>
      <c r="E307" s="506"/>
      <c r="F307" s="506"/>
      <c r="G307" s="506"/>
      <c r="H307" s="506"/>
    </row>
    <row r="308" spans="1:8" ht="21" customHeight="1" x14ac:dyDescent="0.2">
      <c r="A308" s="233"/>
      <c r="B308" s="233"/>
      <c r="C308" s="234"/>
      <c r="D308" s="235"/>
      <c r="E308" s="235"/>
      <c r="F308" s="236"/>
      <c r="G308" s="237"/>
      <c r="H308" s="237"/>
    </row>
    <row r="309" spans="1:8" ht="30" customHeight="1" x14ac:dyDescent="0.2">
      <c r="A309" s="264" t="s">
        <v>164</v>
      </c>
      <c r="B309" s="264"/>
      <c r="C309" s="264"/>
      <c r="D309" s="264"/>
      <c r="E309" s="264"/>
      <c r="F309" s="264"/>
      <c r="G309" s="264"/>
      <c r="H309" s="264"/>
    </row>
    <row r="310" spans="1:8" ht="75" customHeight="1" x14ac:dyDescent="0.2">
      <c r="A310" s="264" t="s">
        <v>165</v>
      </c>
      <c r="B310" s="264"/>
      <c r="C310" s="264"/>
      <c r="D310" s="264"/>
      <c r="E310" s="264"/>
      <c r="F310" s="264"/>
      <c r="G310" s="264"/>
      <c r="H310" s="264"/>
    </row>
    <row r="311" spans="1:8" s="217" customFormat="1" ht="186" customHeight="1" x14ac:dyDescent="0.2">
      <c r="A311"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11" s="384"/>
      <c r="C311" s="384"/>
      <c r="D311" s="384"/>
      <c r="E311" s="384"/>
      <c r="F311" s="384"/>
      <c r="G311" s="384"/>
      <c r="H311" s="384"/>
    </row>
    <row r="312" spans="1:8" s="238" customFormat="1" ht="23.25" x14ac:dyDescent="0.2">
      <c r="A312" s="239" t="s">
        <v>167</v>
      </c>
      <c r="B312" s="239"/>
      <c r="C312" s="239"/>
      <c r="D312" s="239"/>
      <c r="E312" s="239"/>
      <c r="F312" s="239"/>
      <c r="G312" s="239"/>
      <c r="H312" s="239"/>
    </row>
    <row r="313" spans="1:8" ht="23.25" x14ac:dyDescent="0.2">
      <c r="A313" s="264" t="s">
        <v>168</v>
      </c>
      <c r="B313" s="264"/>
      <c r="C313" s="264"/>
      <c r="D313" s="264"/>
      <c r="E313" s="264"/>
      <c r="F313" s="264"/>
      <c r="G313" s="264"/>
      <c r="H313" s="264"/>
    </row>
    <row r="314" spans="1:8" s="217" customFormat="1" ht="125.25" customHeight="1" x14ac:dyDescent="0.2">
      <c r="A314" s="531" t="s">
        <v>468</v>
      </c>
      <c r="B314" s="531"/>
      <c r="C314" s="531"/>
      <c r="D314" s="531"/>
      <c r="E314" s="531"/>
      <c r="F314" s="531"/>
      <c r="G314" s="531"/>
      <c r="H314" s="531"/>
    </row>
    <row r="315" spans="1:8" ht="25.5" x14ac:dyDescent="0.35">
      <c r="A315" s="532" t="s">
        <v>469</v>
      </c>
      <c r="B315" s="533"/>
      <c r="C315" s="534" t="s">
        <v>470</v>
      </c>
    </row>
    <row r="316" spans="1:8" ht="25.5" x14ac:dyDescent="0.35">
      <c r="A316" s="535" t="s">
        <v>471</v>
      </c>
      <c r="B316" s="536"/>
      <c r="C316" s="537">
        <v>1</v>
      </c>
    </row>
    <row r="317" spans="1:8" ht="25.5" x14ac:dyDescent="0.35">
      <c r="A317" s="535">
        <v>2</v>
      </c>
      <c r="B317" s="536"/>
      <c r="C317" s="537">
        <v>1.1000000000000001</v>
      </c>
    </row>
    <row r="318" spans="1:8" ht="25.5" x14ac:dyDescent="0.35">
      <c r="A318" s="535">
        <v>3</v>
      </c>
      <c r="B318" s="536"/>
      <c r="C318" s="537">
        <v>1.2</v>
      </c>
    </row>
    <row r="319" spans="1:8" ht="25.5" x14ac:dyDescent="0.35">
      <c r="A319" s="535" t="s">
        <v>472</v>
      </c>
      <c r="B319" s="536"/>
      <c r="C319" s="537">
        <v>1.25</v>
      </c>
    </row>
    <row r="320" spans="1:8" ht="25.5" x14ac:dyDescent="0.35">
      <c r="A320" s="535" t="s">
        <v>473</v>
      </c>
      <c r="B320" s="536"/>
      <c r="C320" s="537">
        <v>1.3</v>
      </c>
    </row>
    <row r="321" spans="1:8" ht="25.5" x14ac:dyDescent="0.35">
      <c r="A321" s="535" t="s">
        <v>474</v>
      </c>
      <c r="B321" s="536"/>
      <c r="C321" s="537">
        <v>1.35</v>
      </c>
    </row>
    <row r="322" spans="1:8" ht="25.5" x14ac:dyDescent="0.35">
      <c r="A322" s="535" t="s">
        <v>475</v>
      </c>
      <c r="B322" s="536"/>
      <c r="C322" s="537">
        <v>1.4</v>
      </c>
    </row>
    <row r="323" spans="1:8" ht="25.5" x14ac:dyDescent="0.35">
      <c r="A323" s="535" t="s">
        <v>476</v>
      </c>
      <c r="B323" s="536"/>
      <c r="C323" s="537">
        <v>1.45</v>
      </c>
    </row>
    <row r="324" spans="1:8" ht="25.5" x14ac:dyDescent="0.35">
      <c r="A324" s="535" t="s">
        <v>477</v>
      </c>
      <c r="B324" s="536"/>
      <c r="C324" s="537">
        <v>1.5</v>
      </c>
    </row>
    <row r="325" spans="1:8" ht="25.5" x14ac:dyDescent="0.35">
      <c r="A325" s="535" t="s">
        <v>478</v>
      </c>
      <c r="B325" s="536"/>
      <c r="C325" s="537">
        <v>2</v>
      </c>
    </row>
    <row r="326" spans="1:8" ht="23.25" x14ac:dyDescent="0.2">
      <c r="A326" s="264" t="s">
        <v>479</v>
      </c>
      <c r="B326" s="264"/>
      <c r="C326" s="264"/>
      <c r="D326" s="264"/>
      <c r="E326" s="264"/>
      <c r="F326" s="264"/>
      <c r="G326" s="264"/>
      <c r="H326" s="264"/>
    </row>
    <row r="329" spans="1:8" s="266" customFormat="1" ht="114.75" customHeight="1" x14ac:dyDescent="0.2">
      <c r="A329" s="239" t="s">
        <v>480</v>
      </c>
      <c r="B329" s="239"/>
      <c r="C329" s="239"/>
      <c r="D329" s="239"/>
      <c r="E329" s="239"/>
      <c r="F329" s="239"/>
      <c r="G329" s="239"/>
      <c r="H329" s="239"/>
    </row>
    <row r="336" spans="1:8" s="266" customFormat="1" ht="114.75" customHeight="1" x14ac:dyDescent="0.2">
      <c r="A336" s="216"/>
      <c r="B336" s="217"/>
      <c r="C336" s="218"/>
      <c r="D336" s="217"/>
      <c r="E336" s="217"/>
      <c r="F336" s="217"/>
      <c r="G336" s="217"/>
      <c r="H336" s="219"/>
    </row>
  </sheetData>
  <sheetProtection selectLockedCells="1" selectUnlockedCells="1"/>
  <mergeCells count="6002">
    <mergeCell ref="A323:B323"/>
    <mergeCell ref="A324:B324"/>
    <mergeCell ref="A325:B325"/>
    <mergeCell ref="A326:H326"/>
    <mergeCell ref="A329:E329"/>
    <mergeCell ref="F329:H329"/>
    <mergeCell ref="A317:B317"/>
    <mergeCell ref="A318:B318"/>
    <mergeCell ref="A319:B319"/>
    <mergeCell ref="A320:B320"/>
    <mergeCell ref="A321:B321"/>
    <mergeCell ref="A322:B322"/>
    <mergeCell ref="A311:H311"/>
    <mergeCell ref="A312:H312"/>
    <mergeCell ref="A313:H313"/>
    <mergeCell ref="A314:H314"/>
    <mergeCell ref="A315:B315"/>
    <mergeCell ref="A316:B316"/>
    <mergeCell ref="A305:B305"/>
    <mergeCell ref="D305:E305"/>
    <mergeCell ref="A306:H306"/>
    <mergeCell ref="A307:H307"/>
    <mergeCell ref="A309:H309"/>
    <mergeCell ref="A310:H310"/>
    <mergeCell ref="A302:B302"/>
    <mergeCell ref="D302:E302"/>
    <mergeCell ref="A303:B303"/>
    <mergeCell ref="D303:E303"/>
    <mergeCell ref="A304:B304"/>
    <mergeCell ref="D304:E304"/>
    <mergeCell ref="XER300:XET300"/>
    <mergeCell ref="XEU300:XEW300"/>
    <mergeCell ref="XEX300:XEZ300"/>
    <mergeCell ref="XFA300:XFC300"/>
    <mergeCell ref="A301:B301"/>
    <mergeCell ref="D301:E301"/>
    <mergeCell ref="XDZ300:XEB300"/>
    <mergeCell ref="XEC300:XEE300"/>
    <mergeCell ref="XEF300:XEH300"/>
    <mergeCell ref="XEI300:XEK300"/>
    <mergeCell ref="XEL300:XEN300"/>
    <mergeCell ref="XEO300:XEQ300"/>
    <mergeCell ref="XDH300:XDJ300"/>
    <mergeCell ref="XDK300:XDM300"/>
    <mergeCell ref="XDN300:XDP300"/>
    <mergeCell ref="XDQ300:XDS300"/>
    <mergeCell ref="XDT300:XDV300"/>
    <mergeCell ref="XDW300:XDY300"/>
    <mergeCell ref="XCP300:XCR300"/>
    <mergeCell ref="XCS300:XCU300"/>
    <mergeCell ref="XCV300:XCX300"/>
    <mergeCell ref="XCY300:XDA300"/>
    <mergeCell ref="XDB300:XDD300"/>
    <mergeCell ref="XDE300:XDG300"/>
    <mergeCell ref="XBX300:XBZ300"/>
    <mergeCell ref="XCA300:XCC300"/>
    <mergeCell ref="XCD300:XCF300"/>
    <mergeCell ref="XCG300:XCI300"/>
    <mergeCell ref="XCJ300:XCL300"/>
    <mergeCell ref="XCM300:XCO300"/>
    <mergeCell ref="XBF300:XBH300"/>
    <mergeCell ref="XBI300:XBK300"/>
    <mergeCell ref="XBL300:XBN300"/>
    <mergeCell ref="XBO300:XBQ300"/>
    <mergeCell ref="XBR300:XBT300"/>
    <mergeCell ref="XBU300:XBW300"/>
    <mergeCell ref="XAN300:XAP300"/>
    <mergeCell ref="XAQ300:XAS300"/>
    <mergeCell ref="XAT300:XAV300"/>
    <mergeCell ref="XAW300:XAY300"/>
    <mergeCell ref="XAZ300:XBB300"/>
    <mergeCell ref="XBC300:XBE300"/>
    <mergeCell ref="WZV300:WZX300"/>
    <mergeCell ref="WZY300:XAA300"/>
    <mergeCell ref="XAB300:XAD300"/>
    <mergeCell ref="XAE300:XAG300"/>
    <mergeCell ref="XAH300:XAJ300"/>
    <mergeCell ref="XAK300:XAM300"/>
    <mergeCell ref="WZD300:WZF300"/>
    <mergeCell ref="WZG300:WZI300"/>
    <mergeCell ref="WZJ300:WZL300"/>
    <mergeCell ref="WZM300:WZO300"/>
    <mergeCell ref="WZP300:WZR300"/>
    <mergeCell ref="WZS300:WZU300"/>
    <mergeCell ref="WYL300:WYN300"/>
    <mergeCell ref="WYO300:WYQ300"/>
    <mergeCell ref="WYR300:WYT300"/>
    <mergeCell ref="WYU300:WYW300"/>
    <mergeCell ref="WYX300:WYZ300"/>
    <mergeCell ref="WZA300:WZC300"/>
    <mergeCell ref="WXT300:WXV300"/>
    <mergeCell ref="WXW300:WXY300"/>
    <mergeCell ref="WXZ300:WYB300"/>
    <mergeCell ref="WYC300:WYE300"/>
    <mergeCell ref="WYF300:WYH300"/>
    <mergeCell ref="WYI300:WYK300"/>
    <mergeCell ref="WXB300:WXD300"/>
    <mergeCell ref="WXE300:WXG300"/>
    <mergeCell ref="WXH300:WXJ300"/>
    <mergeCell ref="WXK300:WXM300"/>
    <mergeCell ref="WXN300:WXP300"/>
    <mergeCell ref="WXQ300:WXS300"/>
    <mergeCell ref="WWJ300:WWL300"/>
    <mergeCell ref="WWM300:WWO300"/>
    <mergeCell ref="WWP300:WWR300"/>
    <mergeCell ref="WWS300:WWU300"/>
    <mergeCell ref="WWV300:WWX300"/>
    <mergeCell ref="WWY300:WXA300"/>
    <mergeCell ref="WVR300:WVT300"/>
    <mergeCell ref="WVU300:WVW300"/>
    <mergeCell ref="WVX300:WVZ300"/>
    <mergeCell ref="WWA300:WWC300"/>
    <mergeCell ref="WWD300:WWF300"/>
    <mergeCell ref="WWG300:WWI300"/>
    <mergeCell ref="WUZ300:WVB300"/>
    <mergeCell ref="WVC300:WVE300"/>
    <mergeCell ref="WVF300:WVH300"/>
    <mergeCell ref="WVI300:WVK300"/>
    <mergeCell ref="WVL300:WVN300"/>
    <mergeCell ref="WVO300:WVQ300"/>
    <mergeCell ref="WUH300:WUJ300"/>
    <mergeCell ref="WUK300:WUM300"/>
    <mergeCell ref="WUN300:WUP300"/>
    <mergeCell ref="WUQ300:WUS300"/>
    <mergeCell ref="WUT300:WUV300"/>
    <mergeCell ref="WUW300:WUY300"/>
    <mergeCell ref="WTP300:WTR300"/>
    <mergeCell ref="WTS300:WTU300"/>
    <mergeCell ref="WTV300:WTX300"/>
    <mergeCell ref="WTY300:WUA300"/>
    <mergeCell ref="WUB300:WUD300"/>
    <mergeCell ref="WUE300:WUG300"/>
    <mergeCell ref="WSX300:WSZ300"/>
    <mergeCell ref="WTA300:WTC300"/>
    <mergeCell ref="WTD300:WTF300"/>
    <mergeCell ref="WTG300:WTI300"/>
    <mergeCell ref="WTJ300:WTL300"/>
    <mergeCell ref="WTM300:WTO300"/>
    <mergeCell ref="WSF300:WSH300"/>
    <mergeCell ref="WSI300:WSK300"/>
    <mergeCell ref="WSL300:WSN300"/>
    <mergeCell ref="WSO300:WSQ300"/>
    <mergeCell ref="WSR300:WST300"/>
    <mergeCell ref="WSU300:WSW300"/>
    <mergeCell ref="WRN300:WRP300"/>
    <mergeCell ref="WRQ300:WRS300"/>
    <mergeCell ref="WRT300:WRV300"/>
    <mergeCell ref="WRW300:WRY300"/>
    <mergeCell ref="WRZ300:WSB300"/>
    <mergeCell ref="WSC300:WSE300"/>
    <mergeCell ref="WQV300:WQX300"/>
    <mergeCell ref="WQY300:WRA300"/>
    <mergeCell ref="WRB300:WRD300"/>
    <mergeCell ref="WRE300:WRG300"/>
    <mergeCell ref="WRH300:WRJ300"/>
    <mergeCell ref="WRK300:WRM300"/>
    <mergeCell ref="WQD300:WQF300"/>
    <mergeCell ref="WQG300:WQI300"/>
    <mergeCell ref="WQJ300:WQL300"/>
    <mergeCell ref="WQM300:WQO300"/>
    <mergeCell ref="WQP300:WQR300"/>
    <mergeCell ref="WQS300:WQU300"/>
    <mergeCell ref="WPL300:WPN300"/>
    <mergeCell ref="WPO300:WPQ300"/>
    <mergeCell ref="WPR300:WPT300"/>
    <mergeCell ref="WPU300:WPW300"/>
    <mergeCell ref="WPX300:WPZ300"/>
    <mergeCell ref="WQA300:WQC300"/>
    <mergeCell ref="WOT300:WOV300"/>
    <mergeCell ref="WOW300:WOY300"/>
    <mergeCell ref="WOZ300:WPB300"/>
    <mergeCell ref="WPC300:WPE300"/>
    <mergeCell ref="WPF300:WPH300"/>
    <mergeCell ref="WPI300:WPK300"/>
    <mergeCell ref="WOB300:WOD300"/>
    <mergeCell ref="WOE300:WOG300"/>
    <mergeCell ref="WOH300:WOJ300"/>
    <mergeCell ref="WOK300:WOM300"/>
    <mergeCell ref="WON300:WOP300"/>
    <mergeCell ref="WOQ300:WOS300"/>
    <mergeCell ref="WNJ300:WNL300"/>
    <mergeCell ref="WNM300:WNO300"/>
    <mergeCell ref="WNP300:WNR300"/>
    <mergeCell ref="WNS300:WNU300"/>
    <mergeCell ref="WNV300:WNX300"/>
    <mergeCell ref="WNY300:WOA300"/>
    <mergeCell ref="WMR300:WMT300"/>
    <mergeCell ref="WMU300:WMW300"/>
    <mergeCell ref="WMX300:WMZ300"/>
    <mergeCell ref="WNA300:WNC300"/>
    <mergeCell ref="WND300:WNF300"/>
    <mergeCell ref="WNG300:WNI300"/>
    <mergeCell ref="WLZ300:WMB300"/>
    <mergeCell ref="WMC300:WME300"/>
    <mergeCell ref="WMF300:WMH300"/>
    <mergeCell ref="WMI300:WMK300"/>
    <mergeCell ref="WML300:WMN300"/>
    <mergeCell ref="WMO300:WMQ300"/>
    <mergeCell ref="WLH300:WLJ300"/>
    <mergeCell ref="WLK300:WLM300"/>
    <mergeCell ref="WLN300:WLP300"/>
    <mergeCell ref="WLQ300:WLS300"/>
    <mergeCell ref="WLT300:WLV300"/>
    <mergeCell ref="WLW300:WLY300"/>
    <mergeCell ref="WKP300:WKR300"/>
    <mergeCell ref="WKS300:WKU300"/>
    <mergeCell ref="WKV300:WKX300"/>
    <mergeCell ref="WKY300:WLA300"/>
    <mergeCell ref="WLB300:WLD300"/>
    <mergeCell ref="WLE300:WLG300"/>
    <mergeCell ref="WJX300:WJZ300"/>
    <mergeCell ref="WKA300:WKC300"/>
    <mergeCell ref="WKD300:WKF300"/>
    <mergeCell ref="WKG300:WKI300"/>
    <mergeCell ref="WKJ300:WKL300"/>
    <mergeCell ref="WKM300:WKO300"/>
    <mergeCell ref="WJF300:WJH300"/>
    <mergeCell ref="WJI300:WJK300"/>
    <mergeCell ref="WJL300:WJN300"/>
    <mergeCell ref="WJO300:WJQ300"/>
    <mergeCell ref="WJR300:WJT300"/>
    <mergeCell ref="WJU300:WJW300"/>
    <mergeCell ref="WIN300:WIP300"/>
    <mergeCell ref="WIQ300:WIS300"/>
    <mergeCell ref="WIT300:WIV300"/>
    <mergeCell ref="WIW300:WIY300"/>
    <mergeCell ref="WIZ300:WJB300"/>
    <mergeCell ref="WJC300:WJE300"/>
    <mergeCell ref="WHV300:WHX300"/>
    <mergeCell ref="WHY300:WIA300"/>
    <mergeCell ref="WIB300:WID300"/>
    <mergeCell ref="WIE300:WIG300"/>
    <mergeCell ref="WIH300:WIJ300"/>
    <mergeCell ref="WIK300:WIM300"/>
    <mergeCell ref="WHD300:WHF300"/>
    <mergeCell ref="WHG300:WHI300"/>
    <mergeCell ref="WHJ300:WHL300"/>
    <mergeCell ref="WHM300:WHO300"/>
    <mergeCell ref="WHP300:WHR300"/>
    <mergeCell ref="WHS300:WHU300"/>
    <mergeCell ref="WGL300:WGN300"/>
    <mergeCell ref="WGO300:WGQ300"/>
    <mergeCell ref="WGR300:WGT300"/>
    <mergeCell ref="WGU300:WGW300"/>
    <mergeCell ref="WGX300:WGZ300"/>
    <mergeCell ref="WHA300:WHC300"/>
    <mergeCell ref="WFT300:WFV300"/>
    <mergeCell ref="WFW300:WFY300"/>
    <mergeCell ref="WFZ300:WGB300"/>
    <mergeCell ref="WGC300:WGE300"/>
    <mergeCell ref="WGF300:WGH300"/>
    <mergeCell ref="WGI300:WGK300"/>
    <mergeCell ref="WFB300:WFD300"/>
    <mergeCell ref="WFE300:WFG300"/>
    <mergeCell ref="WFH300:WFJ300"/>
    <mergeCell ref="WFK300:WFM300"/>
    <mergeCell ref="WFN300:WFP300"/>
    <mergeCell ref="WFQ300:WFS300"/>
    <mergeCell ref="WEJ300:WEL300"/>
    <mergeCell ref="WEM300:WEO300"/>
    <mergeCell ref="WEP300:WER300"/>
    <mergeCell ref="WES300:WEU300"/>
    <mergeCell ref="WEV300:WEX300"/>
    <mergeCell ref="WEY300:WFA300"/>
    <mergeCell ref="WDR300:WDT300"/>
    <mergeCell ref="WDU300:WDW300"/>
    <mergeCell ref="WDX300:WDZ300"/>
    <mergeCell ref="WEA300:WEC300"/>
    <mergeCell ref="WED300:WEF300"/>
    <mergeCell ref="WEG300:WEI300"/>
    <mergeCell ref="WCZ300:WDB300"/>
    <mergeCell ref="WDC300:WDE300"/>
    <mergeCell ref="WDF300:WDH300"/>
    <mergeCell ref="WDI300:WDK300"/>
    <mergeCell ref="WDL300:WDN300"/>
    <mergeCell ref="WDO300:WDQ300"/>
    <mergeCell ref="WCH300:WCJ300"/>
    <mergeCell ref="WCK300:WCM300"/>
    <mergeCell ref="WCN300:WCP300"/>
    <mergeCell ref="WCQ300:WCS300"/>
    <mergeCell ref="WCT300:WCV300"/>
    <mergeCell ref="WCW300:WCY300"/>
    <mergeCell ref="WBP300:WBR300"/>
    <mergeCell ref="WBS300:WBU300"/>
    <mergeCell ref="WBV300:WBX300"/>
    <mergeCell ref="WBY300:WCA300"/>
    <mergeCell ref="WCB300:WCD300"/>
    <mergeCell ref="WCE300:WCG300"/>
    <mergeCell ref="WAX300:WAZ300"/>
    <mergeCell ref="WBA300:WBC300"/>
    <mergeCell ref="WBD300:WBF300"/>
    <mergeCell ref="WBG300:WBI300"/>
    <mergeCell ref="WBJ300:WBL300"/>
    <mergeCell ref="WBM300:WBO300"/>
    <mergeCell ref="WAF300:WAH300"/>
    <mergeCell ref="WAI300:WAK300"/>
    <mergeCell ref="WAL300:WAN300"/>
    <mergeCell ref="WAO300:WAQ300"/>
    <mergeCell ref="WAR300:WAT300"/>
    <mergeCell ref="WAU300:WAW300"/>
    <mergeCell ref="VZN300:VZP300"/>
    <mergeCell ref="VZQ300:VZS300"/>
    <mergeCell ref="VZT300:VZV300"/>
    <mergeCell ref="VZW300:VZY300"/>
    <mergeCell ref="VZZ300:WAB300"/>
    <mergeCell ref="WAC300:WAE300"/>
    <mergeCell ref="VYV300:VYX300"/>
    <mergeCell ref="VYY300:VZA300"/>
    <mergeCell ref="VZB300:VZD300"/>
    <mergeCell ref="VZE300:VZG300"/>
    <mergeCell ref="VZH300:VZJ300"/>
    <mergeCell ref="VZK300:VZM300"/>
    <mergeCell ref="VYD300:VYF300"/>
    <mergeCell ref="VYG300:VYI300"/>
    <mergeCell ref="VYJ300:VYL300"/>
    <mergeCell ref="VYM300:VYO300"/>
    <mergeCell ref="VYP300:VYR300"/>
    <mergeCell ref="VYS300:VYU300"/>
    <mergeCell ref="VXL300:VXN300"/>
    <mergeCell ref="VXO300:VXQ300"/>
    <mergeCell ref="VXR300:VXT300"/>
    <mergeCell ref="VXU300:VXW300"/>
    <mergeCell ref="VXX300:VXZ300"/>
    <mergeCell ref="VYA300:VYC300"/>
    <mergeCell ref="VWT300:VWV300"/>
    <mergeCell ref="VWW300:VWY300"/>
    <mergeCell ref="VWZ300:VXB300"/>
    <mergeCell ref="VXC300:VXE300"/>
    <mergeCell ref="VXF300:VXH300"/>
    <mergeCell ref="VXI300:VXK300"/>
    <mergeCell ref="VWB300:VWD300"/>
    <mergeCell ref="VWE300:VWG300"/>
    <mergeCell ref="VWH300:VWJ300"/>
    <mergeCell ref="VWK300:VWM300"/>
    <mergeCell ref="VWN300:VWP300"/>
    <mergeCell ref="VWQ300:VWS300"/>
    <mergeCell ref="VVJ300:VVL300"/>
    <mergeCell ref="VVM300:VVO300"/>
    <mergeCell ref="VVP300:VVR300"/>
    <mergeCell ref="VVS300:VVU300"/>
    <mergeCell ref="VVV300:VVX300"/>
    <mergeCell ref="VVY300:VWA300"/>
    <mergeCell ref="VUR300:VUT300"/>
    <mergeCell ref="VUU300:VUW300"/>
    <mergeCell ref="VUX300:VUZ300"/>
    <mergeCell ref="VVA300:VVC300"/>
    <mergeCell ref="VVD300:VVF300"/>
    <mergeCell ref="VVG300:VVI300"/>
    <mergeCell ref="VTZ300:VUB300"/>
    <mergeCell ref="VUC300:VUE300"/>
    <mergeCell ref="VUF300:VUH300"/>
    <mergeCell ref="VUI300:VUK300"/>
    <mergeCell ref="VUL300:VUN300"/>
    <mergeCell ref="VUO300:VUQ300"/>
    <mergeCell ref="VTH300:VTJ300"/>
    <mergeCell ref="VTK300:VTM300"/>
    <mergeCell ref="VTN300:VTP300"/>
    <mergeCell ref="VTQ300:VTS300"/>
    <mergeCell ref="VTT300:VTV300"/>
    <mergeCell ref="VTW300:VTY300"/>
    <mergeCell ref="VSP300:VSR300"/>
    <mergeCell ref="VSS300:VSU300"/>
    <mergeCell ref="VSV300:VSX300"/>
    <mergeCell ref="VSY300:VTA300"/>
    <mergeCell ref="VTB300:VTD300"/>
    <mergeCell ref="VTE300:VTG300"/>
    <mergeCell ref="VRX300:VRZ300"/>
    <mergeCell ref="VSA300:VSC300"/>
    <mergeCell ref="VSD300:VSF300"/>
    <mergeCell ref="VSG300:VSI300"/>
    <mergeCell ref="VSJ300:VSL300"/>
    <mergeCell ref="VSM300:VSO300"/>
    <mergeCell ref="VRF300:VRH300"/>
    <mergeCell ref="VRI300:VRK300"/>
    <mergeCell ref="VRL300:VRN300"/>
    <mergeCell ref="VRO300:VRQ300"/>
    <mergeCell ref="VRR300:VRT300"/>
    <mergeCell ref="VRU300:VRW300"/>
    <mergeCell ref="VQN300:VQP300"/>
    <mergeCell ref="VQQ300:VQS300"/>
    <mergeCell ref="VQT300:VQV300"/>
    <mergeCell ref="VQW300:VQY300"/>
    <mergeCell ref="VQZ300:VRB300"/>
    <mergeCell ref="VRC300:VRE300"/>
    <mergeCell ref="VPV300:VPX300"/>
    <mergeCell ref="VPY300:VQA300"/>
    <mergeCell ref="VQB300:VQD300"/>
    <mergeCell ref="VQE300:VQG300"/>
    <mergeCell ref="VQH300:VQJ300"/>
    <mergeCell ref="VQK300:VQM300"/>
    <mergeCell ref="VPD300:VPF300"/>
    <mergeCell ref="VPG300:VPI300"/>
    <mergeCell ref="VPJ300:VPL300"/>
    <mergeCell ref="VPM300:VPO300"/>
    <mergeCell ref="VPP300:VPR300"/>
    <mergeCell ref="VPS300:VPU300"/>
    <mergeCell ref="VOL300:VON300"/>
    <mergeCell ref="VOO300:VOQ300"/>
    <mergeCell ref="VOR300:VOT300"/>
    <mergeCell ref="VOU300:VOW300"/>
    <mergeCell ref="VOX300:VOZ300"/>
    <mergeCell ref="VPA300:VPC300"/>
    <mergeCell ref="VNT300:VNV300"/>
    <mergeCell ref="VNW300:VNY300"/>
    <mergeCell ref="VNZ300:VOB300"/>
    <mergeCell ref="VOC300:VOE300"/>
    <mergeCell ref="VOF300:VOH300"/>
    <mergeCell ref="VOI300:VOK300"/>
    <mergeCell ref="VNB300:VND300"/>
    <mergeCell ref="VNE300:VNG300"/>
    <mergeCell ref="VNH300:VNJ300"/>
    <mergeCell ref="VNK300:VNM300"/>
    <mergeCell ref="VNN300:VNP300"/>
    <mergeCell ref="VNQ300:VNS300"/>
    <mergeCell ref="VMJ300:VML300"/>
    <mergeCell ref="VMM300:VMO300"/>
    <mergeCell ref="VMP300:VMR300"/>
    <mergeCell ref="VMS300:VMU300"/>
    <mergeCell ref="VMV300:VMX300"/>
    <mergeCell ref="VMY300:VNA300"/>
    <mergeCell ref="VLR300:VLT300"/>
    <mergeCell ref="VLU300:VLW300"/>
    <mergeCell ref="VLX300:VLZ300"/>
    <mergeCell ref="VMA300:VMC300"/>
    <mergeCell ref="VMD300:VMF300"/>
    <mergeCell ref="VMG300:VMI300"/>
    <mergeCell ref="VKZ300:VLB300"/>
    <mergeCell ref="VLC300:VLE300"/>
    <mergeCell ref="VLF300:VLH300"/>
    <mergeCell ref="VLI300:VLK300"/>
    <mergeCell ref="VLL300:VLN300"/>
    <mergeCell ref="VLO300:VLQ300"/>
    <mergeCell ref="VKH300:VKJ300"/>
    <mergeCell ref="VKK300:VKM300"/>
    <mergeCell ref="VKN300:VKP300"/>
    <mergeCell ref="VKQ300:VKS300"/>
    <mergeCell ref="VKT300:VKV300"/>
    <mergeCell ref="VKW300:VKY300"/>
    <mergeCell ref="VJP300:VJR300"/>
    <mergeCell ref="VJS300:VJU300"/>
    <mergeCell ref="VJV300:VJX300"/>
    <mergeCell ref="VJY300:VKA300"/>
    <mergeCell ref="VKB300:VKD300"/>
    <mergeCell ref="VKE300:VKG300"/>
    <mergeCell ref="VIX300:VIZ300"/>
    <mergeCell ref="VJA300:VJC300"/>
    <mergeCell ref="VJD300:VJF300"/>
    <mergeCell ref="VJG300:VJI300"/>
    <mergeCell ref="VJJ300:VJL300"/>
    <mergeCell ref="VJM300:VJO300"/>
    <mergeCell ref="VIF300:VIH300"/>
    <mergeCell ref="VII300:VIK300"/>
    <mergeCell ref="VIL300:VIN300"/>
    <mergeCell ref="VIO300:VIQ300"/>
    <mergeCell ref="VIR300:VIT300"/>
    <mergeCell ref="VIU300:VIW300"/>
    <mergeCell ref="VHN300:VHP300"/>
    <mergeCell ref="VHQ300:VHS300"/>
    <mergeCell ref="VHT300:VHV300"/>
    <mergeCell ref="VHW300:VHY300"/>
    <mergeCell ref="VHZ300:VIB300"/>
    <mergeCell ref="VIC300:VIE300"/>
    <mergeCell ref="VGV300:VGX300"/>
    <mergeCell ref="VGY300:VHA300"/>
    <mergeCell ref="VHB300:VHD300"/>
    <mergeCell ref="VHE300:VHG300"/>
    <mergeCell ref="VHH300:VHJ300"/>
    <mergeCell ref="VHK300:VHM300"/>
    <mergeCell ref="VGD300:VGF300"/>
    <mergeCell ref="VGG300:VGI300"/>
    <mergeCell ref="VGJ300:VGL300"/>
    <mergeCell ref="VGM300:VGO300"/>
    <mergeCell ref="VGP300:VGR300"/>
    <mergeCell ref="VGS300:VGU300"/>
    <mergeCell ref="VFL300:VFN300"/>
    <mergeCell ref="VFO300:VFQ300"/>
    <mergeCell ref="VFR300:VFT300"/>
    <mergeCell ref="VFU300:VFW300"/>
    <mergeCell ref="VFX300:VFZ300"/>
    <mergeCell ref="VGA300:VGC300"/>
    <mergeCell ref="VET300:VEV300"/>
    <mergeCell ref="VEW300:VEY300"/>
    <mergeCell ref="VEZ300:VFB300"/>
    <mergeCell ref="VFC300:VFE300"/>
    <mergeCell ref="VFF300:VFH300"/>
    <mergeCell ref="VFI300:VFK300"/>
    <mergeCell ref="VEB300:VED300"/>
    <mergeCell ref="VEE300:VEG300"/>
    <mergeCell ref="VEH300:VEJ300"/>
    <mergeCell ref="VEK300:VEM300"/>
    <mergeCell ref="VEN300:VEP300"/>
    <mergeCell ref="VEQ300:VES300"/>
    <mergeCell ref="VDJ300:VDL300"/>
    <mergeCell ref="VDM300:VDO300"/>
    <mergeCell ref="VDP300:VDR300"/>
    <mergeCell ref="VDS300:VDU300"/>
    <mergeCell ref="VDV300:VDX300"/>
    <mergeCell ref="VDY300:VEA300"/>
    <mergeCell ref="VCR300:VCT300"/>
    <mergeCell ref="VCU300:VCW300"/>
    <mergeCell ref="VCX300:VCZ300"/>
    <mergeCell ref="VDA300:VDC300"/>
    <mergeCell ref="VDD300:VDF300"/>
    <mergeCell ref="VDG300:VDI300"/>
    <mergeCell ref="VBZ300:VCB300"/>
    <mergeCell ref="VCC300:VCE300"/>
    <mergeCell ref="VCF300:VCH300"/>
    <mergeCell ref="VCI300:VCK300"/>
    <mergeCell ref="VCL300:VCN300"/>
    <mergeCell ref="VCO300:VCQ300"/>
    <mergeCell ref="VBH300:VBJ300"/>
    <mergeCell ref="VBK300:VBM300"/>
    <mergeCell ref="VBN300:VBP300"/>
    <mergeCell ref="VBQ300:VBS300"/>
    <mergeCell ref="VBT300:VBV300"/>
    <mergeCell ref="VBW300:VBY300"/>
    <mergeCell ref="VAP300:VAR300"/>
    <mergeCell ref="VAS300:VAU300"/>
    <mergeCell ref="VAV300:VAX300"/>
    <mergeCell ref="VAY300:VBA300"/>
    <mergeCell ref="VBB300:VBD300"/>
    <mergeCell ref="VBE300:VBG300"/>
    <mergeCell ref="UZX300:UZZ300"/>
    <mergeCell ref="VAA300:VAC300"/>
    <mergeCell ref="VAD300:VAF300"/>
    <mergeCell ref="VAG300:VAI300"/>
    <mergeCell ref="VAJ300:VAL300"/>
    <mergeCell ref="VAM300:VAO300"/>
    <mergeCell ref="UZF300:UZH300"/>
    <mergeCell ref="UZI300:UZK300"/>
    <mergeCell ref="UZL300:UZN300"/>
    <mergeCell ref="UZO300:UZQ300"/>
    <mergeCell ref="UZR300:UZT300"/>
    <mergeCell ref="UZU300:UZW300"/>
    <mergeCell ref="UYN300:UYP300"/>
    <mergeCell ref="UYQ300:UYS300"/>
    <mergeCell ref="UYT300:UYV300"/>
    <mergeCell ref="UYW300:UYY300"/>
    <mergeCell ref="UYZ300:UZB300"/>
    <mergeCell ref="UZC300:UZE300"/>
    <mergeCell ref="UXV300:UXX300"/>
    <mergeCell ref="UXY300:UYA300"/>
    <mergeCell ref="UYB300:UYD300"/>
    <mergeCell ref="UYE300:UYG300"/>
    <mergeCell ref="UYH300:UYJ300"/>
    <mergeCell ref="UYK300:UYM300"/>
    <mergeCell ref="UXD300:UXF300"/>
    <mergeCell ref="UXG300:UXI300"/>
    <mergeCell ref="UXJ300:UXL300"/>
    <mergeCell ref="UXM300:UXO300"/>
    <mergeCell ref="UXP300:UXR300"/>
    <mergeCell ref="UXS300:UXU300"/>
    <mergeCell ref="UWL300:UWN300"/>
    <mergeCell ref="UWO300:UWQ300"/>
    <mergeCell ref="UWR300:UWT300"/>
    <mergeCell ref="UWU300:UWW300"/>
    <mergeCell ref="UWX300:UWZ300"/>
    <mergeCell ref="UXA300:UXC300"/>
    <mergeCell ref="UVT300:UVV300"/>
    <mergeCell ref="UVW300:UVY300"/>
    <mergeCell ref="UVZ300:UWB300"/>
    <mergeCell ref="UWC300:UWE300"/>
    <mergeCell ref="UWF300:UWH300"/>
    <mergeCell ref="UWI300:UWK300"/>
    <mergeCell ref="UVB300:UVD300"/>
    <mergeCell ref="UVE300:UVG300"/>
    <mergeCell ref="UVH300:UVJ300"/>
    <mergeCell ref="UVK300:UVM300"/>
    <mergeCell ref="UVN300:UVP300"/>
    <mergeCell ref="UVQ300:UVS300"/>
    <mergeCell ref="UUJ300:UUL300"/>
    <mergeCell ref="UUM300:UUO300"/>
    <mergeCell ref="UUP300:UUR300"/>
    <mergeCell ref="UUS300:UUU300"/>
    <mergeCell ref="UUV300:UUX300"/>
    <mergeCell ref="UUY300:UVA300"/>
    <mergeCell ref="UTR300:UTT300"/>
    <mergeCell ref="UTU300:UTW300"/>
    <mergeCell ref="UTX300:UTZ300"/>
    <mergeCell ref="UUA300:UUC300"/>
    <mergeCell ref="UUD300:UUF300"/>
    <mergeCell ref="UUG300:UUI300"/>
    <mergeCell ref="USZ300:UTB300"/>
    <mergeCell ref="UTC300:UTE300"/>
    <mergeCell ref="UTF300:UTH300"/>
    <mergeCell ref="UTI300:UTK300"/>
    <mergeCell ref="UTL300:UTN300"/>
    <mergeCell ref="UTO300:UTQ300"/>
    <mergeCell ref="USH300:USJ300"/>
    <mergeCell ref="USK300:USM300"/>
    <mergeCell ref="USN300:USP300"/>
    <mergeCell ref="USQ300:USS300"/>
    <mergeCell ref="UST300:USV300"/>
    <mergeCell ref="USW300:USY300"/>
    <mergeCell ref="URP300:URR300"/>
    <mergeCell ref="URS300:URU300"/>
    <mergeCell ref="URV300:URX300"/>
    <mergeCell ref="URY300:USA300"/>
    <mergeCell ref="USB300:USD300"/>
    <mergeCell ref="USE300:USG300"/>
    <mergeCell ref="UQX300:UQZ300"/>
    <mergeCell ref="URA300:URC300"/>
    <mergeCell ref="URD300:URF300"/>
    <mergeCell ref="URG300:URI300"/>
    <mergeCell ref="URJ300:URL300"/>
    <mergeCell ref="URM300:URO300"/>
    <mergeCell ref="UQF300:UQH300"/>
    <mergeCell ref="UQI300:UQK300"/>
    <mergeCell ref="UQL300:UQN300"/>
    <mergeCell ref="UQO300:UQQ300"/>
    <mergeCell ref="UQR300:UQT300"/>
    <mergeCell ref="UQU300:UQW300"/>
    <mergeCell ref="UPN300:UPP300"/>
    <mergeCell ref="UPQ300:UPS300"/>
    <mergeCell ref="UPT300:UPV300"/>
    <mergeCell ref="UPW300:UPY300"/>
    <mergeCell ref="UPZ300:UQB300"/>
    <mergeCell ref="UQC300:UQE300"/>
    <mergeCell ref="UOV300:UOX300"/>
    <mergeCell ref="UOY300:UPA300"/>
    <mergeCell ref="UPB300:UPD300"/>
    <mergeCell ref="UPE300:UPG300"/>
    <mergeCell ref="UPH300:UPJ300"/>
    <mergeCell ref="UPK300:UPM300"/>
    <mergeCell ref="UOD300:UOF300"/>
    <mergeCell ref="UOG300:UOI300"/>
    <mergeCell ref="UOJ300:UOL300"/>
    <mergeCell ref="UOM300:UOO300"/>
    <mergeCell ref="UOP300:UOR300"/>
    <mergeCell ref="UOS300:UOU300"/>
    <mergeCell ref="UNL300:UNN300"/>
    <mergeCell ref="UNO300:UNQ300"/>
    <mergeCell ref="UNR300:UNT300"/>
    <mergeCell ref="UNU300:UNW300"/>
    <mergeCell ref="UNX300:UNZ300"/>
    <mergeCell ref="UOA300:UOC300"/>
    <mergeCell ref="UMT300:UMV300"/>
    <mergeCell ref="UMW300:UMY300"/>
    <mergeCell ref="UMZ300:UNB300"/>
    <mergeCell ref="UNC300:UNE300"/>
    <mergeCell ref="UNF300:UNH300"/>
    <mergeCell ref="UNI300:UNK300"/>
    <mergeCell ref="UMB300:UMD300"/>
    <mergeCell ref="UME300:UMG300"/>
    <mergeCell ref="UMH300:UMJ300"/>
    <mergeCell ref="UMK300:UMM300"/>
    <mergeCell ref="UMN300:UMP300"/>
    <mergeCell ref="UMQ300:UMS300"/>
    <mergeCell ref="ULJ300:ULL300"/>
    <mergeCell ref="ULM300:ULO300"/>
    <mergeCell ref="ULP300:ULR300"/>
    <mergeCell ref="ULS300:ULU300"/>
    <mergeCell ref="ULV300:ULX300"/>
    <mergeCell ref="ULY300:UMA300"/>
    <mergeCell ref="UKR300:UKT300"/>
    <mergeCell ref="UKU300:UKW300"/>
    <mergeCell ref="UKX300:UKZ300"/>
    <mergeCell ref="ULA300:ULC300"/>
    <mergeCell ref="ULD300:ULF300"/>
    <mergeCell ref="ULG300:ULI300"/>
    <mergeCell ref="UJZ300:UKB300"/>
    <mergeCell ref="UKC300:UKE300"/>
    <mergeCell ref="UKF300:UKH300"/>
    <mergeCell ref="UKI300:UKK300"/>
    <mergeCell ref="UKL300:UKN300"/>
    <mergeCell ref="UKO300:UKQ300"/>
    <mergeCell ref="UJH300:UJJ300"/>
    <mergeCell ref="UJK300:UJM300"/>
    <mergeCell ref="UJN300:UJP300"/>
    <mergeCell ref="UJQ300:UJS300"/>
    <mergeCell ref="UJT300:UJV300"/>
    <mergeCell ref="UJW300:UJY300"/>
    <mergeCell ref="UIP300:UIR300"/>
    <mergeCell ref="UIS300:UIU300"/>
    <mergeCell ref="UIV300:UIX300"/>
    <mergeCell ref="UIY300:UJA300"/>
    <mergeCell ref="UJB300:UJD300"/>
    <mergeCell ref="UJE300:UJG300"/>
    <mergeCell ref="UHX300:UHZ300"/>
    <mergeCell ref="UIA300:UIC300"/>
    <mergeCell ref="UID300:UIF300"/>
    <mergeCell ref="UIG300:UII300"/>
    <mergeCell ref="UIJ300:UIL300"/>
    <mergeCell ref="UIM300:UIO300"/>
    <mergeCell ref="UHF300:UHH300"/>
    <mergeCell ref="UHI300:UHK300"/>
    <mergeCell ref="UHL300:UHN300"/>
    <mergeCell ref="UHO300:UHQ300"/>
    <mergeCell ref="UHR300:UHT300"/>
    <mergeCell ref="UHU300:UHW300"/>
    <mergeCell ref="UGN300:UGP300"/>
    <mergeCell ref="UGQ300:UGS300"/>
    <mergeCell ref="UGT300:UGV300"/>
    <mergeCell ref="UGW300:UGY300"/>
    <mergeCell ref="UGZ300:UHB300"/>
    <mergeCell ref="UHC300:UHE300"/>
    <mergeCell ref="UFV300:UFX300"/>
    <mergeCell ref="UFY300:UGA300"/>
    <mergeCell ref="UGB300:UGD300"/>
    <mergeCell ref="UGE300:UGG300"/>
    <mergeCell ref="UGH300:UGJ300"/>
    <mergeCell ref="UGK300:UGM300"/>
    <mergeCell ref="UFD300:UFF300"/>
    <mergeCell ref="UFG300:UFI300"/>
    <mergeCell ref="UFJ300:UFL300"/>
    <mergeCell ref="UFM300:UFO300"/>
    <mergeCell ref="UFP300:UFR300"/>
    <mergeCell ref="UFS300:UFU300"/>
    <mergeCell ref="UEL300:UEN300"/>
    <mergeCell ref="UEO300:UEQ300"/>
    <mergeCell ref="UER300:UET300"/>
    <mergeCell ref="UEU300:UEW300"/>
    <mergeCell ref="UEX300:UEZ300"/>
    <mergeCell ref="UFA300:UFC300"/>
    <mergeCell ref="UDT300:UDV300"/>
    <mergeCell ref="UDW300:UDY300"/>
    <mergeCell ref="UDZ300:UEB300"/>
    <mergeCell ref="UEC300:UEE300"/>
    <mergeCell ref="UEF300:UEH300"/>
    <mergeCell ref="UEI300:UEK300"/>
    <mergeCell ref="UDB300:UDD300"/>
    <mergeCell ref="UDE300:UDG300"/>
    <mergeCell ref="UDH300:UDJ300"/>
    <mergeCell ref="UDK300:UDM300"/>
    <mergeCell ref="UDN300:UDP300"/>
    <mergeCell ref="UDQ300:UDS300"/>
    <mergeCell ref="UCJ300:UCL300"/>
    <mergeCell ref="UCM300:UCO300"/>
    <mergeCell ref="UCP300:UCR300"/>
    <mergeCell ref="UCS300:UCU300"/>
    <mergeCell ref="UCV300:UCX300"/>
    <mergeCell ref="UCY300:UDA300"/>
    <mergeCell ref="UBR300:UBT300"/>
    <mergeCell ref="UBU300:UBW300"/>
    <mergeCell ref="UBX300:UBZ300"/>
    <mergeCell ref="UCA300:UCC300"/>
    <mergeCell ref="UCD300:UCF300"/>
    <mergeCell ref="UCG300:UCI300"/>
    <mergeCell ref="UAZ300:UBB300"/>
    <mergeCell ref="UBC300:UBE300"/>
    <mergeCell ref="UBF300:UBH300"/>
    <mergeCell ref="UBI300:UBK300"/>
    <mergeCell ref="UBL300:UBN300"/>
    <mergeCell ref="UBO300:UBQ300"/>
    <mergeCell ref="UAH300:UAJ300"/>
    <mergeCell ref="UAK300:UAM300"/>
    <mergeCell ref="UAN300:UAP300"/>
    <mergeCell ref="UAQ300:UAS300"/>
    <mergeCell ref="UAT300:UAV300"/>
    <mergeCell ref="UAW300:UAY300"/>
    <mergeCell ref="TZP300:TZR300"/>
    <mergeCell ref="TZS300:TZU300"/>
    <mergeCell ref="TZV300:TZX300"/>
    <mergeCell ref="TZY300:UAA300"/>
    <mergeCell ref="UAB300:UAD300"/>
    <mergeCell ref="UAE300:UAG300"/>
    <mergeCell ref="TYX300:TYZ300"/>
    <mergeCell ref="TZA300:TZC300"/>
    <mergeCell ref="TZD300:TZF300"/>
    <mergeCell ref="TZG300:TZI300"/>
    <mergeCell ref="TZJ300:TZL300"/>
    <mergeCell ref="TZM300:TZO300"/>
    <mergeCell ref="TYF300:TYH300"/>
    <mergeCell ref="TYI300:TYK300"/>
    <mergeCell ref="TYL300:TYN300"/>
    <mergeCell ref="TYO300:TYQ300"/>
    <mergeCell ref="TYR300:TYT300"/>
    <mergeCell ref="TYU300:TYW300"/>
    <mergeCell ref="TXN300:TXP300"/>
    <mergeCell ref="TXQ300:TXS300"/>
    <mergeCell ref="TXT300:TXV300"/>
    <mergeCell ref="TXW300:TXY300"/>
    <mergeCell ref="TXZ300:TYB300"/>
    <mergeCell ref="TYC300:TYE300"/>
    <mergeCell ref="TWV300:TWX300"/>
    <mergeCell ref="TWY300:TXA300"/>
    <mergeCell ref="TXB300:TXD300"/>
    <mergeCell ref="TXE300:TXG300"/>
    <mergeCell ref="TXH300:TXJ300"/>
    <mergeCell ref="TXK300:TXM300"/>
    <mergeCell ref="TWD300:TWF300"/>
    <mergeCell ref="TWG300:TWI300"/>
    <mergeCell ref="TWJ300:TWL300"/>
    <mergeCell ref="TWM300:TWO300"/>
    <mergeCell ref="TWP300:TWR300"/>
    <mergeCell ref="TWS300:TWU300"/>
    <mergeCell ref="TVL300:TVN300"/>
    <mergeCell ref="TVO300:TVQ300"/>
    <mergeCell ref="TVR300:TVT300"/>
    <mergeCell ref="TVU300:TVW300"/>
    <mergeCell ref="TVX300:TVZ300"/>
    <mergeCell ref="TWA300:TWC300"/>
    <mergeCell ref="TUT300:TUV300"/>
    <mergeCell ref="TUW300:TUY300"/>
    <mergeCell ref="TUZ300:TVB300"/>
    <mergeCell ref="TVC300:TVE300"/>
    <mergeCell ref="TVF300:TVH300"/>
    <mergeCell ref="TVI300:TVK300"/>
    <mergeCell ref="TUB300:TUD300"/>
    <mergeCell ref="TUE300:TUG300"/>
    <mergeCell ref="TUH300:TUJ300"/>
    <mergeCell ref="TUK300:TUM300"/>
    <mergeCell ref="TUN300:TUP300"/>
    <mergeCell ref="TUQ300:TUS300"/>
    <mergeCell ref="TTJ300:TTL300"/>
    <mergeCell ref="TTM300:TTO300"/>
    <mergeCell ref="TTP300:TTR300"/>
    <mergeCell ref="TTS300:TTU300"/>
    <mergeCell ref="TTV300:TTX300"/>
    <mergeCell ref="TTY300:TUA300"/>
    <mergeCell ref="TSR300:TST300"/>
    <mergeCell ref="TSU300:TSW300"/>
    <mergeCell ref="TSX300:TSZ300"/>
    <mergeCell ref="TTA300:TTC300"/>
    <mergeCell ref="TTD300:TTF300"/>
    <mergeCell ref="TTG300:TTI300"/>
    <mergeCell ref="TRZ300:TSB300"/>
    <mergeCell ref="TSC300:TSE300"/>
    <mergeCell ref="TSF300:TSH300"/>
    <mergeCell ref="TSI300:TSK300"/>
    <mergeCell ref="TSL300:TSN300"/>
    <mergeCell ref="TSO300:TSQ300"/>
    <mergeCell ref="TRH300:TRJ300"/>
    <mergeCell ref="TRK300:TRM300"/>
    <mergeCell ref="TRN300:TRP300"/>
    <mergeCell ref="TRQ300:TRS300"/>
    <mergeCell ref="TRT300:TRV300"/>
    <mergeCell ref="TRW300:TRY300"/>
    <mergeCell ref="TQP300:TQR300"/>
    <mergeCell ref="TQS300:TQU300"/>
    <mergeCell ref="TQV300:TQX300"/>
    <mergeCell ref="TQY300:TRA300"/>
    <mergeCell ref="TRB300:TRD300"/>
    <mergeCell ref="TRE300:TRG300"/>
    <mergeCell ref="TPX300:TPZ300"/>
    <mergeCell ref="TQA300:TQC300"/>
    <mergeCell ref="TQD300:TQF300"/>
    <mergeCell ref="TQG300:TQI300"/>
    <mergeCell ref="TQJ300:TQL300"/>
    <mergeCell ref="TQM300:TQO300"/>
    <mergeCell ref="TPF300:TPH300"/>
    <mergeCell ref="TPI300:TPK300"/>
    <mergeCell ref="TPL300:TPN300"/>
    <mergeCell ref="TPO300:TPQ300"/>
    <mergeCell ref="TPR300:TPT300"/>
    <mergeCell ref="TPU300:TPW300"/>
    <mergeCell ref="TON300:TOP300"/>
    <mergeCell ref="TOQ300:TOS300"/>
    <mergeCell ref="TOT300:TOV300"/>
    <mergeCell ref="TOW300:TOY300"/>
    <mergeCell ref="TOZ300:TPB300"/>
    <mergeCell ref="TPC300:TPE300"/>
    <mergeCell ref="TNV300:TNX300"/>
    <mergeCell ref="TNY300:TOA300"/>
    <mergeCell ref="TOB300:TOD300"/>
    <mergeCell ref="TOE300:TOG300"/>
    <mergeCell ref="TOH300:TOJ300"/>
    <mergeCell ref="TOK300:TOM300"/>
    <mergeCell ref="TND300:TNF300"/>
    <mergeCell ref="TNG300:TNI300"/>
    <mergeCell ref="TNJ300:TNL300"/>
    <mergeCell ref="TNM300:TNO300"/>
    <mergeCell ref="TNP300:TNR300"/>
    <mergeCell ref="TNS300:TNU300"/>
    <mergeCell ref="TML300:TMN300"/>
    <mergeCell ref="TMO300:TMQ300"/>
    <mergeCell ref="TMR300:TMT300"/>
    <mergeCell ref="TMU300:TMW300"/>
    <mergeCell ref="TMX300:TMZ300"/>
    <mergeCell ref="TNA300:TNC300"/>
    <mergeCell ref="TLT300:TLV300"/>
    <mergeCell ref="TLW300:TLY300"/>
    <mergeCell ref="TLZ300:TMB300"/>
    <mergeCell ref="TMC300:TME300"/>
    <mergeCell ref="TMF300:TMH300"/>
    <mergeCell ref="TMI300:TMK300"/>
    <mergeCell ref="TLB300:TLD300"/>
    <mergeCell ref="TLE300:TLG300"/>
    <mergeCell ref="TLH300:TLJ300"/>
    <mergeCell ref="TLK300:TLM300"/>
    <mergeCell ref="TLN300:TLP300"/>
    <mergeCell ref="TLQ300:TLS300"/>
    <mergeCell ref="TKJ300:TKL300"/>
    <mergeCell ref="TKM300:TKO300"/>
    <mergeCell ref="TKP300:TKR300"/>
    <mergeCell ref="TKS300:TKU300"/>
    <mergeCell ref="TKV300:TKX300"/>
    <mergeCell ref="TKY300:TLA300"/>
    <mergeCell ref="TJR300:TJT300"/>
    <mergeCell ref="TJU300:TJW300"/>
    <mergeCell ref="TJX300:TJZ300"/>
    <mergeCell ref="TKA300:TKC300"/>
    <mergeCell ref="TKD300:TKF300"/>
    <mergeCell ref="TKG300:TKI300"/>
    <mergeCell ref="TIZ300:TJB300"/>
    <mergeCell ref="TJC300:TJE300"/>
    <mergeCell ref="TJF300:TJH300"/>
    <mergeCell ref="TJI300:TJK300"/>
    <mergeCell ref="TJL300:TJN300"/>
    <mergeCell ref="TJO300:TJQ300"/>
    <mergeCell ref="TIH300:TIJ300"/>
    <mergeCell ref="TIK300:TIM300"/>
    <mergeCell ref="TIN300:TIP300"/>
    <mergeCell ref="TIQ300:TIS300"/>
    <mergeCell ref="TIT300:TIV300"/>
    <mergeCell ref="TIW300:TIY300"/>
    <mergeCell ref="THP300:THR300"/>
    <mergeCell ref="THS300:THU300"/>
    <mergeCell ref="THV300:THX300"/>
    <mergeCell ref="THY300:TIA300"/>
    <mergeCell ref="TIB300:TID300"/>
    <mergeCell ref="TIE300:TIG300"/>
    <mergeCell ref="TGX300:TGZ300"/>
    <mergeCell ref="THA300:THC300"/>
    <mergeCell ref="THD300:THF300"/>
    <mergeCell ref="THG300:THI300"/>
    <mergeCell ref="THJ300:THL300"/>
    <mergeCell ref="THM300:THO300"/>
    <mergeCell ref="TGF300:TGH300"/>
    <mergeCell ref="TGI300:TGK300"/>
    <mergeCell ref="TGL300:TGN300"/>
    <mergeCell ref="TGO300:TGQ300"/>
    <mergeCell ref="TGR300:TGT300"/>
    <mergeCell ref="TGU300:TGW300"/>
    <mergeCell ref="TFN300:TFP300"/>
    <mergeCell ref="TFQ300:TFS300"/>
    <mergeCell ref="TFT300:TFV300"/>
    <mergeCell ref="TFW300:TFY300"/>
    <mergeCell ref="TFZ300:TGB300"/>
    <mergeCell ref="TGC300:TGE300"/>
    <mergeCell ref="TEV300:TEX300"/>
    <mergeCell ref="TEY300:TFA300"/>
    <mergeCell ref="TFB300:TFD300"/>
    <mergeCell ref="TFE300:TFG300"/>
    <mergeCell ref="TFH300:TFJ300"/>
    <mergeCell ref="TFK300:TFM300"/>
    <mergeCell ref="TED300:TEF300"/>
    <mergeCell ref="TEG300:TEI300"/>
    <mergeCell ref="TEJ300:TEL300"/>
    <mergeCell ref="TEM300:TEO300"/>
    <mergeCell ref="TEP300:TER300"/>
    <mergeCell ref="TES300:TEU300"/>
    <mergeCell ref="TDL300:TDN300"/>
    <mergeCell ref="TDO300:TDQ300"/>
    <mergeCell ref="TDR300:TDT300"/>
    <mergeCell ref="TDU300:TDW300"/>
    <mergeCell ref="TDX300:TDZ300"/>
    <mergeCell ref="TEA300:TEC300"/>
    <mergeCell ref="TCT300:TCV300"/>
    <mergeCell ref="TCW300:TCY300"/>
    <mergeCell ref="TCZ300:TDB300"/>
    <mergeCell ref="TDC300:TDE300"/>
    <mergeCell ref="TDF300:TDH300"/>
    <mergeCell ref="TDI300:TDK300"/>
    <mergeCell ref="TCB300:TCD300"/>
    <mergeCell ref="TCE300:TCG300"/>
    <mergeCell ref="TCH300:TCJ300"/>
    <mergeCell ref="TCK300:TCM300"/>
    <mergeCell ref="TCN300:TCP300"/>
    <mergeCell ref="TCQ300:TCS300"/>
    <mergeCell ref="TBJ300:TBL300"/>
    <mergeCell ref="TBM300:TBO300"/>
    <mergeCell ref="TBP300:TBR300"/>
    <mergeCell ref="TBS300:TBU300"/>
    <mergeCell ref="TBV300:TBX300"/>
    <mergeCell ref="TBY300:TCA300"/>
    <mergeCell ref="TAR300:TAT300"/>
    <mergeCell ref="TAU300:TAW300"/>
    <mergeCell ref="TAX300:TAZ300"/>
    <mergeCell ref="TBA300:TBC300"/>
    <mergeCell ref="TBD300:TBF300"/>
    <mergeCell ref="TBG300:TBI300"/>
    <mergeCell ref="SZZ300:TAB300"/>
    <mergeCell ref="TAC300:TAE300"/>
    <mergeCell ref="TAF300:TAH300"/>
    <mergeCell ref="TAI300:TAK300"/>
    <mergeCell ref="TAL300:TAN300"/>
    <mergeCell ref="TAO300:TAQ300"/>
    <mergeCell ref="SZH300:SZJ300"/>
    <mergeCell ref="SZK300:SZM300"/>
    <mergeCell ref="SZN300:SZP300"/>
    <mergeCell ref="SZQ300:SZS300"/>
    <mergeCell ref="SZT300:SZV300"/>
    <mergeCell ref="SZW300:SZY300"/>
    <mergeCell ref="SYP300:SYR300"/>
    <mergeCell ref="SYS300:SYU300"/>
    <mergeCell ref="SYV300:SYX300"/>
    <mergeCell ref="SYY300:SZA300"/>
    <mergeCell ref="SZB300:SZD300"/>
    <mergeCell ref="SZE300:SZG300"/>
    <mergeCell ref="SXX300:SXZ300"/>
    <mergeCell ref="SYA300:SYC300"/>
    <mergeCell ref="SYD300:SYF300"/>
    <mergeCell ref="SYG300:SYI300"/>
    <mergeCell ref="SYJ300:SYL300"/>
    <mergeCell ref="SYM300:SYO300"/>
    <mergeCell ref="SXF300:SXH300"/>
    <mergeCell ref="SXI300:SXK300"/>
    <mergeCell ref="SXL300:SXN300"/>
    <mergeCell ref="SXO300:SXQ300"/>
    <mergeCell ref="SXR300:SXT300"/>
    <mergeCell ref="SXU300:SXW300"/>
    <mergeCell ref="SWN300:SWP300"/>
    <mergeCell ref="SWQ300:SWS300"/>
    <mergeCell ref="SWT300:SWV300"/>
    <mergeCell ref="SWW300:SWY300"/>
    <mergeCell ref="SWZ300:SXB300"/>
    <mergeCell ref="SXC300:SXE300"/>
    <mergeCell ref="SVV300:SVX300"/>
    <mergeCell ref="SVY300:SWA300"/>
    <mergeCell ref="SWB300:SWD300"/>
    <mergeCell ref="SWE300:SWG300"/>
    <mergeCell ref="SWH300:SWJ300"/>
    <mergeCell ref="SWK300:SWM300"/>
    <mergeCell ref="SVD300:SVF300"/>
    <mergeCell ref="SVG300:SVI300"/>
    <mergeCell ref="SVJ300:SVL300"/>
    <mergeCell ref="SVM300:SVO300"/>
    <mergeCell ref="SVP300:SVR300"/>
    <mergeCell ref="SVS300:SVU300"/>
    <mergeCell ref="SUL300:SUN300"/>
    <mergeCell ref="SUO300:SUQ300"/>
    <mergeCell ref="SUR300:SUT300"/>
    <mergeCell ref="SUU300:SUW300"/>
    <mergeCell ref="SUX300:SUZ300"/>
    <mergeCell ref="SVA300:SVC300"/>
    <mergeCell ref="STT300:STV300"/>
    <mergeCell ref="STW300:STY300"/>
    <mergeCell ref="STZ300:SUB300"/>
    <mergeCell ref="SUC300:SUE300"/>
    <mergeCell ref="SUF300:SUH300"/>
    <mergeCell ref="SUI300:SUK300"/>
    <mergeCell ref="STB300:STD300"/>
    <mergeCell ref="STE300:STG300"/>
    <mergeCell ref="STH300:STJ300"/>
    <mergeCell ref="STK300:STM300"/>
    <mergeCell ref="STN300:STP300"/>
    <mergeCell ref="STQ300:STS300"/>
    <mergeCell ref="SSJ300:SSL300"/>
    <mergeCell ref="SSM300:SSO300"/>
    <mergeCell ref="SSP300:SSR300"/>
    <mergeCell ref="SSS300:SSU300"/>
    <mergeCell ref="SSV300:SSX300"/>
    <mergeCell ref="SSY300:STA300"/>
    <mergeCell ref="SRR300:SRT300"/>
    <mergeCell ref="SRU300:SRW300"/>
    <mergeCell ref="SRX300:SRZ300"/>
    <mergeCell ref="SSA300:SSC300"/>
    <mergeCell ref="SSD300:SSF300"/>
    <mergeCell ref="SSG300:SSI300"/>
    <mergeCell ref="SQZ300:SRB300"/>
    <mergeCell ref="SRC300:SRE300"/>
    <mergeCell ref="SRF300:SRH300"/>
    <mergeCell ref="SRI300:SRK300"/>
    <mergeCell ref="SRL300:SRN300"/>
    <mergeCell ref="SRO300:SRQ300"/>
    <mergeCell ref="SQH300:SQJ300"/>
    <mergeCell ref="SQK300:SQM300"/>
    <mergeCell ref="SQN300:SQP300"/>
    <mergeCell ref="SQQ300:SQS300"/>
    <mergeCell ref="SQT300:SQV300"/>
    <mergeCell ref="SQW300:SQY300"/>
    <mergeCell ref="SPP300:SPR300"/>
    <mergeCell ref="SPS300:SPU300"/>
    <mergeCell ref="SPV300:SPX300"/>
    <mergeCell ref="SPY300:SQA300"/>
    <mergeCell ref="SQB300:SQD300"/>
    <mergeCell ref="SQE300:SQG300"/>
    <mergeCell ref="SOX300:SOZ300"/>
    <mergeCell ref="SPA300:SPC300"/>
    <mergeCell ref="SPD300:SPF300"/>
    <mergeCell ref="SPG300:SPI300"/>
    <mergeCell ref="SPJ300:SPL300"/>
    <mergeCell ref="SPM300:SPO300"/>
    <mergeCell ref="SOF300:SOH300"/>
    <mergeCell ref="SOI300:SOK300"/>
    <mergeCell ref="SOL300:SON300"/>
    <mergeCell ref="SOO300:SOQ300"/>
    <mergeCell ref="SOR300:SOT300"/>
    <mergeCell ref="SOU300:SOW300"/>
    <mergeCell ref="SNN300:SNP300"/>
    <mergeCell ref="SNQ300:SNS300"/>
    <mergeCell ref="SNT300:SNV300"/>
    <mergeCell ref="SNW300:SNY300"/>
    <mergeCell ref="SNZ300:SOB300"/>
    <mergeCell ref="SOC300:SOE300"/>
    <mergeCell ref="SMV300:SMX300"/>
    <mergeCell ref="SMY300:SNA300"/>
    <mergeCell ref="SNB300:SND300"/>
    <mergeCell ref="SNE300:SNG300"/>
    <mergeCell ref="SNH300:SNJ300"/>
    <mergeCell ref="SNK300:SNM300"/>
    <mergeCell ref="SMD300:SMF300"/>
    <mergeCell ref="SMG300:SMI300"/>
    <mergeCell ref="SMJ300:SML300"/>
    <mergeCell ref="SMM300:SMO300"/>
    <mergeCell ref="SMP300:SMR300"/>
    <mergeCell ref="SMS300:SMU300"/>
    <mergeCell ref="SLL300:SLN300"/>
    <mergeCell ref="SLO300:SLQ300"/>
    <mergeCell ref="SLR300:SLT300"/>
    <mergeCell ref="SLU300:SLW300"/>
    <mergeCell ref="SLX300:SLZ300"/>
    <mergeCell ref="SMA300:SMC300"/>
    <mergeCell ref="SKT300:SKV300"/>
    <mergeCell ref="SKW300:SKY300"/>
    <mergeCell ref="SKZ300:SLB300"/>
    <mergeCell ref="SLC300:SLE300"/>
    <mergeCell ref="SLF300:SLH300"/>
    <mergeCell ref="SLI300:SLK300"/>
    <mergeCell ref="SKB300:SKD300"/>
    <mergeCell ref="SKE300:SKG300"/>
    <mergeCell ref="SKH300:SKJ300"/>
    <mergeCell ref="SKK300:SKM300"/>
    <mergeCell ref="SKN300:SKP300"/>
    <mergeCell ref="SKQ300:SKS300"/>
    <mergeCell ref="SJJ300:SJL300"/>
    <mergeCell ref="SJM300:SJO300"/>
    <mergeCell ref="SJP300:SJR300"/>
    <mergeCell ref="SJS300:SJU300"/>
    <mergeCell ref="SJV300:SJX300"/>
    <mergeCell ref="SJY300:SKA300"/>
    <mergeCell ref="SIR300:SIT300"/>
    <mergeCell ref="SIU300:SIW300"/>
    <mergeCell ref="SIX300:SIZ300"/>
    <mergeCell ref="SJA300:SJC300"/>
    <mergeCell ref="SJD300:SJF300"/>
    <mergeCell ref="SJG300:SJI300"/>
    <mergeCell ref="SHZ300:SIB300"/>
    <mergeCell ref="SIC300:SIE300"/>
    <mergeCell ref="SIF300:SIH300"/>
    <mergeCell ref="SII300:SIK300"/>
    <mergeCell ref="SIL300:SIN300"/>
    <mergeCell ref="SIO300:SIQ300"/>
    <mergeCell ref="SHH300:SHJ300"/>
    <mergeCell ref="SHK300:SHM300"/>
    <mergeCell ref="SHN300:SHP300"/>
    <mergeCell ref="SHQ300:SHS300"/>
    <mergeCell ref="SHT300:SHV300"/>
    <mergeCell ref="SHW300:SHY300"/>
    <mergeCell ref="SGP300:SGR300"/>
    <mergeCell ref="SGS300:SGU300"/>
    <mergeCell ref="SGV300:SGX300"/>
    <mergeCell ref="SGY300:SHA300"/>
    <mergeCell ref="SHB300:SHD300"/>
    <mergeCell ref="SHE300:SHG300"/>
    <mergeCell ref="SFX300:SFZ300"/>
    <mergeCell ref="SGA300:SGC300"/>
    <mergeCell ref="SGD300:SGF300"/>
    <mergeCell ref="SGG300:SGI300"/>
    <mergeCell ref="SGJ300:SGL300"/>
    <mergeCell ref="SGM300:SGO300"/>
    <mergeCell ref="SFF300:SFH300"/>
    <mergeCell ref="SFI300:SFK300"/>
    <mergeCell ref="SFL300:SFN300"/>
    <mergeCell ref="SFO300:SFQ300"/>
    <mergeCell ref="SFR300:SFT300"/>
    <mergeCell ref="SFU300:SFW300"/>
    <mergeCell ref="SEN300:SEP300"/>
    <mergeCell ref="SEQ300:SES300"/>
    <mergeCell ref="SET300:SEV300"/>
    <mergeCell ref="SEW300:SEY300"/>
    <mergeCell ref="SEZ300:SFB300"/>
    <mergeCell ref="SFC300:SFE300"/>
    <mergeCell ref="SDV300:SDX300"/>
    <mergeCell ref="SDY300:SEA300"/>
    <mergeCell ref="SEB300:SED300"/>
    <mergeCell ref="SEE300:SEG300"/>
    <mergeCell ref="SEH300:SEJ300"/>
    <mergeCell ref="SEK300:SEM300"/>
    <mergeCell ref="SDD300:SDF300"/>
    <mergeCell ref="SDG300:SDI300"/>
    <mergeCell ref="SDJ300:SDL300"/>
    <mergeCell ref="SDM300:SDO300"/>
    <mergeCell ref="SDP300:SDR300"/>
    <mergeCell ref="SDS300:SDU300"/>
    <mergeCell ref="SCL300:SCN300"/>
    <mergeCell ref="SCO300:SCQ300"/>
    <mergeCell ref="SCR300:SCT300"/>
    <mergeCell ref="SCU300:SCW300"/>
    <mergeCell ref="SCX300:SCZ300"/>
    <mergeCell ref="SDA300:SDC300"/>
    <mergeCell ref="SBT300:SBV300"/>
    <mergeCell ref="SBW300:SBY300"/>
    <mergeCell ref="SBZ300:SCB300"/>
    <mergeCell ref="SCC300:SCE300"/>
    <mergeCell ref="SCF300:SCH300"/>
    <mergeCell ref="SCI300:SCK300"/>
    <mergeCell ref="SBB300:SBD300"/>
    <mergeCell ref="SBE300:SBG300"/>
    <mergeCell ref="SBH300:SBJ300"/>
    <mergeCell ref="SBK300:SBM300"/>
    <mergeCell ref="SBN300:SBP300"/>
    <mergeCell ref="SBQ300:SBS300"/>
    <mergeCell ref="SAJ300:SAL300"/>
    <mergeCell ref="SAM300:SAO300"/>
    <mergeCell ref="SAP300:SAR300"/>
    <mergeCell ref="SAS300:SAU300"/>
    <mergeCell ref="SAV300:SAX300"/>
    <mergeCell ref="SAY300:SBA300"/>
    <mergeCell ref="RZR300:RZT300"/>
    <mergeCell ref="RZU300:RZW300"/>
    <mergeCell ref="RZX300:RZZ300"/>
    <mergeCell ref="SAA300:SAC300"/>
    <mergeCell ref="SAD300:SAF300"/>
    <mergeCell ref="SAG300:SAI300"/>
    <mergeCell ref="RYZ300:RZB300"/>
    <mergeCell ref="RZC300:RZE300"/>
    <mergeCell ref="RZF300:RZH300"/>
    <mergeCell ref="RZI300:RZK300"/>
    <mergeCell ref="RZL300:RZN300"/>
    <mergeCell ref="RZO300:RZQ300"/>
    <mergeCell ref="RYH300:RYJ300"/>
    <mergeCell ref="RYK300:RYM300"/>
    <mergeCell ref="RYN300:RYP300"/>
    <mergeCell ref="RYQ300:RYS300"/>
    <mergeCell ref="RYT300:RYV300"/>
    <mergeCell ref="RYW300:RYY300"/>
    <mergeCell ref="RXP300:RXR300"/>
    <mergeCell ref="RXS300:RXU300"/>
    <mergeCell ref="RXV300:RXX300"/>
    <mergeCell ref="RXY300:RYA300"/>
    <mergeCell ref="RYB300:RYD300"/>
    <mergeCell ref="RYE300:RYG300"/>
    <mergeCell ref="RWX300:RWZ300"/>
    <mergeCell ref="RXA300:RXC300"/>
    <mergeCell ref="RXD300:RXF300"/>
    <mergeCell ref="RXG300:RXI300"/>
    <mergeCell ref="RXJ300:RXL300"/>
    <mergeCell ref="RXM300:RXO300"/>
    <mergeCell ref="RWF300:RWH300"/>
    <mergeCell ref="RWI300:RWK300"/>
    <mergeCell ref="RWL300:RWN300"/>
    <mergeCell ref="RWO300:RWQ300"/>
    <mergeCell ref="RWR300:RWT300"/>
    <mergeCell ref="RWU300:RWW300"/>
    <mergeCell ref="RVN300:RVP300"/>
    <mergeCell ref="RVQ300:RVS300"/>
    <mergeCell ref="RVT300:RVV300"/>
    <mergeCell ref="RVW300:RVY300"/>
    <mergeCell ref="RVZ300:RWB300"/>
    <mergeCell ref="RWC300:RWE300"/>
    <mergeCell ref="RUV300:RUX300"/>
    <mergeCell ref="RUY300:RVA300"/>
    <mergeCell ref="RVB300:RVD300"/>
    <mergeCell ref="RVE300:RVG300"/>
    <mergeCell ref="RVH300:RVJ300"/>
    <mergeCell ref="RVK300:RVM300"/>
    <mergeCell ref="RUD300:RUF300"/>
    <mergeCell ref="RUG300:RUI300"/>
    <mergeCell ref="RUJ300:RUL300"/>
    <mergeCell ref="RUM300:RUO300"/>
    <mergeCell ref="RUP300:RUR300"/>
    <mergeCell ref="RUS300:RUU300"/>
    <mergeCell ref="RTL300:RTN300"/>
    <mergeCell ref="RTO300:RTQ300"/>
    <mergeCell ref="RTR300:RTT300"/>
    <mergeCell ref="RTU300:RTW300"/>
    <mergeCell ref="RTX300:RTZ300"/>
    <mergeCell ref="RUA300:RUC300"/>
    <mergeCell ref="RST300:RSV300"/>
    <mergeCell ref="RSW300:RSY300"/>
    <mergeCell ref="RSZ300:RTB300"/>
    <mergeCell ref="RTC300:RTE300"/>
    <mergeCell ref="RTF300:RTH300"/>
    <mergeCell ref="RTI300:RTK300"/>
    <mergeCell ref="RSB300:RSD300"/>
    <mergeCell ref="RSE300:RSG300"/>
    <mergeCell ref="RSH300:RSJ300"/>
    <mergeCell ref="RSK300:RSM300"/>
    <mergeCell ref="RSN300:RSP300"/>
    <mergeCell ref="RSQ300:RSS300"/>
    <mergeCell ref="RRJ300:RRL300"/>
    <mergeCell ref="RRM300:RRO300"/>
    <mergeCell ref="RRP300:RRR300"/>
    <mergeCell ref="RRS300:RRU300"/>
    <mergeCell ref="RRV300:RRX300"/>
    <mergeCell ref="RRY300:RSA300"/>
    <mergeCell ref="RQR300:RQT300"/>
    <mergeCell ref="RQU300:RQW300"/>
    <mergeCell ref="RQX300:RQZ300"/>
    <mergeCell ref="RRA300:RRC300"/>
    <mergeCell ref="RRD300:RRF300"/>
    <mergeCell ref="RRG300:RRI300"/>
    <mergeCell ref="RPZ300:RQB300"/>
    <mergeCell ref="RQC300:RQE300"/>
    <mergeCell ref="RQF300:RQH300"/>
    <mergeCell ref="RQI300:RQK300"/>
    <mergeCell ref="RQL300:RQN300"/>
    <mergeCell ref="RQO300:RQQ300"/>
    <mergeCell ref="RPH300:RPJ300"/>
    <mergeCell ref="RPK300:RPM300"/>
    <mergeCell ref="RPN300:RPP300"/>
    <mergeCell ref="RPQ300:RPS300"/>
    <mergeCell ref="RPT300:RPV300"/>
    <mergeCell ref="RPW300:RPY300"/>
    <mergeCell ref="ROP300:ROR300"/>
    <mergeCell ref="ROS300:ROU300"/>
    <mergeCell ref="ROV300:ROX300"/>
    <mergeCell ref="ROY300:RPA300"/>
    <mergeCell ref="RPB300:RPD300"/>
    <mergeCell ref="RPE300:RPG300"/>
    <mergeCell ref="RNX300:RNZ300"/>
    <mergeCell ref="ROA300:ROC300"/>
    <mergeCell ref="ROD300:ROF300"/>
    <mergeCell ref="ROG300:ROI300"/>
    <mergeCell ref="ROJ300:ROL300"/>
    <mergeCell ref="ROM300:ROO300"/>
    <mergeCell ref="RNF300:RNH300"/>
    <mergeCell ref="RNI300:RNK300"/>
    <mergeCell ref="RNL300:RNN300"/>
    <mergeCell ref="RNO300:RNQ300"/>
    <mergeCell ref="RNR300:RNT300"/>
    <mergeCell ref="RNU300:RNW300"/>
    <mergeCell ref="RMN300:RMP300"/>
    <mergeCell ref="RMQ300:RMS300"/>
    <mergeCell ref="RMT300:RMV300"/>
    <mergeCell ref="RMW300:RMY300"/>
    <mergeCell ref="RMZ300:RNB300"/>
    <mergeCell ref="RNC300:RNE300"/>
    <mergeCell ref="RLV300:RLX300"/>
    <mergeCell ref="RLY300:RMA300"/>
    <mergeCell ref="RMB300:RMD300"/>
    <mergeCell ref="RME300:RMG300"/>
    <mergeCell ref="RMH300:RMJ300"/>
    <mergeCell ref="RMK300:RMM300"/>
    <mergeCell ref="RLD300:RLF300"/>
    <mergeCell ref="RLG300:RLI300"/>
    <mergeCell ref="RLJ300:RLL300"/>
    <mergeCell ref="RLM300:RLO300"/>
    <mergeCell ref="RLP300:RLR300"/>
    <mergeCell ref="RLS300:RLU300"/>
    <mergeCell ref="RKL300:RKN300"/>
    <mergeCell ref="RKO300:RKQ300"/>
    <mergeCell ref="RKR300:RKT300"/>
    <mergeCell ref="RKU300:RKW300"/>
    <mergeCell ref="RKX300:RKZ300"/>
    <mergeCell ref="RLA300:RLC300"/>
    <mergeCell ref="RJT300:RJV300"/>
    <mergeCell ref="RJW300:RJY300"/>
    <mergeCell ref="RJZ300:RKB300"/>
    <mergeCell ref="RKC300:RKE300"/>
    <mergeCell ref="RKF300:RKH300"/>
    <mergeCell ref="RKI300:RKK300"/>
    <mergeCell ref="RJB300:RJD300"/>
    <mergeCell ref="RJE300:RJG300"/>
    <mergeCell ref="RJH300:RJJ300"/>
    <mergeCell ref="RJK300:RJM300"/>
    <mergeCell ref="RJN300:RJP300"/>
    <mergeCell ref="RJQ300:RJS300"/>
    <mergeCell ref="RIJ300:RIL300"/>
    <mergeCell ref="RIM300:RIO300"/>
    <mergeCell ref="RIP300:RIR300"/>
    <mergeCell ref="RIS300:RIU300"/>
    <mergeCell ref="RIV300:RIX300"/>
    <mergeCell ref="RIY300:RJA300"/>
    <mergeCell ref="RHR300:RHT300"/>
    <mergeCell ref="RHU300:RHW300"/>
    <mergeCell ref="RHX300:RHZ300"/>
    <mergeCell ref="RIA300:RIC300"/>
    <mergeCell ref="RID300:RIF300"/>
    <mergeCell ref="RIG300:RII300"/>
    <mergeCell ref="RGZ300:RHB300"/>
    <mergeCell ref="RHC300:RHE300"/>
    <mergeCell ref="RHF300:RHH300"/>
    <mergeCell ref="RHI300:RHK300"/>
    <mergeCell ref="RHL300:RHN300"/>
    <mergeCell ref="RHO300:RHQ300"/>
    <mergeCell ref="RGH300:RGJ300"/>
    <mergeCell ref="RGK300:RGM300"/>
    <mergeCell ref="RGN300:RGP300"/>
    <mergeCell ref="RGQ300:RGS300"/>
    <mergeCell ref="RGT300:RGV300"/>
    <mergeCell ref="RGW300:RGY300"/>
    <mergeCell ref="RFP300:RFR300"/>
    <mergeCell ref="RFS300:RFU300"/>
    <mergeCell ref="RFV300:RFX300"/>
    <mergeCell ref="RFY300:RGA300"/>
    <mergeCell ref="RGB300:RGD300"/>
    <mergeCell ref="RGE300:RGG300"/>
    <mergeCell ref="REX300:REZ300"/>
    <mergeCell ref="RFA300:RFC300"/>
    <mergeCell ref="RFD300:RFF300"/>
    <mergeCell ref="RFG300:RFI300"/>
    <mergeCell ref="RFJ300:RFL300"/>
    <mergeCell ref="RFM300:RFO300"/>
    <mergeCell ref="REF300:REH300"/>
    <mergeCell ref="REI300:REK300"/>
    <mergeCell ref="REL300:REN300"/>
    <mergeCell ref="REO300:REQ300"/>
    <mergeCell ref="RER300:RET300"/>
    <mergeCell ref="REU300:REW300"/>
    <mergeCell ref="RDN300:RDP300"/>
    <mergeCell ref="RDQ300:RDS300"/>
    <mergeCell ref="RDT300:RDV300"/>
    <mergeCell ref="RDW300:RDY300"/>
    <mergeCell ref="RDZ300:REB300"/>
    <mergeCell ref="REC300:REE300"/>
    <mergeCell ref="RCV300:RCX300"/>
    <mergeCell ref="RCY300:RDA300"/>
    <mergeCell ref="RDB300:RDD300"/>
    <mergeCell ref="RDE300:RDG300"/>
    <mergeCell ref="RDH300:RDJ300"/>
    <mergeCell ref="RDK300:RDM300"/>
    <mergeCell ref="RCD300:RCF300"/>
    <mergeCell ref="RCG300:RCI300"/>
    <mergeCell ref="RCJ300:RCL300"/>
    <mergeCell ref="RCM300:RCO300"/>
    <mergeCell ref="RCP300:RCR300"/>
    <mergeCell ref="RCS300:RCU300"/>
    <mergeCell ref="RBL300:RBN300"/>
    <mergeCell ref="RBO300:RBQ300"/>
    <mergeCell ref="RBR300:RBT300"/>
    <mergeCell ref="RBU300:RBW300"/>
    <mergeCell ref="RBX300:RBZ300"/>
    <mergeCell ref="RCA300:RCC300"/>
    <mergeCell ref="RAT300:RAV300"/>
    <mergeCell ref="RAW300:RAY300"/>
    <mergeCell ref="RAZ300:RBB300"/>
    <mergeCell ref="RBC300:RBE300"/>
    <mergeCell ref="RBF300:RBH300"/>
    <mergeCell ref="RBI300:RBK300"/>
    <mergeCell ref="RAB300:RAD300"/>
    <mergeCell ref="RAE300:RAG300"/>
    <mergeCell ref="RAH300:RAJ300"/>
    <mergeCell ref="RAK300:RAM300"/>
    <mergeCell ref="RAN300:RAP300"/>
    <mergeCell ref="RAQ300:RAS300"/>
    <mergeCell ref="QZJ300:QZL300"/>
    <mergeCell ref="QZM300:QZO300"/>
    <mergeCell ref="QZP300:QZR300"/>
    <mergeCell ref="QZS300:QZU300"/>
    <mergeCell ref="QZV300:QZX300"/>
    <mergeCell ref="QZY300:RAA300"/>
    <mergeCell ref="QYR300:QYT300"/>
    <mergeCell ref="QYU300:QYW300"/>
    <mergeCell ref="QYX300:QYZ300"/>
    <mergeCell ref="QZA300:QZC300"/>
    <mergeCell ref="QZD300:QZF300"/>
    <mergeCell ref="QZG300:QZI300"/>
    <mergeCell ref="QXZ300:QYB300"/>
    <mergeCell ref="QYC300:QYE300"/>
    <mergeCell ref="QYF300:QYH300"/>
    <mergeCell ref="QYI300:QYK300"/>
    <mergeCell ref="QYL300:QYN300"/>
    <mergeCell ref="QYO300:QYQ300"/>
    <mergeCell ref="QXH300:QXJ300"/>
    <mergeCell ref="QXK300:QXM300"/>
    <mergeCell ref="QXN300:QXP300"/>
    <mergeCell ref="QXQ300:QXS300"/>
    <mergeCell ref="QXT300:QXV300"/>
    <mergeCell ref="QXW300:QXY300"/>
    <mergeCell ref="QWP300:QWR300"/>
    <mergeCell ref="QWS300:QWU300"/>
    <mergeCell ref="QWV300:QWX300"/>
    <mergeCell ref="QWY300:QXA300"/>
    <mergeCell ref="QXB300:QXD300"/>
    <mergeCell ref="QXE300:QXG300"/>
    <mergeCell ref="QVX300:QVZ300"/>
    <mergeCell ref="QWA300:QWC300"/>
    <mergeCell ref="QWD300:QWF300"/>
    <mergeCell ref="QWG300:QWI300"/>
    <mergeCell ref="QWJ300:QWL300"/>
    <mergeCell ref="QWM300:QWO300"/>
    <mergeCell ref="QVF300:QVH300"/>
    <mergeCell ref="QVI300:QVK300"/>
    <mergeCell ref="QVL300:QVN300"/>
    <mergeCell ref="QVO300:QVQ300"/>
    <mergeCell ref="QVR300:QVT300"/>
    <mergeCell ref="QVU300:QVW300"/>
    <mergeCell ref="QUN300:QUP300"/>
    <mergeCell ref="QUQ300:QUS300"/>
    <mergeCell ref="QUT300:QUV300"/>
    <mergeCell ref="QUW300:QUY300"/>
    <mergeCell ref="QUZ300:QVB300"/>
    <mergeCell ref="QVC300:QVE300"/>
    <mergeCell ref="QTV300:QTX300"/>
    <mergeCell ref="QTY300:QUA300"/>
    <mergeCell ref="QUB300:QUD300"/>
    <mergeCell ref="QUE300:QUG300"/>
    <mergeCell ref="QUH300:QUJ300"/>
    <mergeCell ref="QUK300:QUM300"/>
    <mergeCell ref="QTD300:QTF300"/>
    <mergeCell ref="QTG300:QTI300"/>
    <mergeCell ref="QTJ300:QTL300"/>
    <mergeCell ref="QTM300:QTO300"/>
    <mergeCell ref="QTP300:QTR300"/>
    <mergeCell ref="QTS300:QTU300"/>
    <mergeCell ref="QSL300:QSN300"/>
    <mergeCell ref="QSO300:QSQ300"/>
    <mergeCell ref="QSR300:QST300"/>
    <mergeCell ref="QSU300:QSW300"/>
    <mergeCell ref="QSX300:QSZ300"/>
    <mergeCell ref="QTA300:QTC300"/>
    <mergeCell ref="QRT300:QRV300"/>
    <mergeCell ref="QRW300:QRY300"/>
    <mergeCell ref="QRZ300:QSB300"/>
    <mergeCell ref="QSC300:QSE300"/>
    <mergeCell ref="QSF300:QSH300"/>
    <mergeCell ref="QSI300:QSK300"/>
    <mergeCell ref="QRB300:QRD300"/>
    <mergeCell ref="QRE300:QRG300"/>
    <mergeCell ref="QRH300:QRJ300"/>
    <mergeCell ref="QRK300:QRM300"/>
    <mergeCell ref="QRN300:QRP300"/>
    <mergeCell ref="QRQ300:QRS300"/>
    <mergeCell ref="QQJ300:QQL300"/>
    <mergeCell ref="QQM300:QQO300"/>
    <mergeCell ref="QQP300:QQR300"/>
    <mergeCell ref="QQS300:QQU300"/>
    <mergeCell ref="QQV300:QQX300"/>
    <mergeCell ref="QQY300:QRA300"/>
    <mergeCell ref="QPR300:QPT300"/>
    <mergeCell ref="QPU300:QPW300"/>
    <mergeCell ref="QPX300:QPZ300"/>
    <mergeCell ref="QQA300:QQC300"/>
    <mergeCell ref="QQD300:QQF300"/>
    <mergeCell ref="QQG300:QQI300"/>
    <mergeCell ref="QOZ300:QPB300"/>
    <mergeCell ref="QPC300:QPE300"/>
    <mergeCell ref="QPF300:QPH300"/>
    <mergeCell ref="QPI300:QPK300"/>
    <mergeCell ref="QPL300:QPN300"/>
    <mergeCell ref="QPO300:QPQ300"/>
    <mergeCell ref="QOH300:QOJ300"/>
    <mergeCell ref="QOK300:QOM300"/>
    <mergeCell ref="QON300:QOP300"/>
    <mergeCell ref="QOQ300:QOS300"/>
    <mergeCell ref="QOT300:QOV300"/>
    <mergeCell ref="QOW300:QOY300"/>
    <mergeCell ref="QNP300:QNR300"/>
    <mergeCell ref="QNS300:QNU300"/>
    <mergeCell ref="QNV300:QNX300"/>
    <mergeCell ref="QNY300:QOA300"/>
    <mergeCell ref="QOB300:QOD300"/>
    <mergeCell ref="QOE300:QOG300"/>
    <mergeCell ref="QMX300:QMZ300"/>
    <mergeCell ref="QNA300:QNC300"/>
    <mergeCell ref="QND300:QNF300"/>
    <mergeCell ref="QNG300:QNI300"/>
    <mergeCell ref="QNJ300:QNL300"/>
    <mergeCell ref="QNM300:QNO300"/>
    <mergeCell ref="QMF300:QMH300"/>
    <mergeCell ref="QMI300:QMK300"/>
    <mergeCell ref="QML300:QMN300"/>
    <mergeCell ref="QMO300:QMQ300"/>
    <mergeCell ref="QMR300:QMT300"/>
    <mergeCell ref="QMU300:QMW300"/>
    <mergeCell ref="QLN300:QLP300"/>
    <mergeCell ref="QLQ300:QLS300"/>
    <mergeCell ref="QLT300:QLV300"/>
    <mergeCell ref="QLW300:QLY300"/>
    <mergeCell ref="QLZ300:QMB300"/>
    <mergeCell ref="QMC300:QME300"/>
    <mergeCell ref="QKV300:QKX300"/>
    <mergeCell ref="QKY300:QLA300"/>
    <mergeCell ref="QLB300:QLD300"/>
    <mergeCell ref="QLE300:QLG300"/>
    <mergeCell ref="QLH300:QLJ300"/>
    <mergeCell ref="QLK300:QLM300"/>
    <mergeCell ref="QKD300:QKF300"/>
    <mergeCell ref="QKG300:QKI300"/>
    <mergeCell ref="QKJ300:QKL300"/>
    <mergeCell ref="QKM300:QKO300"/>
    <mergeCell ref="QKP300:QKR300"/>
    <mergeCell ref="QKS300:QKU300"/>
    <mergeCell ref="QJL300:QJN300"/>
    <mergeCell ref="QJO300:QJQ300"/>
    <mergeCell ref="QJR300:QJT300"/>
    <mergeCell ref="QJU300:QJW300"/>
    <mergeCell ref="QJX300:QJZ300"/>
    <mergeCell ref="QKA300:QKC300"/>
    <mergeCell ref="QIT300:QIV300"/>
    <mergeCell ref="QIW300:QIY300"/>
    <mergeCell ref="QIZ300:QJB300"/>
    <mergeCell ref="QJC300:QJE300"/>
    <mergeCell ref="QJF300:QJH300"/>
    <mergeCell ref="QJI300:QJK300"/>
    <mergeCell ref="QIB300:QID300"/>
    <mergeCell ref="QIE300:QIG300"/>
    <mergeCell ref="QIH300:QIJ300"/>
    <mergeCell ref="QIK300:QIM300"/>
    <mergeCell ref="QIN300:QIP300"/>
    <mergeCell ref="QIQ300:QIS300"/>
    <mergeCell ref="QHJ300:QHL300"/>
    <mergeCell ref="QHM300:QHO300"/>
    <mergeCell ref="QHP300:QHR300"/>
    <mergeCell ref="QHS300:QHU300"/>
    <mergeCell ref="QHV300:QHX300"/>
    <mergeCell ref="QHY300:QIA300"/>
    <mergeCell ref="QGR300:QGT300"/>
    <mergeCell ref="QGU300:QGW300"/>
    <mergeCell ref="QGX300:QGZ300"/>
    <mergeCell ref="QHA300:QHC300"/>
    <mergeCell ref="QHD300:QHF300"/>
    <mergeCell ref="QHG300:QHI300"/>
    <mergeCell ref="QFZ300:QGB300"/>
    <mergeCell ref="QGC300:QGE300"/>
    <mergeCell ref="QGF300:QGH300"/>
    <mergeCell ref="QGI300:QGK300"/>
    <mergeCell ref="QGL300:QGN300"/>
    <mergeCell ref="QGO300:QGQ300"/>
    <mergeCell ref="QFH300:QFJ300"/>
    <mergeCell ref="QFK300:QFM300"/>
    <mergeCell ref="QFN300:QFP300"/>
    <mergeCell ref="QFQ300:QFS300"/>
    <mergeCell ref="QFT300:QFV300"/>
    <mergeCell ref="QFW300:QFY300"/>
    <mergeCell ref="QEP300:QER300"/>
    <mergeCell ref="QES300:QEU300"/>
    <mergeCell ref="QEV300:QEX300"/>
    <mergeCell ref="QEY300:QFA300"/>
    <mergeCell ref="QFB300:QFD300"/>
    <mergeCell ref="QFE300:QFG300"/>
    <mergeCell ref="QDX300:QDZ300"/>
    <mergeCell ref="QEA300:QEC300"/>
    <mergeCell ref="QED300:QEF300"/>
    <mergeCell ref="QEG300:QEI300"/>
    <mergeCell ref="QEJ300:QEL300"/>
    <mergeCell ref="QEM300:QEO300"/>
    <mergeCell ref="QDF300:QDH300"/>
    <mergeCell ref="QDI300:QDK300"/>
    <mergeCell ref="QDL300:QDN300"/>
    <mergeCell ref="QDO300:QDQ300"/>
    <mergeCell ref="QDR300:QDT300"/>
    <mergeCell ref="QDU300:QDW300"/>
    <mergeCell ref="QCN300:QCP300"/>
    <mergeCell ref="QCQ300:QCS300"/>
    <mergeCell ref="QCT300:QCV300"/>
    <mergeCell ref="QCW300:QCY300"/>
    <mergeCell ref="QCZ300:QDB300"/>
    <mergeCell ref="QDC300:QDE300"/>
    <mergeCell ref="QBV300:QBX300"/>
    <mergeCell ref="QBY300:QCA300"/>
    <mergeCell ref="QCB300:QCD300"/>
    <mergeCell ref="QCE300:QCG300"/>
    <mergeCell ref="QCH300:QCJ300"/>
    <mergeCell ref="QCK300:QCM300"/>
    <mergeCell ref="QBD300:QBF300"/>
    <mergeCell ref="QBG300:QBI300"/>
    <mergeCell ref="QBJ300:QBL300"/>
    <mergeCell ref="QBM300:QBO300"/>
    <mergeCell ref="QBP300:QBR300"/>
    <mergeCell ref="QBS300:QBU300"/>
    <mergeCell ref="QAL300:QAN300"/>
    <mergeCell ref="QAO300:QAQ300"/>
    <mergeCell ref="QAR300:QAT300"/>
    <mergeCell ref="QAU300:QAW300"/>
    <mergeCell ref="QAX300:QAZ300"/>
    <mergeCell ref="QBA300:QBC300"/>
    <mergeCell ref="PZT300:PZV300"/>
    <mergeCell ref="PZW300:PZY300"/>
    <mergeCell ref="PZZ300:QAB300"/>
    <mergeCell ref="QAC300:QAE300"/>
    <mergeCell ref="QAF300:QAH300"/>
    <mergeCell ref="QAI300:QAK300"/>
    <mergeCell ref="PZB300:PZD300"/>
    <mergeCell ref="PZE300:PZG300"/>
    <mergeCell ref="PZH300:PZJ300"/>
    <mergeCell ref="PZK300:PZM300"/>
    <mergeCell ref="PZN300:PZP300"/>
    <mergeCell ref="PZQ300:PZS300"/>
    <mergeCell ref="PYJ300:PYL300"/>
    <mergeCell ref="PYM300:PYO300"/>
    <mergeCell ref="PYP300:PYR300"/>
    <mergeCell ref="PYS300:PYU300"/>
    <mergeCell ref="PYV300:PYX300"/>
    <mergeCell ref="PYY300:PZA300"/>
    <mergeCell ref="PXR300:PXT300"/>
    <mergeCell ref="PXU300:PXW300"/>
    <mergeCell ref="PXX300:PXZ300"/>
    <mergeCell ref="PYA300:PYC300"/>
    <mergeCell ref="PYD300:PYF300"/>
    <mergeCell ref="PYG300:PYI300"/>
    <mergeCell ref="PWZ300:PXB300"/>
    <mergeCell ref="PXC300:PXE300"/>
    <mergeCell ref="PXF300:PXH300"/>
    <mergeCell ref="PXI300:PXK300"/>
    <mergeCell ref="PXL300:PXN300"/>
    <mergeCell ref="PXO300:PXQ300"/>
    <mergeCell ref="PWH300:PWJ300"/>
    <mergeCell ref="PWK300:PWM300"/>
    <mergeCell ref="PWN300:PWP300"/>
    <mergeCell ref="PWQ300:PWS300"/>
    <mergeCell ref="PWT300:PWV300"/>
    <mergeCell ref="PWW300:PWY300"/>
    <mergeCell ref="PVP300:PVR300"/>
    <mergeCell ref="PVS300:PVU300"/>
    <mergeCell ref="PVV300:PVX300"/>
    <mergeCell ref="PVY300:PWA300"/>
    <mergeCell ref="PWB300:PWD300"/>
    <mergeCell ref="PWE300:PWG300"/>
    <mergeCell ref="PUX300:PUZ300"/>
    <mergeCell ref="PVA300:PVC300"/>
    <mergeCell ref="PVD300:PVF300"/>
    <mergeCell ref="PVG300:PVI300"/>
    <mergeCell ref="PVJ300:PVL300"/>
    <mergeCell ref="PVM300:PVO300"/>
    <mergeCell ref="PUF300:PUH300"/>
    <mergeCell ref="PUI300:PUK300"/>
    <mergeCell ref="PUL300:PUN300"/>
    <mergeCell ref="PUO300:PUQ300"/>
    <mergeCell ref="PUR300:PUT300"/>
    <mergeCell ref="PUU300:PUW300"/>
    <mergeCell ref="PTN300:PTP300"/>
    <mergeCell ref="PTQ300:PTS300"/>
    <mergeCell ref="PTT300:PTV300"/>
    <mergeCell ref="PTW300:PTY300"/>
    <mergeCell ref="PTZ300:PUB300"/>
    <mergeCell ref="PUC300:PUE300"/>
    <mergeCell ref="PSV300:PSX300"/>
    <mergeCell ref="PSY300:PTA300"/>
    <mergeCell ref="PTB300:PTD300"/>
    <mergeCell ref="PTE300:PTG300"/>
    <mergeCell ref="PTH300:PTJ300"/>
    <mergeCell ref="PTK300:PTM300"/>
    <mergeCell ref="PSD300:PSF300"/>
    <mergeCell ref="PSG300:PSI300"/>
    <mergeCell ref="PSJ300:PSL300"/>
    <mergeCell ref="PSM300:PSO300"/>
    <mergeCell ref="PSP300:PSR300"/>
    <mergeCell ref="PSS300:PSU300"/>
    <mergeCell ref="PRL300:PRN300"/>
    <mergeCell ref="PRO300:PRQ300"/>
    <mergeCell ref="PRR300:PRT300"/>
    <mergeCell ref="PRU300:PRW300"/>
    <mergeCell ref="PRX300:PRZ300"/>
    <mergeCell ref="PSA300:PSC300"/>
    <mergeCell ref="PQT300:PQV300"/>
    <mergeCell ref="PQW300:PQY300"/>
    <mergeCell ref="PQZ300:PRB300"/>
    <mergeCell ref="PRC300:PRE300"/>
    <mergeCell ref="PRF300:PRH300"/>
    <mergeCell ref="PRI300:PRK300"/>
    <mergeCell ref="PQB300:PQD300"/>
    <mergeCell ref="PQE300:PQG300"/>
    <mergeCell ref="PQH300:PQJ300"/>
    <mergeCell ref="PQK300:PQM300"/>
    <mergeCell ref="PQN300:PQP300"/>
    <mergeCell ref="PQQ300:PQS300"/>
    <mergeCell ref="PPJ300:PPL300"/>
    <mergeCell ref="PPM300:PPO300"/>
    <mergeCell ref="PPP300:PPR300"/>
    <mergeCell ref="PPS300:PPU300"/>
    <mergeCell ref="PPV300:PPX300"/>
    <mergeCell ref="PPY300:PQA300"/>
    <mergeCell ref="POR300:POT300"/>
    <mergeCell ref="POU300:POW300"/>
    <mergeCell ref="POX300:POZ300"/>
    <mergeCell ref="PPA300:PPC300"/>
    <mergeCell ref="PPD300:PPF300"/>
    <mergeCell ref="PPG300:PPI300"/>
    <mergeCell ref="PNZ300:POB300"/>
    <mergeCell ref="POC300:POE300"/>
    <mergeCell ref="POF300:POH300"/>
    <mergeCell ref="POI300:POK300"/>
    <mergeCell ref="POL300:PON300"/>
    <mergeCell ref="POO300:POQ300"/>
    <mergeCell ref="PNH300:PNJ300"/>
    <mergeCell ref="PNK300:PNM300"/>
    <mergeCell ref="PNN300:PNP300"/>
    <mergeCell ref="PNQ300:PNS300"/>
    <mergeCell ref="PNT300:PNV300"/>
    <mergeCell ref="PNW300:PNY300"/>
    <mergeCell ref="PMP300:PMR300"/>
    <mergeCell ref="PMS300:PMU300"/>
    <mergeCell ref="PMV300:PMX300"/>
    <mergeCell ref="PMY300:PNA300"/>
    <mergeCell ref="PNB300:PND300"/>
    <mergeCell ref="PNE300:PNG300"/>
    <mergeCell ref="PLX300:PLZ300"/>
    <mergeCell ref="PMA300:PMC300"/>
    <mergeCell ref="PMD300:PMF300"/>
    <mergeCell ref="PMG300:PMI300"/>
    <mergeCell ref="PMJ300:PML300"/>
    <mergeCell ref="PMM300:PMO300"/>
    <mergeCell ref="PLF300:PLH300"/>
    <mergeCell ref="PLI300:PLK300"/>
    <mergeCell ref="PLL300:PLN300"/>
    <mergeCell ref="PLO300:PLQ300"/>
    <mergeCell ref="PLR300:PLT300"/>
    <mergeCell ref="PLU300:PLW300"/>
    <mergeCell ref="PKN300:PKP300"/>
    <mergeCell ref="PKQ300:PKS300"/>
    <mergeCell ref="PKT300:PKV300"/>
    <mergeCell ref="PKW300:PKY300"/>
    <mergeCell ref="PKZ300:PLB300"/>
    <mergeCell ref="PLC300:PLE300"/>
    <mergeCell ref="PJV300:PJX300"/>
    <mergeCell ref="PJY300:PKA300"/>
    <mergeCell ref="PKB300:PKD300"/>
    <mergeCell ref="PKE300:PKG300"/>
    <mergeCell ref="PKH300:PKJ300"/>
    <mergeCell ref="PKK300:PKM300"/>
    <mergeCell ref="PJD300:PJF300"/>
    <mergeCell ref="PJG300:PJI300"/>
    <mergeCell ref="PJJ300:PJL300"/>
    <mergeCell ref="PJM300:PJO300"/>
    <mergeCell ref="PJP300:PJR300"/>
    <mergeCell ref="PJS300:PJU300"/>
    <mergeCell ref="PIL300:PIN300"/>
    <mergeCell ref="PIO300:PIQ300"/>
    <mergeCell ref="PIR300:PIT300"/>
    <mergeCell ref="PIU300:PIW300"/>
    <mergeCell ref="PIX300:PIZ300"/>
    <mergeCell ref="PJA300:PJC300"/>
    <mergeCell ref="PHT300:PHV300"/>
    <mergeCell ref="PHW300:PHY300"/>
    <mergeCell ref="PHZ300:PIB300"/>
    <mergeCell ref="PIC300:PIE300"/>
    <mergeCell ref="PIF300:PIH300"/>
    <mergeCell ref="PII300:PIK300"/>
    <mergeCell ref="PHB300:PHD300"/>
    <mergeCell ref="PHE300:PHG300"/>
    <mergeCell ref="PHH300:PHJ300"/>
    <mergeCell ref="PHK300:PHM300"/>
    <mergeCell ref="PHN300:PHP300"/>
    <mergeCell ref="PHQ300:PHS300"/>
    <mergeCell ref="PGJ300:PGL300"/>
    <mergeCell ref="PGM300:PGO300"/>
    <mergeCell ref="PGP300:PGR300"/>
    <mergeCell ref="PGS300:PGU300"/>
    <mergeCell ref="PGV300:PGX300"/>
    <mergeCell ref="PGY300:PHA300"/>
    <mergeCell ref="PFR300:PFT300"/>
    <mergeCell ref="PFU300:PFW300"/>
    <mergeCell ref="PFX300:PFZ300"/>
    <mergeCell ref="PGA300:PGC300"/>
    <mergeCell ref="PGD300:PGF300"/>
    <mergeCell ref="PGG300:PGI300"/>
    <mergeCell ref="PEZ300:PFB300"/>
    <mergeCell ref="PFC300:PFE300"/>
    <mergeCell ref="PFF300:PFH300"/>
    <mergeCell ref="PFI300:PFK300"/>
    <mergeCell ref="PFL300:PFN300"/>
    <mergeCell ref="PFO300:PFQ300"/>
    <mergeCell ref="PEH300:PEJ300"/>
    <mergeCell ref="PEK300:PEM300"/>
    <mergeCell ref="PEN300:PEP300"/>
    <mergeCell ref="PEQ300:PES300"/>
    <mergeCell ref="PET300:PEV300"/>
    <mergeCell ref="PEW300:PEY300"/>
    <mergeCell ref="PDP300:PDR300"/>
    <mergeCell ref="PDS300:PDU300"/>
    <mergeCell ref="PDV300:PDX300"/>
    <mergeCell ref="PDY300:PEA300"/>
    <mergeCell ref="PEB300:PED300"/>
    <mergeCell ref="PEE300:PEG300"/>
    <mergeCell ref="PCX300:PCZ300"/>
    <mergeCell ref="PDA300:PDC300"/>
    <mergeCell ref="PDD300:PDF300"/>
    <mergeCell ref="PDG300:PDI300"/>
    <mergeCell ref="PDJ300:PDL300"/>
    <mergeCell ref="PDM300:PDO300"/>
    <mergeCell ref="PCF300:PCH300"/>
    <mergeCell ref="PCI300:PCK300"/>
    <mergeCell ref="PCL300:PCN300"/>
    <mergeCell ref="PCO300:PCQ300"/>
    <mergeCell ref="PCR300:PCT300"/>
    <mergeCell ref="PCU300:PCW300"/>
    <mergeCell ref="PBN300:PBP300"/>
    <mergeCell ref="PBQ300:PBS300"/>
    <mergeCell ref="PBT300:PBV300"/>
    <mergeCell ref="PBW300:PBY300"/>
    <mergeCell ref="PBZ300:PCB300"/>
    <mergeCell ref="PCC300:PCE300"/>
    <mergeCell ref="PAV300:PAX300"/>
    <mergeCell ref="PAY300:PBA300"/>
    <mergeCell ref="PBB300:PBD300"/>
    <mergeCell ref="PBE300:PBG300"/>
    <mergeCell ref="PBH300:PBJ300"/>
    <mergeCell ref="PBK300:PBM300"/>
    <mergeCell ref="PAD300:PAF300"/>
    <mergeCell ref="PAG300:PAI300"/>
    <mergeCell ref="PAJ300:PAL300"/>
    <mergeCell ref="PAM300:PAO300"/>
    <mergeCell ref="PAP300:PAR300"/>
    <mergeCell ref="PAS300:PAU300"/>
    <mergeCell ref="OZL300:OZN300"/>
    <mergeCell ref="OZO300:OZQ300"/>
    <mergeCell ref="OZR300:OZT300"/>
    <mergeCell ref="OZU300:OZW300"/>
    <mergeCell ref="OZX300:OZZ300"/>
    <mergeCell ref="PAA300:PAC300"/>
    <mergeCell ref="OYT300:OYV300"/>
    <mergeCell ref="OYW300:OYY300"/>
    <mergeCell ref="OYZ300:OZB300"/>
    <mergeCell ref="OZC300:OZE300"/>
    <mergeCell ref="OZF300:OZH300"/>
    <mergeCell ref="OZI300:OZK300"/>
    <mergeCell ref="OYB300:OYD300"/>
    <mergeCell ref="OYE300:OYG300"/>
    <mergeCell ref="OYH300:OYJ300"/>
    <mergeCell ref="OYK300:OYM300"/>
    <mergeCell ref="OYN300:OYP300"/>
    <mergeCell ref="OYQ300:OYS300"/>
    <mergeCell ref="OXJ300:OXL300"/>
    <mergeCell ref="OXM300:OXO300"/>
    <mergeCell ref="OXP300:OXR300"/>
    <mergeCell ref="OXS300:OXU300"/>
    <mergeCell ref="OXV300:OXX300"/>
    <mergeCell ref="OXY300:OYA300"/>
    <mergeCell ref="OWR300:OWT300"/>
    <mergeCell ref="OWU300:OWW300"/>
    <mergeCell ref="OWX300:OWZ300"/>
    <mergeCell ref="OXA300:OXC300"/>
    <mergeCell ref="OXD300:OXF300"/>
    <mergeCell ref="OXG300:OXI300"/>
    <mergeCell ref="OVZ300:OWB300"/>
    <mergeCell ref="OWC300:OWE300"/>
    <mergeCell ref="OWF300:OWH300"/>
    <mergeCell ref="OWI300:OWK300"/>
    <mergeCell ref="OWL300:OWN300"/>
    <mergeCell ref="OWO300:OWQ300"/>
    <mergeCell ref="OVH300:OVJ300"/>
    <mergeCell ref="OVK300:OVM300"/>
    <mergeCell ref="OVN300:OVP300"/>
    <mergeCell ref="OVQ300:OVS300"/>
    <mergeCell ref="OVT300:OVV300"/>
    <mergeCell ref="OVW300:OVY300"/>
    <mergeCell ref="OUP300:OUR300"/>
    <mergeCell ref="OUS300:OUU300"/>
    <mergeCell ref="OUV300:OUX300"/>
    <mergeCell ref="OUY300:OVA300"/>
    <mergeCell ref="OVB300:OVD300"/>
    <mergeCell ref="OVE300:OVG300"/>
    <mergeCell ref="OTX300:OTZ300"/>
    <mergeCell ref="OUA300:OUC300"/>
    <mergeCell ref="OUD300:OUF300"/>
    <mergeCell ref="OUG300:OUI300"/>
    <mergeCell ref="OUJ300:OUL300"/>
    <mergeCell ref="OUM300:OUO300"/>
    <mergeCell ref="OTF300:OTH300"/>
    <mergeCell ref="OTI300:OTK300"/>
    <mergeCell ref="OTL300:OTN300"/>
    <mergeCell ref="OTO300:OTQ300"/>
    <mergeCell ref="OTR300:OTT300"/>
    <mergeCell ref="OTU300:OTW300"/>
    <mergeCell ref="OSN300:OSP300"/>
    <mergeCell ref="OSQ300:OSS300"/>
    <mergeCell ref="OST300:OSV300"/>
    <mergeCell ref="OSW300:OSY300"/>
    <mergeCell ref="OSZ300:OTB300"/>
    <mergeCell ref="OTC300:OTE300"/>
    <mergeCell ref="ORV300:ORX300"/>
    <mergeCell ref="ORY300:OSA300"/>
    <mergeCell ref="OSB300:OSD300"/>
    <mergeCell ref="OSE300:OSG300"/>
    <mergeCell ref="OSH300:OSJ300"/>
    <mergeCell ref="OSK300:OSM300"/>
    <mergeCell ref="ORD300:ORF300"/>
    <mergeCell ref="ORG300:ORI300"/>
    <mergeCell ref="ORJ300:ORL300"/>
    <mergeCell ref="ORM300:ORO300"/>
    <mergeCell ref="ORP300:ORR300"/>
    <mergeCell ref="ORS300:ORU300"/>
    <mergeCell ref="OQL300:OQN300"/>
    <mergeCell ref="OQO300:OQQ300"/>
    <mergeCell ref="OQR300:OQT300"/>
    <mergeCell ref="OQU300:OQW300"/>
    <mergeCell ref="OQX300:OQZ300"/>
    <mergeCell ref="ORA300:ORC300"/>
    <mergeCell ref="OPT300:OPV300"/>
    <mergeCell ref="OPW300:OPY300"/>
    <mergeCell ref="OPZ300:OQB300"/>
    <mergeCell ref="OQC300:OQE300"/>
    <mergeCell ref="OQF300:OQH300"/>
    <mergeCell ref="OQI300:OQK300"/>
    <mergeCell ref="OPB300:OPD300"/>
    <mergeCell ref="OPE300:OPG300"/>
    <mergeCell ref="OPH300:OPJ300"/>
    <mergeCell ref="OPK300:OPM300"/>
    <mergeCell ref="OPN300:OPP300"/>
    <mergeCell ref="OPQ300:OPS300"/>
    <mergeCell ref="OOJ300:OOL300"/>
    <mergeCell ref="OOM300:OOO300"/>
    <mergeCell ref="OOP300:OOR300"/>
    <mergeCell ref="OOS300:OOU300"/>
    <mergeCell ref="OOV300:OOX300"/>
    <mergeCell ref="OOY300:OPA300"/>
    <mergeCell ref="ONR300:ONT300"/>
    <mergeCell ref="ONU300:ONW300"/>
    <mergeCell ref="ONX300:ONZ300"/>
    <mergeCell ref="OOA300:OOC300"/>
    <mergeCell ref="OOD300:OOF300"/>
    <mergeCell ref="OOG300:OOI300"/>
    <mergeCell ref="OMZ300:ONB300"/>
    <mergeCell ref="ONC300:ONE300"/>
    <mergeCell ref="ONF300:ONH300"/>
    <mergeCell ref="ONI300:ONK300"/>
    <mergeCell ref="ONL300:ONN300"/>
    <mergeCell ref="ONO300:ONQ300"/>
    <mergeCell ref="OMH300:OMJ300"/>
    <mergeCell ref="OMK300:OMM300"/>
    <mergeCell ref="OMN300:OMP300"/>
    <mergeCell ref="OMQ300:OMS300"/>
    <mergeCell ref="OMT300:OMV300"/>
    <mergeCell ref="OMW300:OMY300"/>
    <mergeCell ref="OLP300:OLR300"/>
    <mergeCell ref="OLS300:OLU300"/>
    <mergeCell ref="OLV300:OLX300"/>
    <mergeCell ref="OLY300:OMA300"/>
    <mergeCell ref="OMB300:OMD300"/>
    <mergeCell ref="OME300:OMG300"/>
    <mergeCell ref="OKX300:OKZ300"/>
    <mergeCell ref="OLA300:OLC300"/>
    <mergeCell ref="OLD300:OLF300"/>
    <mergeCell ref="OLG300:OLI300"/>
    <mergeCell ref="OLJ300:OLL300"/>
    <mergeCell ref="OLM300:OLO300"/>
    <mergeCell ref="OKF300:OKH300"/>
    <mergeCell ref="OKI300:OKK300"/>
    <mergeCell ref="OKL300:OKN300"/>
    <mergeCell ref="OKO300:OKQ300"/>
    <mergeCell ref="OKR300:OKT300"/>
    <mergeCell ref="OKU300:OKW300"/>
    <mergeCell ref="OJN300:OJP300"/>
    <mergeCell ref="OJQ300:OJS300"/>
    <mergeCell ref="OJT300:OJV300"/>
    <mergeCell ref="OJW300:OJY300"/>
    <mergeCell ref="OJZ300:OKB300"/>
    <mergeCell ref="OKC300:OKE300"/>
    <mergeCell ref="OIV300:OIX300"/>
    <mergeCell ref="OIY300:OJA300"/>
    <mergeCell ref="OJB300:OJD300"/>
    <mergeCell ref="OJE300:OJG300"/>
    <mergeCell ref="OJH300:OJJ300"/>
    <mergeCell ref="OJK300:OJM300"/>
    <mergeCell ref="OID300:OIF300"/>
    <mergeCell ref="OIG300:OII300"/>
    <mergeCell ref="OIJ300:OIL300"/>
    <mergeCell ref="OIM300:OIO300"/>
    <mergeCell ref="OIP300:OIR300"/>
    <mergeCell ref="OIS300:OIU300"/>
    <mergeCell ref="OHL300:OHN300"/>
    <mergeCell ref="OHO300:OHQ300"/>
    <mergeCell ref="OHR300:OHT300"/>
    <mergeCell ref="OHU300:OHW300"/>
    <mergeCell ref="OHX300:OHZ300"/>
    <mergeCell ref="OIA300:OIC300"/>
    <mergeCell ref="OGT300:OGV300"/>
    <mergeCell ref="OGW300:OGY300"/>
    <mergeCell ref="OGZ300:OHB300"/>
    <mergeCell ref="OHC300:OHE300"/>
    <mergeCell ref="OHF300:OHH300"/>
    <mergeCell ref="OHI300:OHK300"/>
    <mergeCell ref="OGB300:OGD300"/>
    <mergeCell ref="OGE300:OGG300"/>
    <mergeCell ref="OGH300:OGJ300"/>
    <mergeCell ref="OGK300:OGM300"/>
    <mergeCell ref="OGN300:OGP300"/>
    <mergeCell ref="OGQ300:OGS300"/>
    <mergeCell ref="OFJ300:OFL300"/>
    <mergeCell ref="OFM300:OFO300"/>
    <mergeCell ref="OFP300:OFR300"/>
    <mergeCell ref="OFS300:OFU300"/>
    <mergeCell ref="OFV300:OFX300"/>
    <mergeCell ref="OFY300:OGA300"/>
    <mergeCell ref="OER300:OET300"/>
    <mergeCell ref="OEU300:OEW300"/>
    <mergeCell ref="OEX300:OEZ300"/>
    <mergeCell ref="OFA300:OFC300"/>
    <mergeCell ref="OFD300:OFF300"/>
    <mergeCell ref="OFG300:OFI300"/>
    <mergeCell ref="ODZ300:OEB300"/>
    <mergeCell ref="OEC300:OEE300"/>
    <mergeCell ref="OEF300:OEH300"/>
    <mergeCell ref="OEI300:OEK300"/>
    <mergeCell ref="OEL300:OEN300"/>
    <mergeCell ref="OEO300:OEQ300"/>
    <mergeCell ref="ODH300:ODJ300"/>
    <mergeCell ref="ODK300:ODM300"/>
    <mergeCell ref="ODN300:ODP300"/>
    <mergeCell ref="ODQ300:ODS300"/>
    <mergeCell ref="ODT300:ODV300"/>
    <mergeCell ref="ODW300:ODY300"/>
    <mergeCell ref="OCP300:OCR300"/>
    <mergeCell ref="OCS300:OCU300"/>
    <mergeCell ref="OCV300:OCX300"/>
    <mergeCell ref="OCY300:ODA300"/>
    <mergeCell ref="ODB300:ODD300"/>
    <mergeCell ref="ODE300:ODG300"/>
    <mergeCell ref="OBX300:OBZ300"/>
    <mergeCell ref="OCA300:OCC300"/>
    <mergeCell ref="OCD300:OCF300"/>
    <mergeCell ref="OCG300:OCI300"/>
    <mergeCell ref="OCJ300:OCL300"/>
    <mergeCell ref="OCM300:OCO300"/>
    <mergeCell ref="OBF300:OBH300"/>
    <mergeCell ref="OBI300:OBK300"/>
    <mergeCell ref="OBL300:OBN300"/>
    <mergeCell ref="OBO300:OBQ300"/>
    <mergeCell ref="OBR300:OBT300"/>
    <mergeCell ref="OBU300:OBW300"/>
    <mergeCell ref="OAN300:OAP300"/>
    <mergeCell ref="OAQ300:OAS300"/>
    <mergeCell ref="OAT300:OAV300"/>
    <mergeCell ref="OAW300:OAY300"/>
    <mergeCell ref="OAZ300:OBB300"/>
    <mergeCell ref="OBC300:OBE300"/>
    <mergeCell ref="NZV300:NZX300"/>
    <mergeCell ref="NZY300:OAA300"/>
    <mergeCell ref="OAB300:OAD300"/>
    <mergeCell ref="OAE300:OAG300"/>
    <mergeCell ref="OAH300:OAJ300"/>
    <mergeCell ref="OAK300:OAM300"/>
    <mergeCell ref="NZD300:NZF300"/>
    <mergeCell ref="NZG300:NZI300"/>
    <mergeCell ref="NZJ300:NZL300"/>
    <mergeCell ref="NZM300:NZO300"/>
    <mergeCell ref="NZP300:NZR300"/>
    <mergeCell ref="NZS300:NZU300"/>
    <mergeCell ref="NYL300:NYN300"/>
    <mergeCell ref="NYO300:NYQ300"/>
    <mergeCell ref="NYR300:NYT300"/>
    <mergeCell ref="NYU300:NYW300"/>
    <mergeCell ref="NYX300:NYZ300"/>
    <mergeCell ref="NZA300:NZC300"/>
    <mergeCell ref="NXT300:NXV300"/>
    <mergeCell ref="NXW300:NXY300"/>
    <mergeCell ref="NXZ300:NYB300"/>
    <mergeCell ref="NYC300:NYE300"/>
    <mergeCell ref="NYF300:NYH300"/>
    <mergeCell ref="NYI300:NYK300"/>
    <mergeCell ref="NXB300:NXD300"/>
    <mergeCell ref="NXE300:NXG300"/>
    <mergeCell ref="NXH300:NXJ300"/>
    <mergeCell ref="NXK300:NXM300"/>
    <mergeCell ref="NXN300:NXP300"/>
    <mergeCell ref="NXQ300:NXS300"/>
    <mergeCell ref="NWJ300:NWL300"/>
    <mergeCell ref="NWM300:NWO300"/>
    <mergeCell ref="NWP300:NWR300"/>
    <mergeCell ref="NWS300:NWU300"/>
    <mergeCell ref="NWV300:NWX300"/>
    <mergeCell ref="NWY300:NXA300"/>
    <mergeCell ref="NVR300:NVT300"/>
    <mergeCell ref="NVU300:NVW300"/>
    <mergeCell ref="NVX300:NVZ300"/>
    <mergeCell ref="NWA300:NWC300"/>
    <mergeCell ref="NWD300:NWF300"/>
    <mergeCell ref="NWG300:NWI300"/>
    <mergeCell ref="NUZ300:NVB300"/>
    <mergeCell ref="NVC300:NVE300"/>
    <mergeCell ref="NVF300:NVH300"/>
    <mergeCell ref="NVI300:NVK300"/>
    <mergeCell ref="NVL300:NVN300"/>
    <mergeCell ref="NVO300:NVQ300"/>
    <mergeCell ref="NUH300:NUJ300"/>
    <mergeCell ref="NUK300:NUM300"/>
    <mergeCell ref="NUN300:NUP300"/>
    <mergeCell ref="NUQ300:NUS300"/>
    <mergeCell ref="NUT300:NUV300"/>
    <mergeCell ref="NUW300:NUY300"/>
    <mergeCell ref="NTP300:NTR300"/>
    <mergeCell ref="NTS300:NTU300"/>
    <mergeCell ref="NTV300:NTX300"/>
    <mergeCell ref="NTY300:NUA300"/>
    <mergeCell ref="NUB300:NUD300"/>
    <mergeCell ref="NUE300:NUG300"/>
    <mergeCell ref="NSX300:NSZ300"/>
    <mergeCell ref="NTA300:NTC300"/>
    <mergeCell ref="NTD300:NTF300"/>
    <mergeCell ref="NTG300:NTI300"/>
    <mergeCell ref="NTJ300:NTL300"/>
    <mergeCell ref="NTM300:NTO300"/>
    <mergeCell ref="NSF300:NSH300"/>
    <mergeCell ref="NSI300:NSK300"/>
    <mergeCell ref="NSL300:NSN300"/>
    <mergeCell ref="NSO300:NSQ300"/>
    <mergeCell ref="NSR300:NST300"/>
    <mergeCell ref="NSU300:NSW300"/>
    <mergeCell ref="NRN300:NRP300"/>
    <mergeCell ref="NRQ300:NRS300"/>
    <mergeCell ref="NRT300:NRV300"/>
    <mergeCell ref="NRW300:NRY300"/>
    <mergeCell ref="NRZ300:NSB300"/>
    <mergeCell ref="NSC300:NSE300"/>
    <mergeCell ref="NQV300:NQX300"/>
    <mergeCell ref="NQY300:NRA300"/>
    <mergeCell ref="NRB300:NRD300"/>
    <mergeCell ref="NRE300:NRG300"/>
    <mergeCell ref="NRH300:NRJ300"/>
    <mergeCell ref="NRK300:NRM300"/>
    <mergeCell ref="NQD300:NQF300"/>
    <mergeCell ref="NQG300:NQI300"/>
    <mergeCell ref="NQJ300:NQL300"/>
    <mergeCell ref="NQM300:NQO300"/>
    <mergeCell ref="NQP300:NQR300"/>
    <mergeCell ref="NQS300:NQU300"/>
    <mergeCell ref="NPL300:NPN300"/>
    <mergeCell ref="NPO300:NPQ300"/>
    <mergeCell ref="NPR300:NPT300"/>
    <mergeCell ref="NPU300:NPW300"/>
    <mergeCell ref="NPX300:NPZ300"/>
    <mergeCell ref="NQA300:NQC300"/>
    <mergeCell ref="NOT300:NOV300"/>
    <mergeCell ref="NOW300:NOY300"/>
    <mergeCell ref="NOZ300:NPB300"/>
    <mergeCell ref="NPC300:NPE300"/>
    <mergeCell ref="NPF300:NPH300"/>
    <mergeCell ref="NPI300:NPK300"/>
    <mergeCell ref="NOB300:NOD300"/>
    <mergeCell ref="NOE300:NOG300"/>
    <mergeCell ref="NOH300:NOJ300"/>
    <mergeCell ref="NOK300:NOM300"/>
    <mergeCell ref="NON300:NOP300"/>
    <mergeCell ref="NOQ300:NOS300"/>
    <mergeCell ref="NNJ300:NNL300"/>
    <mergeCell ref="NNM300:NNO300"/>
    <mergeCell ref="NNP300:NNR300"/>
    <mergeCell ref="NNS300:NNU300"/>
    <mergeCell ref="NNV300:NNX300"/>
    <mergeCell ref="NNY300:NOA300"/>
    <mergeCell ref="NMR300:NMT300"/>
    <mergeCell ref="NMU300:NMW300"/>
    <mergeCell ref="NMX300:NMZ300"/>
    <mergeCell ref="NNA300:NNC300"/>
    <mergeCell ref="NND300:NNF300"/>
    <mergeCell ref="NNG300:NNI300"/>
    <mergeCell ref="NLZ300:NMB300"/>
    <mergeCell ref="NMC300:NME300"/>
    <mergeCell ref="NMF300:NMH300"/>
    <mergeCell ref="NMI300:NMK300"/>
    <mergeCell ref="NML300:NMN300"/>
    <mergeCell ref="NMO300:NMQ300"/>
    <mergeCell ref="NLH300:NLJ300"/>
    <mergeCell ref="NLK300:NLM300"/>
    <mergeCell ref="NLN300:NLP300"/>
    <mergeCell ref="NLQ300:NLS300"/>
    <mergeCell ref="NLT300:NLV300"/>
    <mergeCell ref="NLW300:NLY300"/>
    <mergeCell ref="NKP300:NKR300"/>
    <mergeCell ref="NKS300:NKU300"/>
    <mergeCell ref="NKV300:NKX300"/>
    <mergeCell ref="NKY300:NLA300"/>
    <mergeCell ref="NLB300:NLD300"/>
    <mergeCell ref="NLE300:NLG300"/>
    <mergeCell ref="NJX300:NJZ300"/>
    <mergeCell ref="NKA300:NKC300"/>
    <mergeCell ref="NKD300:NKF300"/>
    <mergeCell ref="NKG300:NKI300"/>
    <mergeCell ref="NKJ300:NKL300"/>
    <mergeCell ref="NKM300:NKO300"/>
    <mergeCell ref="NJF300:NJH300"/>
    <mergeCell ref="NJI300:NJK300"/>
    <mergeCell ref="NJL300:NJN300"/>
    <mergeCell ref="NJO300:NJQ300"/>
    <mergeCell ref="NJR300:NJT300"/>
    <mergeCell ref="NJU300:NJW300"/>
    <mergeCell ref="NIN300:NIP300"/>
    <mergeCell ref="NIQ300:NIS300"/>
    <mergeCell ref="NIT300:NIV300"/>
    <mergeCell ref="NIW300:NIY300"/>
    <mergeCell ref="NIZ300:NJB300"/>
    <mergeCell ref="NJC300:NJE300"/>
    <mergeCell ref="NHV300:NHX300"/>
    <mergeCell ref="NHY300:NIA300"/>
    <mergeCell ref="NIB300:NID300"/>
    <mergeCell ref="NIE300:NIG300"/>
    <mergeCell ref="NIH300:NIJ300"/>
    <mergeCell ref="NIK300:NIM300"/>
    <mergeCell ref="NHD300:NHF300"/>
    <mergeCell ref="NHG300:NHI300"/>
    <mergeCell ref="NHJ300:NHL300"/>
    <mergeCell ref="NHM300:NHO300"/>
    <mergeCell ref="NHP300:NHR300"/>
    <mergeCell ref="NHS300:NHU300"/>
    <mergeCell ref="NGL300:NGN300"/>
    <mergeCell ref="NGO300:NGQ300"/>
    <mergeCell ref="NGR300:NGT300"/>
    <mergeCell ref="NGU300:NGW300"/>
    <mergeCell ref="NGX300:NGZ300"/>
    <mergeCell ref="NHA300:NHC300"/>
    <mergeCell ref="NFT300:NFV300"/>
    <mergeCell ref="NFW300:NFY300"/>
    <mergeCell ref="NFZ300:NGB300"/>
    <mergeCell ref="NGC300:NGE300"/>
    <mergeCell ref="NGF300:NGH300"/>
    <mergeCell ref="NGI300:NGK300"/>
    <mergeCell ref="NFB300:NFD300"/>
    <mergeCell ref="NFE300:NFG300"/>
    <mergeCell ref="NFH300:NFJ300"/>
    <mergeCell ref="NFK300:NFM300"/>
    <mergeCell ref="NFN300:NFP300"/>
    <mergeCell ref="NFQ300:NFS300"/>
    <mergeCell ref="NEJ300:NEL300"/>
    <mergeCell ref="NEM300:NEO300"/>
    <mergeCell ref="NEP300:NER300"/>
    <mergeCell ref="NES300:NEU300"/>
    <mergeCell ref="NEV300:NEX300"/>
    <mergeCell ref="NEY300:NFA300"/>
    <mergeCell ref="NDR300:NDT300"/>
    <mergeCell ref="NDU300:NDW300"/>
    <mergeCell ref="NDX300:NDZ300"/>
    <mergeCell ref="NEA300:NEC300"/>
    <mergeCell ref="NED300:NEF300"/>
    <mergeCell ref="NEG300:NEI300"/>
    <mergeCell ref="NCZ300:NDB300"/>
    <mergeCell ref="NDC300:NDE300"/>
    <mergeCell ref="NDF300:NDH300"/>
    <mergeCell ref="NDI300:NDK300"/>
    <mergeCell ref="NDL300:NDN300"/>
    <mergeCell ref="NDO300:NDQ300"/>
    <mergeCell ref="NCH300:NCJ300"/>
    <mergeCell ref="NCK300:NCM300"/>
    <mergeCell ref="NCN300:NCP300"/>
    <mergeCell ref="NCQ300:NCS300"/>
    <mergeCell ref="NCT300:NCV300"/>
    <mergeCell ref="NCW300:NCY300"/>
    <mergeCell ref="NBP300:NBR300"/>
    <mergeCell ref="NBS300:NBU300"/>
    <mergeCell ref="NBV300:NBX300"/>
    <mergeCell ref="NBY300:NCA300"/>
    <mergeCell ref="NCB300:NCD300"/>
    <mergeCell ref="NCE300:NCG300"/>
    <mergeCell ref="NAX300:NAZ300"/>
    <mergeCell ref="NBA300:NBC300"/>
    <mergeCell ref="NBD300:NBF300"/>
    <mergeCell ref="NBG300:NBI300"/>
    <mergeCell ref="NBJ300:NBL300"/>
    <mergeCell ref="NBM300:NBO300"/>
    <mergeCell ref="NAF300:NAH300"/>
    <mergeCell ref="NAI300:NAK300"/>
    <mergeCell ref="NAL300:NAN300"/>
    <mergeCell ref="NAO300:NAQ300"/>
    <mergeCell ref="NAR300:NAT300"/>
    <mergeCell ref="NAU300:NAW300"/>
    <mergeCell ref="MZN300:MZP300"/>
    <mergeCell ref="MZQ300:MZS300"/>
    <mergeCell ref="MZT300:MZV300"/>
    <mergeCell ref="MZW300:MZY300"/>
    <mergeCell ref="MZZ300:NAB300"/>
    <mergeCell ref="NAC300:NAE300"/>
    <mergeCell ref="MYV300:MYX300"/>
    <mergeCell ref="MYY300:MZA300"/>
    <mergeCell ref="MZB300:MZD300"/>
    <mergeCell ref="MZE300:MZG300"/>
    <mergeCell ref="MZH300:MZJ300"/>
    <mergeCell ref="MZK300:MZM300"/>
    <mergeCell ref="MYD300:MYF300"/>
    <mergeCell ref="MYG300:MYI300"/>
    <mergeCell ref="MYJ300:MYL300"/>
    <mergeCell ref="MYM300:MYO300"/>
    <mergeCell ref="MYP300:MYR300"/>
    <mergeCell ref="MYS300:MYU300"/>
    <mergeCell ref="MXL300:MXN300"/>
    <mergeCell ref="MXO300:MXQ300"/>
    <mergeCell ref="MXR300:MXT300"/>
    <mergeCell ref="MXU300:MXW300"/>
    <mergeCell ref="MXX300:MXZ300"/>
    <mergeCell ref="MYA300:MYC300"/>
    <mergeCell ref="MWT300:MWV300"/>
    <mergeCell ref="MWW300:MWY300"/>
    <mergeCell ref="MWZ300:MXB300"/>
    <mergeCell ref="MXC300:MXE300"/>
    <mergeCell ref="MXF300:MXH300"/>
    <mergeCell ref="MXI300:MXK300"/>
    <mergeCell ref="MWB300:MWD300"/>
    <mergeCell ref="MWE300:MWG300"/>
    <mergeCell ref="MWH300:MWJ300"/>
    <mergeCell ref="MWK300:MWM300"/>
    <mergeCell ref="MWN300:MWP300"/>
    <mergeCell ref="MWQ300:MWS300"/>
    <mergeCell ref="MVJ300:MVL300"/>
    <mergeCell ref="MVM300:MVO300"/>
    <mergeCell ref="MVP300:MVR300"/>
    <mergeCell ref="MVS300:MVU300"/>
    <mergeCell ref="MVV300:MVX300"/>
    <mergeCell ref="MVY300:MWA300"/>
    <mergeCell ref="MUR300:MUT300"/>
    <mergeCell ref="MUU300:MUW300"/>
    <mergeCell ref="MUX300:MUZ300"/>
    <mergeCell ref="MVA300:MVC300"/>
    <mergeCell ref="MVD300:MVF300"/>
    <mergeCell ref="MVG300:MVI300"/>
    <mergeCell ref="MTZ300:MUB300"/>
    <mergeCell ref="MUC300:MUE300"/>
    <mergeCell ref="MUF300:MUH300"/>
    <mergeCell ref="MUI300:MUK300"/>
    <mergeCell ref="MUL300:MUN300"/>
    <mergeCell ref="MUO300:MUQ300"/>
    <mergeCell ref="MTH300:MTJ300"/>
    <mergeCell ref="MTK300:MTM300"/>
    <mergeCell ref="MTN300:MTP300"/>
    <mergeCell ref="MTQ300:MTS300"/>
    <mergeCell ref="MTT300:MTV300"/>
    <mergeCell ref="MTW300:MTY300"/>
    <mergeCell ref="MSP300:MSR300"/>
    <mergeCell ref="MSS300:MSU300"/>
    <mergeCell ref="MSV300:MSX300"/>
    <mergeCell ref="MSY300:MTA300"/>
    <mergeCell ref="MTB300:MTD300"/>
    <mergeCell ref="MTE300:MTG300"/>
    <mergeCell ref="MRX300:MRZ300"/>
    <mergeCell ref="MSA300:MSC300"/>
    <mergeCell ref="MSD300:MSF300"/>
    <mergeCell ref="MSG300:MSI300"/>
    <mergeCell ref="MSJ300:MSL300"/>
    <mergeCell ref="MSM300:MSO300"/>
    <mergeCell ref="MRF300:MRH300"/>
    <mergeCell ref="MRI300:MRK300"/>
    <mergeCell ref="MRL300:MRN300"/>
    <mergeCell ref="MRO300:MRQ300"/>
    <mergeCell ref="MRR300:MRT300"/>
    <mergeCell ref="MRU300:MRW300"/>
    <mergeCell ref="MQN300:MQP300"/>
    <mergeCell ref="MQQ300:MQS300"/>
    <mergeCell ref="MQT300:MQV300"/>
    <mergeCell ref="MQW300:MQY300"/>
    <mergeCell ref="MQZ300:MRB300"/>
    <mergeCell ref="MRC300:MRE300"/>
    <mergeCell ref="MPV300:MPX300"/>
    <mergeCell ref="MPY300:MQA300"/>
    <mergeCell ref="MQB300:MQD300"/>
    <mergeCell ref="MQE300:MQG300"/>
    <mergeCell ref="MQH300:MQJ300"/>
    <mergeCell ref="MQK300:MQM300"/>
    <mergeCell ref="MPD300:MPF300"/>
    <mergeCell ref="MPG300:MPI300"/>
    <mergeCell ref="MPJ300:MPL300"/>
    <mergeCell ref="MPM300:MPO300"/>
    <mergeCell ref="MPP300:MPR300"/>
    <mergeCell ref="MPS300:MPU300"/>
    <mergeCell ref="MOL300:MON300"/>
    <mergeCell ref="MOO300:MOQ300"/>
    <mergeCell ref="MOR300:MOT300"/>
    <mergeCell ref="MOU300:MOW300"/>
    <mergeCell ref="MOX300:MOZ300"/>
    <mergeCell ref="MPA300:MPC300"/>
    <mergeCell ref="MNT300:MNV300"/>
    <mergeCell ref="MNW300:MNY300"/>
    <mergeCell ref="MNZ300:MOB300"/>
    <mergeCell ref="MOC300:MOE300"/>
    <mergeCell ref="MOF300:MOH300"/>
    <mergeCell ref="MOI300:MOK300"/>
    <mergeCell ref="MNB300:MND300"/>
    <mergeCell ref="MNE300:MNG300"/>
    <mergeCell ref="MNH300:MNJ300"/>
    <mergeCell ref="MNK300:MNM300"/>
    <mergeCell ref="MNN300:MNP300"/>
    <mergeCell ref="MNQ300:MNS300"/>
    <mergeCell ref="MMJ300:MML300"/>
    <mergeCell ref="MMM300:MMO300"/>
    <mergeCell ref="MMP300:MMR300"/>
    <mergeCell ref="MMS300:MMU300"/>
    <mergeCell ref="MMV300:MMX300"/>
    <mergeCell ref="MMY300:MNA300"/>
    <mergeCell ref="MLR300:MLT300"/>
    <mergeCell ref="MLU300:MLW300"/>
    <mergeCell ref="MLX300:MLZ300"/>
    <mergeCell ref="MMA300:MMC300"/>
    <mergeCell ref="MMD300:MMF300"/>
    <mergeCell ref="MMG300:MMI300"/>
    <mergeCell ref="MKZ300:MLB300"/>
    <mergeCell ref="MLC300:MLE300"/>
    <mergeCell ref="MLF300:MLH300"/>
    <mergeCell ref="MLI300:MLK300"/>
    <mergeCell ref="MLL300:MLN300"/>
    <mergeCell ref="MLO300:MLQ300"/>
    <mergeCell ref="MKH300:MKJ300"/>
    <mergeCell ref="MKK300:MKM300"/>
    <mergeCell ref="MKN300:MKP300"/>
    <mergeCell ref="MKQ300:MKS300"/>
    <mergeCell ref="MKT300:MKV300"/>
    <mergeCell ref="MKW300:MKY300"/>
    <mergeCell ref="MJP300:MJR300"/>
    <mergeCell ref="MJS300:MJU300"/>
    <mergeCell ref="MJV300:MJX300"/>
    <mergeCell ref="MJY300:MKA300"/>
    <mergeCell ref="MKB300:MKD300"/>
    <mergeCell ref="MKE300:MKG300"/>
    <mergeCell ref="MIX300:MIZ300"/>
    <mergeCell ref="MJA300:MJC300"/>
    <mergeCell ref="MJD300:MJF300"/>
    <mergeCell ref="MJG300:MJI300"/>
    <mergeCell ref="MJJ300:MJL300"/>
    <mergeCell ref="MJM300:MJO300"/>
    <mergeCell ref="MIF300:MIH300"/>
    <mergeCell ref="MII300:MIK300"/>
    <mergeCell ref="MIL300:MIN300"/>
    <mergeCell ref="MIO300:MIQ300"/>
    <mergeCell ref="MIR300:MIT300"/>
    <mergeCell ref="MIU300:MIW300"/>
    <mergeCell ref="MHN300:MHP300"/>
    <mergeCell ref="MHQ300:MHS300"/>
    <mergeCell ref="MHT300:MHV300"/>
    <mergeCell ref="MHW300:MHY300"/>
    <mergeCell ref="MHZ300:MIB300"/>
    <mergeCell ref="MIC300:MIE300"/>
    <mergeCell ref="MGV300:MGX300"/>
    <mergeCell ref="MGY300:MHA300"/>
    <mergeCell ref="MHB300:MHD300"/>
    <mergeCell ref="MHE300:MHG300"/>
    <mergeCell ref="MHH300:MHJ300"/>
    <mergeCell ref="MHK300:MHM300"/>
    <mergeCell ref="MGD300:MGF300"/>
    <mergeCell ref="MGG300:MGI300"/>
    <mergeCell ref="MGJ300:MGL300"/>
    <mergeCell ref="MGM300:MGO300"/>
    <mergeCell ref="MGP300:MGR300"/>
    <mergeCell ref="MGS300:MGU300"/>
    <mergeCell ref="MFL300:MFN300"/>
    <mergeCell ref="MFO300:MFQ300"/>
    <mergeCell ref="MFR300:MFT300"/>
    <mergeCell ref="MFU300:MFW300"/>
    <mergeCell ref="MFX300:MFZ300"/>
    <mergeCell ref="MGA300:MGC300"/>
    <mergeCell ref="MET300:MEV300"/>
    <mergeCell ref="MEW300:MEY300"/>
    <mergeCell ref="MEZ300:MFB300"/>
    <mergeCell ref="MFC300:MFE300"/>
    <mergeCell ref="MFF300:MFH300"/>
    <mergeCell ref="MFI300:MFK300"/>
    <mergeCell ref="MEB300:MED300"/>
    <mergeCell ref="MEE300:MEG300"/>
    <mergeCell ref="MEH300:MEJ300"/>
    <mergeCell ref="MEK300:MEM300"/>
    <mergeCell ref="MEN300:MEP300"/>
    <mergeCell ref="MEQ300:MES300"/>
    <mergeCell ref="MDJ300:MDL300"/>
    <mergeCell ref="MDM300:MDO300"/>
    <mergeCell ref="MDP300:MDR300"/>
    <mergeCell ref="MDS300:MDU300"/>
    <mergeCell ref="MDV300:MDX300"/>
    <mergeCell ref="MDY300:MEA300"/>
    <mergeCell ref="MCR300:MCT300"/>
    <mergeCell ref="MCU300:MCW300"/>
    <mergeCell ref="MCX300:MCZ300"/>
    <mergeCell ref="MDA300:MDC300"/>
    <mergeCell ref="MDD300:MDF300"/>
    <mergeCell ref="MDG300:MDI300"/>
    <mergeCell ref="MBZ300:MCB300"/>
    <mergeCell ref="MCC300:MCE300"/>
    <mergeCell ref="MCF300:MCH300"/>
    <mergeCell ref="MCI300:MCK300"/>
    <mergeCell ref="MCL300:MCN300"/>
    <mergeCell ref="MCO300:MCQ300"/>
    <mergeCell ref="MBH300:MBJ300"/>
    <mergeCell ref="MBK300:MBM300"/>
    <mergeCell ref="MBN300:MBP300"/>
    <mergeCell ref="MBQ300:MBS300"/>
    <mergeCell ref="MBT300:MBV300"/>
    <mergeCell ref="MBW300:MBY300"/>
    <mergeCell ref="MAP300:MAR300"/>
    <mergeCell ref="MAS300:MAU300"/>
    <mergeCell ref="MAV300:MAX300"/>
    <mergeCell ref="MAY300:MBA300"/>
    <mergeCell ref="MBB300:MBD300"/>
    <mergeCell ref="MBE300:MBG300"/>
    <mergeCell ref="LZX300:LZZ300"/>
    <mergeCell ref="MAA300:MAC300"/>
    <mergeCell ref="MAD300:MAF300"/>
    <mergeCell ref="MAG300:MAI300"/>
    <mergeCell ref="MAJ300:MAL300"/>
    <mergeCell ref="MAM300:MAO300"/>
    <mergeCell ref="LZF300:LZH300"/>
    <mergeCell ref="LZI300:LZK300"/>
    <mergeCell ref="LZL300:LZN300"/>
    <mergeCell ref="LZO300:LZQ300"/>
    <mergeCell ref="LZR300:LZT300"/>
    <mergeCell ref="LZU300:LZW300"/>
    <mergeCell ref="LYN300:LYP300"/>
    <mergeCell ref="LYQ300:LYS300"/>
    <mergeCell ref="LYT300:LYV300"/>
    <mergeCell ref="LYW300:LYY300"/>
    <mergeCell ref="LYZ300:LZB300"/>
    <mergeCell ref="LZC300:LZE300"/>
    <mergeCell ref="LXV300:LXX300"/>
    <mergeCell ref="LXY300:LYA300"/>
    <mergeCell ref="LYB300:LYD300"/>
    <mergeCell ref="LYE300:LYG300"/>
    <mergeCell ref="LYH300:LYJ300"/>
    <mergeCell ref="LYK300:LYM300"/>
    <mergeCell ref="LXD300:LXF300"/>
    <mergeCell ref="LXG300:LXI300"/>
    <mergeCell ref="LXJ300:LXL300"/>
    <mergeCell ref="LXM300:LXO300"/>
    <mergeCell ref="LXP300:LXR300"/>
    <mergeCell ref="LXS300:LXU300"/>
    <mergeCell ref="LWL300:LWN300"/>
    <mergeCell ref="LWO300:LWQ300"/>
    <mergeCell ref="LWR300:LWT300"/>
    <mergeCell ref="LWU300:LWW300"/>
    <mergeCell ref="LWX300:LWZ300"/>
    <mergeCell ref="LXA300:LXC300"/>
    <mergeCell ref="LVT300:LVV300"/>
    <mergeCell ref="LVW300:LVY300"/>
    <mergeCell ref="LVZ300:LWB300"/>
    <mergeCell ref="LWC300:LWE300"/>
    <mergeCell ref="LWF300:LWH300"/>
    <mergeCell ref="LWI300:LWK300"/>
    <mergeCell ref="LVB300:LVD300"/>
    <mergeCell ref="LVE300:LVG300"/>
    <mergeCell ref="LVH300:LVJ300"/>
    <mergeCell ref="LVK300:LVM300"/>
    <mergeCell ref="LVN300:LVP300"/>
    <mergeCell ref="LVQ300:LVS300"/>
    <mergeCell ref="LUJ300:LUL300"/>
    <mergeCell ref="LUM300:LUO300"/>
    <mergeCell ref="LUP300:LUR300"/>
    <mergeCell ref="LUS300:LUU300"/>
    <mergeCell ref="LUV300:LUX300"/>
    <mergeCell ref="LUY300:LVA300"/>
    <mergeCell ref="LTR300:LTT300"/>
    <mergeCell ref="LTU300:LTW300"/>
    <mergeCell ref="LTX300:LTZ300"/>
    <mergeCell ref="LUA300:LUC300"/>
    <mergeCell ref="LUD300:LUF300"/>
    <mergeCell ref="LUG300:LUI300"/>
    <mergeCell ref="LSZ300:LTB300"/>
    <mergeCell ref="LTC300:LTE300"/>
    <mergeCell ref="LTF300:LTH300"/>
    <mergeCell ref="LTI300:LTK300"/>
    <mergeCell ref="LTL300:LTN300"/>
    <mergeCell ref="LTO300:LTQ300"/>
    <mergeCell ref="LSH300:LSJ300"/>
    <mergeCell ref="LSK300:LSM300"/>
    <mergeCell ref="LSN300:LSP300"/>
    <mergeCell ref="LSQ300:LSS300"/>
    <mergeCell ref="LST300:LSV300"/>
    <mergeCell ref="LSW300:LSY300"/>
    <mergeCell ref="LRP300:LRR300"/>
    <mergeCell ref="LRS300:LRU300"/>
    <mergeCell ref="LRV300:LRX300"/>
    <mergeCell ref="LRY300:LSA300"/>
    <mergeCell ref="LSB300:LSD300"/>
    <mergeCell ref="LSE300:LSG300"/>
    <mergeCell ref="LQX300:LQZ300"/>
    <mergeCell ref="LRA300:LRC300"/>
    <mergeCell ref="LRD300:LRF300"/>
    <mergeCell ref="LRG300:LRI300"/>
    <mergeCell ref="LRJ300:LRL300"/>
    <mergeCell ref="LRM300:LRO300"/>
    <mergeCell ref="LQF300:LQH300"/>
    <mergeCell ref="LQI300:LQK300"/>
    <mergeCell ref="LQL300:LQN300"/>
    <mergeCell ref="LQO300:LQQ300"/>
    <mergeCell ref="LQR300:LQT300"/>
    <mergeCell ref="LQU300:LQW300"/>
    <mergeCell ref="LPN300:LPP300"/>
    <mergeCell ref="LPQ300:LPS300"/>
    <mergeCell ref="LPT300:LPV300"/>
    <mergeCell ref="LPW300:LPY300"/>
    <mergeCell ref="LPZ300:LQB300"/>
    <mergeCell ref="LQC300:LQE300"/>
    <mergeCell ref="LOV300:LOX300"/>
    <mergeCell ref="LOY300:LPA300"/>
    <mergeCell ref="LPB300:LPD300"/>
    <mergeCell ref="LPE300:LPG300"/>
    <mergeCell ref="LPH300:LPJ300"/>
    <mergeCell ref="LPK300:LPM300"/>
    <mergeCell ref="LOD300:LOF300"/>
    <mergeCell ref="LOG300:LOI300"/>
    <mergeCell ref="LOJ300:LOL300"/>
    <mergeCell ref="LOM300:LOO300"/>
    <mergeCell ref="LOP300:LOR300"/>
    <mergeCell ref="LOS300:LOU300"/>
    <mergeCell ref="LNL300:LNN300"/>
    <mergeCell ref="LNO300:LNQ300"/>
    <mergeCell ref="LNR300:LNT300"/>
    <mergeCell ref="LNU300:LNW300"/>
    <mergeCell ref="LNX300:LNZ300"/>
    <mergeCell ref="LOA300:LOC300"/>
    <mergeCell ref="LMT300:LMV300"/>
    <mergeCell ref="LMW300:LMY300"/>
    <mergeCell ref="LMZ300:LNB300"/>
    <mergeCell ref="LNC300:LNE300"/>
    <mergeCell ref="LNF300:LNH300"/>
    <mergeCell ref="LNI300:LNK300"/>
    <mergeCell ref="LMB300:LMD300"/>
    <mergeCell ref="LME300:LMG300"/>
    <mergeCell ref="LMH300:LMJ300"/>
    <mergeCell ref="LMK300:LMM300"/>
    <mergeCell ref="LMN300:LMP300"/>
    <mergeCell ref="LMQ300:LMS300"/>
    <mergeCell ref="LLJ300:LLL300"/>
    <mergeCell ref="LLM300:LLO300"/>
    <mergeCell ref="LLP300:LLR300"/>
    <mergeCell ref="LLS300:LLU300"/>
    <mergeCell ref="LLV300:LLX300"/>
    <mergeCell ref="LLY300:LMA300"/>
    <mergeCell ref="LKR300:LKT300"/>
    <mergeCell ref="LKU300:LKW300"/>
    <mergeCell ref="LKX300:LKZ300"/>
    <mergeCell ref="LLA300:LLC300"/>
    <mergeCell ref="LLD300:LLF300"/>
    <mergeCell ref="LLG300:LLI300"/>
    <mergeCell ref="LJZ300:LKB300"/>
    <mergeCell ref="LKC300:LKE300"/>
    <mergeCell ref="LKF300:LKH300"/>
    <mergeCell ref="LKI300:LKK300"/>
    <mergeCell ref="LKL300:LKN300"/>
    <mergeCell ref="LKO300:LKQ300"/>
    <mergeCell ref="LJH300:LJJ300"/>
    <mergeCell ref="LJK300:LJM300"/>
    <mergeCell ref="LJN300:LJP300"/>
    <mergeCell ref="LJQ300:LJS300"/>
    <mergeCell ref="LJT300:LJV300"/>
    <mergeCell ref="LJW300:LJY300"/>
    <mergeCell ref="LIP300:LIR300"/>
    <mergeCell ref="LIS300:LIU300"/>
    <mergeCell ref="LIV300:LIX300"/>
    <mergeCell ref="LIY300:LJA300"/>
    <mergeCell ref="LJB300:LJD300"/>
    <mergeCell ref="LJE300:LJG300"/>
    <mergeCell ref="LHX300:LHZ300"/>
    <mergeCell ref="LIA300:LIC300"/>
    <mergeCell ref="LID300:LIF300"/>
    <mergeCell ref="LIG300:LII300"/>
    <mergeCell ref="LIJ300:LIL300"/>
    <mergeCell ref="LIM300:LIO300"/>
    <mergeCell ref="LHF300:LHH300"/>
    <mergeCell ref="LHI300:LHK300"/>
    <mergeCell ref="LHL300:LHN300"/>
    <mergeCell ref="LHO300:LHQ300"/>
    <mergeCell ref="LHR300:LHT300"/>
    <mergeCell ref="LHU300:LHW300"/>
    <mergeCell ref="LGN300:LGP300"/>
    <mergeCell ref="LGQ300:LGS300"/>
    <mergeCell ref="LGT300:LGV300"/>
    <mergeCell ref="LGW300:LGY300"/>
    <mergeCell ref="LGZ300:LHB300"/>
    <mergeCell ref="LHC300:LHE300"/>
    <mergeCell ref="LFV300:LFX300"/>
    <mergeCell ref="LFY300:LGA300"/>
    <mergeCell ref="LGB300:LGD300"/>
    <mergeCell ref="LGE300:LGG300"/>
    <mergeCell ref="LGH300:LGJ300"/>
    <mergeCell ref="LGK300:LGM300"/>
    <mergeCell ref="LFD300:LFF300"/>
    <mergeCell ref="LFG300:LFI300"/>
    <mergeCell ref="LFJ300:LFL300"/>
    <mergeCell ref="LFM300:LFO300"/>
    <mergeCell ref="LFP300:LFR300"/>
    <mergeCell ref="LFS300:LFU300"/>
    <mergeCell ref="LEL300:LEN300"/>
    <mergeCell ref="LEO300:LEQ300"/>
    <mergeCell ref="LER300:LET300"/>
    <mergeCell ref="LEU300:LEW300"/>
    <mergeCell ref="LEX300:LEZ300"/>
    <mergeCell ref="LFA300:LFC300"/>
    <mergeCell ref="LDT300:LDV300"/>
    <mergeCell ref="LDW300:LDY300"/>
    <mergeCell ref="LDZ300:LEB300"/>
    <mergeCell ref="LEC300:LEE300"/>
    <mergeCell ref="LEF300:LEH300"/>
    <mergeCell ref="LEI300:LEK300"/>
    <mergeCell ref="LDB300:LDD300"/>
    <mergeCell ref="LDE300:LDG300"/>
    <mergeCell ref="LDH300:LDJ300"/>
    <mergeCell ref="LDK300:LDM300"/>
    <mergeCell ref="LDN300:LDP300"/>
    <mergeCell ref="LDQ300:LDS300"/>
    <mergeCell ref="LCJ300:LCL300"/>
    <mergeCell ref="LCM300:LCO300"/>
    <mergeCell ref="LCP300:LCR300"/>
    <mergeCell ref="LCS300:LCU300"/>
    <mergeCell ref="LCV300:LCX300"/>
    <mergeCell ref="LCY300:LDA300"/>
    <mergeCell ref="LBR300:LBT300"/>
    <mergeCell ref="LBU300:LBW300"/>
    <mergeCell ref="LBX300:LBZ300"/>
    <mergeCell ref="LCA300:LCC300"/>
    <mergeCell ref="LCD300:LCF300"/>
    <mergeCell ref="LCG300:LCI300"/>
    <mergeCell ref="LAZ300:LBB300"/>
    <mergeCell ref="LBC300:LBE300"/>
    <mergeCell ref="LBF300:LBH300"/>
    <mergeCell ref="LBI300:LBK300"/>
    <mergeCell ref="LBL300:LBN300"/>
    <mergeCell ref="LBO300:LBQ300"/>
    <mergeCell ref="LAH300:LAJ300"/>
    <mergeCell ref="LAK300:LAM300"/>
    <mergeCell ref="LAN300:LAP300"/>
    <mergeCell ref="LAQ300:LAS300"/>
    <mergeCell ref="LAT300:LAV300"/>
    <mergeCell ref="LAW300:LAY300"/>
    <mergeCell ref="KZP300:KZR300"/>
    <mergeCell ref="KZS300:KZU300"/>
    <mergeCell ref="KZV300:KZX300"/>
    <mergeCell ref="KZY300:LAA300"/>
    <mergeCell ref="LAB300:LAD300"/>
    <mergeCell ref="LAE300:LAG300"/>
    <mergeCell ref="KYX300:KYZ300"/>
    <mergeCell ref="KZA300:KZC300"/>
    <mergeCell ref="KZD300:KZF300"/>
    <mergeCell ref="KZG300:KZI300"/>
    <mergeCell ref="KZJ300:KZL300"/>
    <mergeCell ref="KZM300:KZO300"/>
    <mergeCell ref="KYF300:KYH300"/>
    <mergeCell ref="KYI300:KYK300"/>
    <mergeCell ref="KYL300:KYN300"/>
    <mergeCell ref="KYO300:KYQ300"/>
    <mergeCell ref="KYR300:KYT300"/>
    <mergeCell ref="KYU300:KYW300"/>
    <mergeCell ref="KXN300:KXP300"/>
    <mergeCell ref="KXQ300:KXS300"/>
    <mergeCell ref="KXT300:KXV300"/>
    <mergeCell ref="KXW300:KXY300"/>
    <mergeCell ref="KXZ300:KYB300"/>
    <mergeCell ref="KYC300:KYE300"/>
    <mergeCell ref="KWV300:KWX300"/>
    <mergeCell ref="KWY300:KXA300"/>
    <mergeCell ref="KXB300:KXD300"/>
    <mergeCell ref="KXE300:KXG300"/>
    <mergeCell ref="KXH300:KXJ300"/>
    <mergeCell ref="KXK300:KXM300"/>
    <mergeCell ref="KWD300:KWF300"/>
    <mergeCell ref="KWG300:KWI300"/>
    <mergeCell ref="KWJ300:KWL300"/>
    <mergeCell ref="KWM300:KWO300"/>
    <mergeCell ref="KWP300:KWR300"/>
    <mergeCell ref="KWS300:KWU300"/>
    <mergeCell ref="KVL300:KVN300"/>
    <mergeCell ref="KVO300:KVQ300"/>
    <mergeCell ref="KVR300:KVT300"/>
    <mergeCell ref="KVU300:KVW300"/>
    <mergeCell ref="KVX300:KVZ300"/>
    <mergeCell ref="KWA300:KWC300"/>
    <mergeCell ref="KUT300:KUV300"/>
    <mergeCell ref="KUW300:KUY300"/>
    <mergeCell ref="KUZ300:KVB300"/>
    <mergeCell ref="KVC300:KVE300"/>
    <mergeCell ref="KVF300:KVH300"/>
    <mergeCell ref="KVI300:KVK300"/>
    <mergeCell ref="KUB300:KUD300"/>
    <mergeCell ref="KUE300:KUG300"/>
    <mergeCell ref="KUH300:KUJ300"/>
    <mergeCell ref="KUK300:KUM300"/>
    <mergeCell ref="KUN300:KUP300"/>
    <mergeCell ref="KUQ300:KUS300"/>
    <mergeCell ref="KTJ300:KTL300"/>
    <mergeCell ref="KTM300:KTO300"/>
    <mergeCell ref="KTP300:KTR300"/>
    <mergeCell ref="KTS300:KTU300"/>
    <mergeCell ref="KTV300:KTX300"/>
    <mergeCell ref="KTY300:KUA300"/>
    <mergeCell ref="KSR300:KST300"/>
    <mergeCell ref="KSU300:KSW300"/>
    <mergeCell ref="KSX300:KSZ300"/>
    <mergeCell ref="KTA300:KTC300"/>
    <mergeCell ref="KTD300:KTF300"/>
    <mergeCell ref="KTG300:KTI300"/>
    <mergeCell ref="KRZ300:KSB300"/>
    <mergeCell ref="KSC300:KSE300"/>
    <mergeCell ref="KSF300:KSH300"/>
    <mergeCell ref="KSI300:KSK300"/>
    <mergeCell ref="KSL300:KSN300"/>
    <mergeCell ref="KSO300:KSQ300"/>
    <mergeCell ref="KRH300:KRJ300"/>
    <mergeCell ref="KRK300:KRM300"/>
    <mergeCell ref="KRN300:KRP300"/>
    <mergeCell ref="KRQ300:KRS300"/>
    <mergeCell ref="KRT300:KRV300"/>
    <mergeCell ref="KRW300:KRY300"/>
    <mergeCell ref="KQP300:KQR300"/>
    <mergeCell ref="KQS300:KQU300"/>
    <mergeCell ref="KQV300:KQX300"/>
    <mergeCell ref="KQY300:KRA300"/>
    <mergeCell ref="KRB300:KRD300"/>
    <mergeCell ref="KRE300:KRG300"/>
    <mergeCell ref="KPX300:KPZ300"/>
    <mergeCell ref="KQA300:KQC300"/>
    <mergeCell ref="KQD300:KQF300"/>
    <mergeCell ref="KQG300:KQI300"/>
    <mergeCell ref="KQJ300:KQL300"/>
    <mergeCell ref="KQM300:KQO300"/>
    <mergeCell ref="KPF300:KPH300"/>
    <mergeCell ref="KPI300:KPK300"/>
    <mergeCell ref="KPL300:KPN300"/>
    <mergeCell ref="KPO300:KPQ300"/>
    <mergeCell ref="KPR300:KPT300"/>
    <mergeCell ref="KPU300:KPW300"/>
    <mergeCell ref="KON300:KOP300"/>
    <mergeCell ref="KOQ300:KOS300"/>
    <mergeCell ref="KOT300:KOV300"/>
    <mergeCell ref="KOW300:KOY300"/>
    <mergeCell ref="KOZ300:KPB300"/>
    <mergeCell ref="KPC300:KPE300"/>
    <mergeCell ref="KNV300:KNX300"/>
    <mergeCell ref="KNY300:KOA300"/>
    <mergeCell ref="KOB300:KOD300"/>
    <mergeCell ref="KOE300:KOG300"/>
    <mergeCell ref="KOH300:KOJ300"/>
    <mergeCell ref="KOK300:KOM300"/>
    <mergeCell ref="KND300:KNF300"/>
    <mergeCell ref="KNG300:KNI300"/>
    <mergeCell ref="KNJ300:KNL300"/>
    <mergeCell ref="KNM300:KNO300"/>
    <mergeCell ref="KNP300:KNR300"/>
    <mergeCell ref="KNS300:KNU300"/>
    <mergeCell ref="KML300:KMN300"/>
    <mergeCell ref="KMO300:KMQ300"/>
    <mergeCell ref="KMR300:KMT300"/>
    <mergeCell ref="KMU300:KMW300"/>
    <mergeCell ref="KMX300:KMZ300"/>
    <mergeCell ref="KNA300:KNC300"/>
    <mergeCell ref="KLT300:KLV300"/>
    <mergeCell ref="KLW300:KLY300"/>
    <mergeCell ref="KLZ300:KMB300"/>
    <mergeCell ref="KMC300:KME300"/>
    <mergeCell ref="KMF300:KMH300"/>
    <mergeCell ref="KMI300:KMK300"/>
    <mergeCell ref="KLB300:KLD300"/>
    <mergeCell ref="KLE300:KLG300"/>
    <mergeCell ref="KLH300:KLJ300"/>
    <mergeCell ref="KLK300:KLM300"/>
    <mergeCell ref="KLN300:KLP300"/>
    <mergeCell ref="KLQ300:KLS300"/>
    <mergeCell ref="KKJ300:KKL300"/>
    <mergeCell ref="KKM300:KKO300"/>
    <mergeCell ref="KKP300:KKR300"/>
    <mergeCell ref="KKS300:KKU300"/>
    <mergeCell ref="KKV300:KKX300"/>
    <mergeCell ref="KKY300:KLA300"/>
    <mergeCell ref="KJR300:KJT300"/>
    <mergeCell ref="KJU300:KJW300"/>
    <mergeCell ref="KJX300:KJZ300"/>
    <mergeCell ref="KKA300:KKC300"/>
    <mergeCell ref="KKD300:KKF300"/>
    <mergeCell ref="KKG300:KKI300"/>
    <mergeCell ref="KIZ300:KJB300"/>
    <mergeCell ref="KJC300:KJE300"/>
    <mergeCell ref="KJF300:KJH300"/>
    <mergeCell ref="KJI300:KJK300"/>
    <mergeCell ref="KJL300:KJN300"/>
    <mergeCell ref="KJO300:KJQ300"/>
    <mergeCell ref="KIH300:KIJ300"/>
    <mergeCell ref="KIK300:KIM300"/>
    <mergeCell ref="KIN300:KIP300"/>
    <mergeCell ref="KIQ300:KIS300"/>
    <mergeCell ref="KIT300:KIV300"/>
    <mergeCell ref="KIW300:KIY300"/>
    <mergeCell ref="KHP300:KHR300"/>
    <mergeCell ref="KHS300:KHU300"/>
    <mergeCell ref="KHV300:KHX300"/>
    <mergeCell ref="KHY300:KIA300"/>
    <mergeCell ref="KIB300:KID300"/>
    <mergeCell ref="KIE300:KIG300"/>
    <mergeCell ref="KGX300:KGZ300"/>
    <mergeCell ref="KHA300:KHC300"/>
    <mergeCell ref="KHD300:KHF300"/>
    <mergeCell ref="KHG300:KHI300"/>
    <mergeCell ref="KHJ300:KHL300"/>
    <mergeCell ref="KHM300:KHO300"/>
    <mergeCell ref="KGF300:KGH300"/>
    <mergeCell ref="KGI300:KGK300"/>
    <mergeCell ref="KGL300:KGN300"/>
    <mergeCell ref="KGO300:KGQ300"/>
    <mergeCell ref="KGR300:KGT300"/>
    <mergeCell ref="KGU300:KGW300"/>
    <mergeCell ref="KFN300:KFP300"/>
    <mergeCell ref="KFQ300:KFS300"/>
    <mergeCell ref="KFT300:KFV300"/>
    <mergeCell ref="KFW300:KFY300"/>
    <mergeCell ref="KFZ300:KGB300"/>
    <mergeCell ref="KGC300:KGE300"/>
    <mergeCell ref="KEV300:KEX300"/>
    <mergeCell ref="KEY300:KFA300"/>
    <mergeCell ref="KFB300:KFD300"/>
    <mergeCell ref="KFE300:KFG300"/>
    <mergeCell ref="KFH300:KFJ300"/>
    <mergeCell ref="KFK300:KFM300"/>
    <mergeCell ref="KED300:KEF300"/>
    <mergeCell ref="KEG300:KEI300"/>
    <mergeCell ref="KEJ300:KEL300"/>
    <mergeCell ref="KEM300:KEO300"/>
    <mergeCell ref="KEP300:KER300"/>
    <mergeCell ref="KES300:KEU300"/>
    <mergeCell ref="KDL300:KDN300"/>
    <mergeCell ref="KDO300:KDQ300"/>
    <mergeCell ref="KDR300:KDT300"/>
    <mergeCell ref="KDU300:KDW300"/>
    <mergeCell ref="KDX300:KDZ300"/>
    <mergeCell ref="KEA300:KEC300"/>
    <mergeCell ref="KCT300:KCV300"/>
    <mergeCell ref="KCW300:KCY300"/>
    <mergeCell ref="KCZ300:KDB300"/>
    <mergeCell ref="KDC300:KDE300"/>
    <mergeCell ref="KDF300:KDH300"/>
    <mergeCell ref="KDI300:KDK300"/>
    <mergeCell ref="KCB300:KCD300"/>
    <mergeCell ref="KCE300:KCG300"/>
    <mergeCell ref="KCH300:KCJ300"/>
    <mergeCell ref="KCK300:KCM300"/>
    <mergeCell ref="KCN300:KCP300"/>
    <mergeCell ref="KCQ300:KCS300"/>
    <mergeCell ref="KBJ300:KBL300"/>
    <mergeCell ref="KBM300:KBO300"/>
    <mergeCell ref="KBP300:KBR300"/>
    <mergeCell ref="KBS300:KBU300"/>
    <mergeCell ref="KBV300:KBX300"/>
    <mergeCell ref="KBY300:KCA300"/>
    <mergeCell ref="KAR300:KAT300"/>
    <mergeCell ref="KAU300:KAW300"/>
    <mergeCell ref="KAX300:KAZ300"/>
    <mergeCell ref="KBA300:KBC300"/>
    <mergeCell ref="KBD300:KBF300"/>
    <mergeCell ref="KBG300:KBI300"/>
    <mergeCell ref="JZZ300:KAB300"/>
    <mergeCell ref="KAC300:KAE300"/>
    <mergeCell ref="KAF300:KAH300"/>
    <mergeCell ref="KAI300:KAK300"/>
    <mergeCell ref="KAL300:KAN300"/>
    <mergeCell ref="KAO300:KAQ300"/>
    <mergeCell ref="JZH300:JZJ300"/>
    <mergeCell ref="JZK300:JZM300"/>
    <mergeCell ref="JZN300:JZP300"/>
    <mergeCell ref="JZQ300:JZS300"/>
    <mergeCell ref="JZT300:JZV300"/>
    <mergeCell ref="JZW300:JZY300"/>
    <mergeCell ref="JYP300:JYR300"/>
    <mergeCell ref="JYS300:JYU300"/>
    <mergeCell ref="JYV300:JYX300"/>
    <mergeCell ref="JYY300:JZA300"/>
    <mergeCell ref="JZB300:JZD300"/>
    <mergeCell ref="JZE300:JZG300"/>
    <mergeCell ref="JXX300:JXZ300"/>
    <mergeCell ref="JYA300:JYC300"/>
    <mergeCell ref="JYD300:JYF300"/>
    <mergeCell ref="JYG300:JYI300"/>
    <mergeCell ref="JYJ300:JYL300"/>
    <mergeCell ref="JYM300:JYO300"/>
    <mergeCell ref="JXF300:JXH300"/>
    <mergeCell ref="JXI300:JXK300"/>
    <mergeCell ref="JXL300:JXN300"/>
    <mergeCell ref="JXO300:JXQ300"/>
    <mergeCell ref="JXR300:JXT300"/>
    <mergeCell ref="JXU300:JXW300"/>
    <mergeCell ref="JWN300:JWP300"/>
    <mergeCell ref="JWQ300:JWS300"/>
    <mergeCell ref="JWT300:JWV300"/>
    <mergeCell ref="JWW300:JWY300"/>
    <mergeCell ref="JWZ300:JXB300"/>
    <mergeCell ref="JXC300:JXE300"/>
    <mergeCell ref="JVV300:JVX300"/>
    <mergeCell ref="JVY300:JWA300"/>
    <mergeCell ref="JWB300:JWD300"/>
    <mergeCell ref="JWE300:JWG300"/>
    <mergeCell ref="JWH300:JWJ300"/>
    <mergeCell ref="JWK300:JWM300"/>
    <mergeCell ref="JVD300:JVF300"/>
    <mergeCell ref="JVG300:JVI300"/>
    <mergeCell ref="JVJ300:JVL300"/>
    <mergeCell ref="JVM300:JVO300"/>
    <mergeCell ref="JVP300:JVR300"/>
    <mergeCell ref="JVS300:JVU300"/>
    <mergeCell ref="JUL300:JUN300"/>
    <mergeCell ref="JUO300:JUQ300"/>
    <mergeCell ref="JUR300:JUT300"/>
    <mergeCell ref="JUU300:JUW300"/>
    <mergeCell ref="JUX300:JUZ300"/>
    <mergeCell ref="JVA300:JVC300"/>
    <mergeCell ref="JTT300:JTV300"/>
    <mergeCell ref="JTW300:JTY300"/>
    <mergeCell ref="JTZ300:JUB300"/>
    <mergeCell ref="JUC300:JUE300"/>
    <mergeCell ref="JUF300:JUH300"/>
    <mergeCell ref="JUI300:JUK300"/>
    <mergeCell ref="JTB300:JTD300"/>
    <mergeCell ref="JTE300:JTG300"/>
    <mergeCell ref="JTH300:JTJ300"/>
    <mergeCell ref="JTK300:JTM300"/>
    <mergeCell ref="JTN300:JTP300"/>
    <mergeCell ref="JTQ300:JTS300"/>
    <mergeCell ref="JSJ300:JSL300"/>
    <mergeCell ref="JSM300:JSO300"/>
    <mergeCell ref="JSP300:JSR300"/>
    <mergeCell ref="JSS300:JSU300"/>
    <mergeCell ref="JSV300:JSX300"/>
    <mergeCell ref="JSY300:JTA300"/>
    <mergeCell ref="JRR300:JRT300"/>
    <mergeCell ref="JRU300:JRW300"/>
    <mergeCell ref="JRX300:JRZ300"/>
    <mergeCell ref="JSA300:JSC300"/>
    <mergeCell ref="JSD300:JSF300"/>
    <mergeCell ref="JSG300:JSI300"/>
    <mergeCell ref="JQZ300:JRB300"/>
    <mergeCell ref="JRC300:JRE300"/>
    <mergeCell ref="JRF300:JRH300"/>
    <mergeCell ref="JRI300:JRK300"/>
    <mergeCell ref="JRL300:JRN300"/>
    <mergeCell ref="JRO300:JRQ300"/>
    <mergeCell ref="JQH300:JQJ300"/>
    <mergeCell ref="JQK300:JQM300"/>
    <mergeCell ref="JQN300:JQP300"/>
    <mergeCell ref="JQQ300:JQS300"/>
    <mergeCell ref="JQT300:JQV300"/>
    <mergeCell ref="JQW300:JQY300"/>
    <mergeCell ref="JPP300:JPR300"/>
    <mergeCell ref="JPS300:JPU300"/>
    <mergeCell ref="JPV300:JPX300"/>
    <mergeCell ref="JPY300:JQA300"/>
    <mergeCell ref="JQB300:JQD300"/>
    <mergeCell ref="JQE300:JQG300"/>
    <mergeCell ref="JOX300:JOZ300"/>
    <mergeCell ref="JPA300:JPC300"/>
    <mergeCell ref="JPD300:JPF300"/>
    <mergeCell ref="JPG300:JPI300"/>
    <mergeCell ref="JPJ300:JPL300"/>
    <mergeCell ref="JPM300:JPO300"/>
    <mergeCell ref="JOF300:JOH300"/>
    <mergeCell ref="JOI300:JOK300"/>
    <mergeCell ref="JOL300:JON300"/>
    <mergeCell ref="JOO300:JOQ300"/>
    <mergeCell ref="JOR300:JOT300"/>
    <mergeCell ref="JOU300:JOW300"/>
    <mergeCell ref="JNN300:JNP300"/>
    <mergeCell ref="JNQ300:JNS300"/>
    <mergeCell ref="JNT300:JNV300"/>
    <mergeCell ref="JNW300:JNY300"/>
    <mergeCell ref="JNZ300:JOB300"/>
    <mergeCell ref="JOC300:JOE300"/>
    <mergeCell ref="JMV300:JMX300"/>
    <mergeCell ref="JMY300:JNA300"/>
    <mergeCell ref="JNB300:JND300"/>
    <mergeCell ref="JNE300:JNG300"/>
    <mergeCell ref="JNH300:JNJ300"/>
    <mergeCell ref="JNK300:JNM300"/>
    <mergeCell ref="JMD300:JMF300"/>
    <mergeCell ref="JMG300:JMI300"/>
    <mergeCell ref="JMJ300:JML300"/>
    <mergeCell ref="JMM300:JMO300"/>
    <mergeCell ref="JMP300:JMR300"/>
    <mergeCell ref="JMS300:JMU300"/>
    <mergeCell ref="JLL300:JLN300"/>
    <mergeCell ref="JLO300:JLQ300"/>
    <mergeCell ref="JLR300:JLT300"/>
    <mergeCell ref="JLU300:JLW300"/>
    <mergeCell ref="JLX300:JLZ300"/>
    <mergeCell ref="JMA300:JMC300"/>
    <mergeCell ref="JKT300:JKV300"/>
    <mergeCell ref="JKW300:JKY300"/>
    <mergeCell ref="JKZ300:JLB300"/>
    <mergeCell ref="JLC300:JLE300"/>
    <mergeCell ref="JLF300:JLH300"/>
    <mergeCell ref="JLI300:JLK300"/>
    <mergeCell ref="JKB300:JKD300"/>
    <mergeCell ref="JKE300:JKG300"/>
    <mergeCell ref="JKH300:JKJ300"/>
    <mergeCell ref="JKK300:JKM300"/>
    <mergeCell ref="JKN300:JKP300"/>
    <mergeCell ref="JKQ300:JKS300"/>
    <mergeCell ref="JJJ300:JJL300"/>
    <mergeCell ref="JJM300:JJO300"/>
    <mergeCell ref="JJP300:JJR300"/>
    <mergeCell ref="JJS300:JJU300"/>
    <mergeCell ref="JJV300:JJX300"/>
    <mergeCell ref="JJY300:JKA300"/>
    <mergeCell ref="JIR300:JIT300"/>
    <mergeCell ref="JIU300:JIW300"/>
    <mergeCell ref="JIX300:JIZ300"/>
    <mergeCell ref="JJA300:JJC300"/>
    <mergeCell ref="JJD300:JJF300"/>
    <mergeCell ref="JJG300:JJI300"/>
    <mergeCell ref="JHZ300:JIB300"/>
    <mergeCell ref="JIC300:JIE300"/>
    <mergeCell ref="JIF300:JIH300"/>
    <mergeCell ref="JII300:JIK300"/>
    <mergeCell ref="JIL300:JIN300"/>
    <mergeCell ref="JIO300:JIQ300"/>
    <mergeCell ref="JHH300:JHJ300"/>
    <mergeCell ref="JHK300:JHM300"/>
    <mergeCell ref="JHN300:JHP300"/>
    <mergeCell ref="JHQ300:JHS300"/>
    <mergeCell ref="JHT300:JHV300"/>
    <mergeCell ref="JHW300:JHY300"/>
    <mergeCell ref="JGP300:JGR300"/>
    <mergeCell ref="JGS300:JGU300"/>
    <mergeCell ref="JGV300:JGX300"/>
    <mergeCell ref="JGY300:JHA300"/>
    <mergeCell ref="JHB300:JHD300"/>
    <mergeCell ref="JHE300:JHG300"/>
    <mergeCell ref="JFX300:JFZ300"/>
    <mergeCell ref="JGA300:JGC300"/>
    <mergeCell ref="JGD300:JGF300"/>
    <mergeCell ref="JGG300:JGI300"/>
    <mergeCell ref="JGJ300:JGL300"/>
    <mergeCell ref="JGM300:JGO300"/>
    <mergeCell ref="JFF300:JFH300"/>
    <mergeCell ref="JFI300:JFK300"/>
    <mergeCell ref="JFL300:JFN300"/>
    <mergeCell ref="JFO300:JFQ300"/>
    <mergeCell ref="JFR300:JFT300"/>
    <mergeCell ref="JFU300:JFW300"/>
    <mergeCell ref="JEN300:JEP300"/>
    <mergeCell ref="JEQ300:JES300"/>
    <mergeCell ref="JET300:JEV300"/>
    <mergeCell ref="JEW300:JEY300"/>
    <mergeCell ref="JEZ300:JFB300"/>
    <mergeCell ref="JFC300:JFE300"/>
    <mergeCell ref="JDV300:JDX300"/>
    <mergeCell ref="JDY300:JEA300"/>
    <mergeCell ref="JEB300:JED300"/>
    <mergeCell ref="JEE300:JEG300"/>
    <mergeCell ref="JEH300:JEJ300"/>
    <mergeCell ref="JEK300:JEM300"/>
    <mergeCell ref="JDD300:JDF300"/>
    <mergeCell ref="JDG300:JDI300"/>
    <mergeCell ref="JDJ300:JDL300"/>
    <mergeCell ref="JDM300:JDO300"/>
    <mergeCell ref="JDP300:JDR300"/>
    <mergeCell ref="JDS300:JDU300"/>
    <mergeCell ref="JCL300:JCN300"/>
    <mergeCell ref="JCO300:JCQ300"/>
    <mergeCell ref="JCR300:JCT300"/>
    <mergeCell ref="JCU300:JCW300"/>
    <mergeCell ref="JCX300:JCZ300"/>
    <mergeCell ref="JDA300:JDC300"/>
    <mergeCell ref="JBT300:JBV300"/>
    <mergeCell ref="JBW300:JBY300"/>
    <mergeCell ref="JBZ300:JCB300"/>
    <mergeCell ref="JCC300:JCE300"/>
    <mergeCell ref="JCF300:JCH300"/>
    <mergeCell ref="JCI300:JCK300"/>
    <mergeCell ref="JBB300:JBD300"/>
    <mergeCell ref="JBE300:JBG300"/>
    <mergeCell ref="JBH300:JBJ300"/>
    <mergeCell ref="JBK300:JBM300"/>
    <mergeCell ref="JBN300:JBP300"/>
    <mergeCell ref="JBQ300:JBS300"/>
    <mergeCell ref="JAJ300:JAL300"/>
    <mergeCell ref="JAM300:JAO300"/>
    <mergeCell ref="JAP300:JAR300"/>
    <mergeCell ref="JAS300:JAU300"/>
    <mergeCell ref="JAV300:JAX300"/>
    <mergeCell ref="JAY300:JBA300"/>
    <mergeCell ref="IZR300:IZT300"/>
    <mergeCell ref="IZU300:IZW300"/>
    <mergeCell ref="IZX300:IZZ300"/>
    <mergeCell ref="JAA300:JAC300"/>
    <mergeCell ref="JAD300:JAF300"/>
    <mergeCell ref="JAG300:JAI300"/>
    <mergeCell ref="IYZ300:IZB300"/>
    <mergeCell ref="IZC300:IZE300"/>
    <mergeCell ref="IZF300:IZH300"/>
    <mergeCell ref="IZI300:IZK300"/>
    <mergeCell ref="IZL300:IZN300"/>
    <mergeCell ref="IZO300:IZQ300"/>
    <mergeCell ref="IYH300:IYJ300"/>
    <mergeCell ref="IYK300:IYM300"/>
    <mergeCell ref="IYN300:IYP300"/>
    <mergeCell ref="IYQ300:IYS300"/>
    <mergeCell ref="IYT300:IYV300"/>
    <mergeCell ref="IYW300:IYY300"/>
    <mergeCell ref="IXP300:IXR300"/>
    <mergeCell ref="IXS300:IXU300"/>
    <mergeCell ref="IXV300:IXX300"/>
    <mergeCell ref="IXY300:IYA300"/>
    <mergeCell ref="IYB300:IYD300"/>
    <mergeCell ref="IYE300:IYG300"/>
    <mergeCell ref="IWX300:IWZ300"/>
    <mergeCell ref="IXA300:IXC300"/>
    <mergeCell ref="IXD300:IXF300"/>
    <mergeCell ref="IXG300:IXI300"/>
    <mergeCell ref="IXJ300:IXL300"/>
    <mergeCell ref="IXM300:IXO300"/>
    <mergeCell ref="IWF300:IWH300"/>
    <mergeCell ref="IWI300:IWK300"/>
    <mergeCell ref="IWL300:IWN300"/>
    <mergeCell ref="IWO300:IWQ300"/>
    <mergeCell ref="IWR300:IWT300"/>
    <mergeCell ref="IWU300:IWW300"/>
    <mergeCell ref="IVN300:IVP300"/>
    <mergeCell ref="IVQ300:IVS300"/>
    <mergeCell ref="IVT300:IVV300"/>
    <mergeCell ref="IVW300:IVY300"/>
    <mergeCell ref="IVZ300:IWB300"/>
    <mergeCell ref="IWC300:IWE300"/>
    <mergeCell ref="IUV300:IUX300"/>
    <mergeCell ref="IUY300:IVA300"/>
    <mergeCell ref="IVB300:IVD300"/>
    <mergeCell ref="IVE300:IVG300"/>
    <mergeCell ref="IVH300:IVJ300"/>
    <mergeCell ref="IVK300:IVM300"/>
    <mergeCell ref="IUD300:IUF300"/>
    <mergeCell ref="IUG300:IUI300"/>
    <mergeCell ref="IUJ300:IUL300"/>
    <mergeCell ref="IUM300:IUO300"/>
    <mergeCell ref="IUP300:IUR300"/>
    <mergeCell ref="IUS300:IUU300"/>
    <mergeCell ref="ITL300:ITN300"/>
    <mergeCell ref="ITO300:ITQ300"/>
    <mergeCell ref="ITR300:ITT300"/>
    <mergeCell ref="ITU300:ITW300"/>
    <mergeCell ref="ITX300:ITZ300"/>
    <mergeCell ref="IUA300:IUC300"/>
    <mergeCell ref="IST300:ISV300"/>
    <mergeCell ref="ISW300:ISY300"/>
    <mergeCell ref="ISZ300:ITB300"/>
    <mergeCell ref="ITC300:ITE300"/>
    <mergeCell ref="ITF300:ITH300"/>
    <mergeCell ref="ITI300:ITK300"/>
    <mergeCell ref="ISB300:ISD300"/>
    <mergeCell ref="ISE300:ISG300"/>
    <mergeCell ref="ISH300:ISJ300"/>
    <mergeCell ref="ISK300:ISM300"/>
    <mergeCell ref="ISN300:ISP300"/>
    <mergeCell ref="ISQ300:ISS300"/>
    <mergeCell ref="IRJ300:IRL300"/>
    <mergeCell ref="IRM300:IRO300"/>
    <mergeCell ref="IRP300:IRR300"/>
    <mergeCell ref="IRS300:IRU300"/>
    <mergeCell ref="IRV300:IRX300"/>
    <mergeCell ref="IRY300:ISA300"/>
    <mergeCell ref="IQR300:IQT300"/>
    <mergeCell ref="IQU300:IQW300"/>
    <mergeCell ref="IQX300:IQZ300"/>
    <mergeCell ref="IRA300:IRC300"/>
    <mergeCell ref="IRD300:IRF300"/>
    <mergeCell ref="IRG300:IRI300"/>
    <mergeCell ref="IPZ300:IQB300"/>
    <mergeCell ref="IQC300:IQE300"/>
    <mergeCell ref="IQF300:IQH300"/>
    <mergeCell ref="IQI300:IQK300"/>
    <mergeCell ref="IQL300:IQN300"/>
    <mergeCell ref="IQO300:IQQ300"/>
    <mergeCell ref="IPH300:IPJ300"/>
    <mergeCell ref="IPK300:IPM300"/>
    <mergeCell ref="IPN300:IPP300"/>
    <mergeCell ref="IPQ300:IPS300"/>
    <mergeCell ref="IPT300:IPV300"/>
    <mergeCell ref="IPW300:IPY300"/>
    <mergeCell ref="IOP300:IOR300"/>
    <mergeCell ref="IOS300:IOU300"/>
    <mergeCell ref="IOV300:IOX300"/>
    <mergeCell ref="IOY300:IPA300"/>
    <mergeCell ref="IPB300:IPD300"/>
    <mergeCell ref="IPE300:IPG300"/>
    <mergeCell ref="INX300:INZ300"/>
    <mergeCell ref="IOA300:IOC300"/>
    <mergeCell ref="IOD300:IOF300"/>
    <mergeCell ref="IOG300:IOI300"/>
    <mergeCell ref="IOJ300:IOL300"/>
    <mergeCell ref="IOM300:IOO300"/>
    <mergeCell ref="INF300:INH300"/>
    <mergeCell ref="INI300:INK300"/>
    <mergeCell ref="INL300:INN300"/>
    <mergeCell ref="INO300:INQ300"/>
    <mergeCell ref="INR300:INT300"/>
    <mergeCell ref="INU300:INW300"/>
    <mergeCell ref="IMN300:IMP300"/>
    <mergeCell ref="IMQ300:IMS300"/>
    <mergeCell ref="IMT300:IMV300"/>
    <mergeCell ref="IMW300:IMY300"/>
    <mergeCell ref="IMZ300:INB300"/>
    <mergeCell ref="INC300:INE300"/>
    <mergeCell ref="ILV300:ILX300"/>
    <mergeCell ref="ILY300:IMA300"/>
    <mergeCell ref="IMB300:IMD300"/>
    <mergeCell ref="IME300:IMG300"/>
    <mergeCell ref="IMH300:IMJ300"/>
    <mergeCell ref="IMK300:IMM300"/>
    <mergeCell ref="ILD300:ILF300"/>
    <mergeCell ref="ILG300:ILI300"/>
    <mergeCell ref="ILJ300:ILL300"/>
    <mergeCell ref="ILM300:ILO300"/>
    <mergeCell ref="ILP300:ILR300"/>
    <mergeCell ref="ILS300:ILU300"/>
    <mergeCell ref="IKL300:IKN300"/>
    <mergeCell ref="IKO300:IKQ300"/>
    <mergeCell ref="IKR300:IKT300"/>
    <mergeCell ref="IKU300:IKW300"/>
    <mergeCell ref="IKX300:IKZ300"/>
    <mergeCell ref="ILA300:ILC300"/>
    <mergeCell ref="IJT300:IJV300"/>
    <mergeCell ref="IJW300:IJY300"/>
    <mergeCell ref="IJZ300:IKB300"/>
    <mergeCell ref="IKC300:IKE300"/>
    <mergeCell ref="IKF300:IKH300"/>
    <mergeCell ref="IKI300:IKK300"/>
    <mergeCell ref="IJB300:IJD300"/>
    <mergeCell ref="IJE300:IJG300"/>
    <mergeCell ref="IJH300:IJJ300"/>
    <mergeCell ref="IJK300:IJM300"/>
    <mergeCell ref="IJN300:IJP300"/>
    <mergeCell ref="IJQ300:IJS300"/>
    <mergeCell ref="IIJ300:IIL300"/>
    <mergeCell ref="IIM300:IIO300"/>
    <mergeCell ref="IIP300:IIR300"/>
    <mergeCell ref="IIS300:IIU300"/>
    <mergeCell ref="IIV300:IIX300"/>
    <mergeCell ref="IIY300:IJA300"/>
    <mergeCell ref="IHR300:IHT300"/>
    <mergeCell ref="IHU300:IHW300"/>
    <mergeCell ref="IHX300:IHZ300"/>
    <mergeCell ref="IIA300:IIC300"/>
    <mergeCell ref="IID300:IIF300"/>
    <mergeCell ref="IIG300:III300"/>
    <mergeCell ref="IGZ300:IHB300"/>
    <mergeCell ref="IHC300:IHE300"/>
    <mergeCell ref="IHF300:IHH300"/>
    <mergeCell ref="IHI300:IHK300"/>
    <mergeCell ref="IHL300:IHN300"/>
    <mergeCell ref="IHO300:IHQ300"/>
    <mergeCell ref="IGH300:IGJ300"/>
    <mergeCell ref="IGK300:IGM300"/>
    <mergeCell ref="IGN300:IGP300"/>
    <mergeCell ref="IGQ300:IGS300"/>
    <mergeCell ref="IGT300:IGV300"/>
    <mergeCell ref="IGW300:IGY300"/>
    <mergeCell ref="IFP300:IFR300"/>
    <mergeCell ref="IFS300:IFU300"/>
    <mergeCell ref="IFV300:IFX300"/>
    <mergeCell ref="IFY300:IGA300"/>
    <mergeCell ref="IGB300:IGD300"/>
    <mergeCell ref="IGE300:IGG300"/>
    <mergeCell ref="IEX300:IEZ300"/>
    <mergeCell ref="IFA300:IFC300"/>
    <mergeCell ref="IFD300:IFF300"/>
    <mergeCell ref="IFG300:IFI300"/>
    <mergeCell ref="IFJ300:IFL300"/>
    <mergeCell ref="IFM300:IFO300"/>
    <mergeCell ref="IEF300:IEH300"/>
    <mergeCell ref="IEI300:IEK300"/>
    <mergeCell ref="IEL300:IEN300"/>
    <mergeCell ref="IEO300:IEQ300"/>
    <mergeCell ref="IER300:IET300"/>
    <mergeCell ref="IEU300:IEW300"/>
    <mergeCell ref="IDN300:IDP300"/>
    <mergeCell ref="IDQ300:IDS300"/>
    <mergeCell ref="IDT300:IDV300"/>
    <mergeCell ref="IDW300:IDY300"/>
    <mergeCell ref="IDZ300:IEB300"/>
    <mergeCell ref="IEC300:IEE300"/>
    <mergeCell ref="ICV300:ICX300"/>
    <mergeCell ref="ICY300:IDA300"/>
    <mergeCell ref="IDB300:IDD300"/>
    <mergeCell ref="IDE300:IDG300"/>
    <mergeCell ref="IDH300:IDJ300"/>
    <mergeCell ref="IDK300:IDM300"/>
    <mergeCell ref="ICD300:ICF300"/>
    <mergeCell ref="ICG300:ICI300"/>
    <mergeCell ref="ICJ300:ICL300"/>
    <mergeCell ref="ICM300:ICO300"/>
    <mergeCell ref="ICP300:ICR300"/>
    <mergeCell ref="ICS300:ICU300"/>
    <mergeCell ref="IBL300:IBN300"/>
    <mergeCell ref="IBO300:IBQ300"/>
    <mergeCell ref="IBR300:IBT300"/>
    <mergeCell ref="IBU300:IBW300"/>
    <mergeCell ref="IBX300:IBZ300"/>
    <mergeCell ref="ICA300:ICC300"/>
    <mergeCell ref="IAT300:IAV300"/>
    <mergeCell ref="IAW300:IAY300"/>
    <mergeCell ref="IAZ300:IBB300"/>
    <mergeCell ref="IBC300:IBE300"/>
    <mergeCell ref="IBF300:IBH300"/>
    <mergeCell ref="IBI300:IBK300"/>
    <mergeCell ref="IAB300:IAD300"/>
    <mergeCell ref="IAE300:IAG300"/>
    <mergeCell ref="IAH300:IAJ300"/>
    <mergeCell ref="IAK300:IAM300"/>
    <mergeCell ref="IAN300:IAP300"/>
    <mergeCell ref="IAQ300:IAS300"/>
    <mergeCell ref="HZJ300:HZL300"/>
    <mergeCell ref="HZM300:HZO300"/>
    <mergeCell ref="HZP300:HZR300"/>
    <mergeCell ref="HZS300:HZU300"/>
    <mergeCell ref="HZV300:HZX300"/>
    <mergeCell ref="HZY300:IAA300"/>
    <mergeCell ref="HYR300:HYT300"/>
    <mergeCell ref="HYU300:HYW300"/>
    <mergeCell ref="HYX300:HYZ300"/>
    <mergeCell ref="HZA300:HZC300"/>
    <mergeCell ref="HZD300:HZF300"/>
    <mergeCell ref="HZG300:HZI300"/>
    <mergeCell ref="HXZ300:HYB300"/>
    <mergeCell ref="HYC300:HYE300"/>
    <mergeCell ref="HYF300:HYH300"/>
    <mergeCell ref="HYI300:HYK300"/>
    <mergeCell ref="HYL300:HYN300"/>
    <mergeCell ref="HYO300:HYQ300"/>
    <mergeCell ref="HXH300:HXJ300"/>
    <mergeCell ref="HXK300:HXM300"/>
    <mergeCell ref="HXN300:HXP300"/>
    <mergeCell ref="HXQ300:HXS300"/>
    <mergeCell ref="HXT300:HXV300"/>
    <mergeCell ref="HXW300:HXY300"/>
    <mergeCell ref="HWP300:HWR300"/>
    <mergeCell ref="HWS300:HWU300"/>
    <mergeCell ref="HWV300:HWX300"/>
    <mergeCell ref="HWY300:HXA300"/>
    <mergeCell ref="HXB300:HXD300"/>
    <mergeCell ref="HXE300:HXG300"/>
    <mergeCell ref="HVX300:HVZ300"/>
    <mergeCell ref="HWA300:HWC300"/>
    <mergeCell ref="HWD300:HWF300"/>
    <mergeCell ref="HWG300:HWI300"/>
    <mergeCell ref="HWJ300:HWL300"/>
    <mergeCell ref="HWM300:HWO300"/>
    <mergeCell ref="HVF300:HVH300"/>
    <mergeCell ref="HVI300:HVK300"/>
    <mergeCell ref="HVL300:HVN300"/>
    <mergeCell ref="HVO300:HVQ300"/>
    <mergeCell ref="HVR300:HVT300"/>
    <mergeCell ref="HVU300:HVW300"/>
    <mergeCell ref="HUN300:HUP300"/>
    <mergeCell ref="HUQ300:HUS300"/>
    <mergeCell ref="HUT300:HUV300"/>
    <mergeCell ref="HUW300:HUY300"/>
    <mergeCell ref="HUZ300:HVB300"/>
    <mergeCell ref="HVC300:HVE300"/>
    <mergeCell ref="HTV300:HTX300"/>
    <mergeCell ref="HTY300:HUA300"/>
    <mergeCell ref="HUB300:HUD300"/>
    <mergeCell ref="HUE300:HUG300"/>
    <mergeCell ref="HUH300:HUJ300"/>
    <mergeCell ref="HUK300:HUM300"/>
    <mergeCell ref="HTD300:HTF300"/>
    <mergeCell ref="HTG300:HTI300"/>
    <mergeCell ref="HTJ300:HTL300"/>
    <mergeCell ref="HTM300:HTO300"/>
    <mergeCell ref="HTP300:HTR300"/>
    <mergeCell ref="HTS300:HTU300"/>
    <mergeCell ref="HSL300:HSN300"/>
    <mergeCell ref="HSO300:HSQ300"/>
    <mergeCell ref="HSR300:HST300"/>
    <mergeCell ref="HSU300:HSW300"/>
    <mergeCell ref="HSX300:HSZ300"/>
    <mergeCell ref="HTA300:HTC300"/>
    <mergeCell ref="HRT300:HRV300"/>
    <mergeCell ref="HRW300:HRY300"/>
    <mergeCell ref="HRZ300:HSB300"/>
    <mergeCell ref="HSC300:HSE300"/>
    <mergeCell ref="HSF300:HSH300"/>
    <mergeCell ref="HSI300:HSK300"/>
    <mergeCell ref="HRB300:HRD300"/>
    <mergeCell ref="HRE300:HRG300"/>
    <mergeCell ref="HRH300:HRJ300"/>
    <mergeCell ref="HRK300:HRM300"/>
    <mergeCell ref="HRN300:HRP300"/>
    <mergeCell ref="HRQ300:HRS300"/>
    <mergeCell ref="HQJ300:HQL300"/>
    <mergeCell ref="HQM300:HQO300"/>
    <mergeCell ref="HQP300:HQR300"/>
    <mergeCell ref="HQS300:HQU300"/>
    <mergeCell ref="HQV300:HQX300"/>
    <mergeCell ref="HQY300:HRA300"/>
    <mergeCell ref="HPR300:HPT300"/>
    <mergeCell ref="HPU300:HPW300"/>
    <mergeCell ref="HPX300:HPZ300"/>
    <mergeCell ref="HQA300:HQC300"/>
    <mergeCell ref="HQD300:HQF300"/>
    <mergeCell ref="HQG300:HQI300"/>
    <mergeCell ref="HOZ300:HPB300"/>
    <mergeCell ref="HPC300:HPE300"/>
    <mergeCell ref="HPF300:HPH300"/>
    <mergeCell ref="HPI300:HPK300"/>
    <mergeCell ref="HPL300:HPN300"/>
    <mergeCell ref="HPO300:HPQ300"/>
    <mergeCell ref="HOH300:HOJ300"/>
    <mergeCell ref="HOK300:HOM300"/>
    <mergeCell ref="HON300:HOP300"/>
    <mergeCell ref="HOQ300:HOS300"/>
    <mergeCell ref="HOT300:HOV300"/>
    <mergeCell ref="HOW300:HOY300"/>
    <mergeCell ref="HNP300:HNR300"/>
    <mergeCell ref="HNS300:HNU300"/>
    <mergeCell ref="HNV300:HNX300"/>
    <mergeCell ref="HNY300:HOA300"/>
    <mergeCell ref="HOB300:HOD300"/>
    <mergeCell ref="HOE300:HOG300"/>
    <mergeCell ref="HMX300:HMZ300"/>
    <mergeCell ref="HNA300:HNC300"/>
    <mergeCell ref="HND300:HNF300"/>
    <mergeCell ref="HNG300:HNI300"/>
    <mergeCell ref="HNJ300:HNL300"/>
    <mergeCell ref="HNM300:HNO300"/>
    <mergeCell ref="HMF300:HMH300"/>
    <mergeCell ref="HMI300:HMK300"/>
    <mergeCell ref="HML300:HMN300"/>
    <mergeCell ref="HMO300:HMQ300"/>
    <mergeCell ref="HMR300:HMT300"/>
    <mergeCell ref="HMU300:HMW300"/>
    <mergeCell ref="HLN300:HLP300"/>
    <mergeCell ref="HLQ300:HLS300"/>
    <mergeCell ref="HLT300:HLV300"/>
    <mergeCell ref="HLW300:HLY300"/>
    <mergeCell ref="HLZ300:HMB300"/>
    <mergeCell ref="HMC300:HME300"/>
    <mergeCell ref="HKV300:HKX300"/>
    <mergeCell ref="HKY300:HLA300"/>
    <mergeCell ref="HLB300:HLD300"/>
    <mergeCell ref="HLE300:HLG300"/>
    <mergeCell ref="HLH300:HLJ300"/>
    <mergeCell ref="HLK300:HLM300"/>
    <mergeCell ref="HKD300:HKF300"/>
    <mergeCell ref="HKG300:HKI300"/>
    <mergeCell ref="HKJ300:HKL300"/>
    <mergeCell ref="HKM300:HKO300"/>
    <mergeCell ref="HKP300:HKR300"/>
    <mergeCell ref="HKS300:HKU300"/>
    <mergeCell ref="HJL300:HJN300"/>
    <mergeCell ref="HJO300:HJQ300"/>
    <mergeCell ref="HJR300:HJT300"/>
    <mergeCell ref="HJU300:HJW300"/>
    <mergeCell ref="HJX300:HJZ300"/>
    <mergeCell ref="HKA300:HKC300"/>
    <mergeCell ref="HIT300:HIV300"/>
    <mergeCell ref="HIW300:HIY300"/>
    <mergeCell ref="HIZ300:HJB300"/>
    <mergeCell ref="HJC300:HJE300"/>
    <mergeCell ref="HJF300:HJH300"/>
    <mergeCell ref="HJI300:HJK300"/>
    <mergeCell ref="HIB300:HID300"/>
    <mergeCell ref="HIE300:HIG300"/>
    <mergeCell ref="HIH300:HIJ300"/>
    <mergeCell ref="HIK300:HIM300"/>
    <mergeCell ref="HIN300:HIP300"/>
    <mergeCell ref="HIQ300:HIS300"/>
    <mergeCell ref="HHJ300:HHL300"/>
    <mergeCell ref="HHM300:HHO300"/>
    <mergeCell ref="HHP300:HHR300"/>
    <mergeCell ref="HHS300:HHU300"/>
    <mergeCell ref="HHV300:HHX300"/>
    <mergeCell ref="HHY300:HIA300"/>
    <mergeCell ref="HGR300:HGT300"/>
    <mergeCell ref="HGU300:HGW300"/>
    <mergeCell ref="HGX300:HGZ300"/>
    <mergeCell ref="HHA300:HHC300"/>
    <mergeCell ref="HHD300:HHF300"/>
    <mergeCell ref="HHG300:HHI300"/>
    <mergeCell ref="HFZ300:HGB300"/>
    <mergeCell ref="HGC300:HGE300"/>
    <mergeCell ref="HGF300:HGH300"/>
    <mergeCell ref="HGI300:HGK300"/>
    <mergeCell ref="HGL300:HGN300"/>
    <mergeCell ref="HGO300:HGQ300"/>
    <mergeCell ref="HFH300:HFJ300"/>
    <mergeCell ref="HFK300:HFM300"/>
    <mergeCell ref="HFN300:HFP300"/>
    <mergeCell ref="HFQ300:HFS300"/>
    <mergeCell ref="HFT300:HFV300"/>
    <mergeCell ref="HFW300:HFY300"/>
    <mergeCell ref="HEP300:HER300"/>
    <mergeCell ref="HES300:HEU300"/>
    <mergeCell ref="HEV300:HEX300"/>
    <mergeCell ref="HEY300:HFA300"/>
    <mergeCell ref="HFB300:HFD300"/>
    <mergeCell ref="HFE300:HFG300"/>
    <mergeCell ref="HDX300:HDZ300"/>
    <mergeCell ref="HEA300:HEC300"/>
    <mergeCell ref="HED300:HEF300"/>
    <mergeCell ref="HEG300:HEI300"/>
    <mergeCell ref="HEJ300:HEL300"/>
    <mergeCell ref="HEM300:HEO300"/>
    <mergeCell ref="HDF300:HDH300"/>
    <mergeCell ref="HDI300:HDK300"/>
    <mergeCell ref="HDL300:HDN300"/>
    <mergeCell ref="HDO300:HDQ300"/>
    <mergeCell ref="HDR300:HDT300"/>
    <mergeCell ref="HDU300:HDW300"/>
    <mergeCell ref="HCN300:HCP300"/>
    <mergeCell ref="HCQ300:HCS300"/>
    <mergeCell ref="HCT300:HCV300"/>
    <mergeCell ref="HCW300:HCY300"/>
    <mergeCell ref="HCZ300:HDB300"/>
    <mergeCell ref="HDC300:HDE300"/>
    <mergeCell ref="HBV300:HBX300"/>
    <mergeCell ref="HBY300:HCA300"/>
    <mergeCell ref="HCB300:HCD300"/>
    <mergeCell ref="HCE300:HCG300"/>
    <mergeCell ref="HCH300:HCJ300"/>
    <mergeCell ref="HCK300:HCM300"/>
    <mergeCell ref="HBD300:HBF300"/>
    <mergeCell ref="HBG300:HBI300"/>
    <mergeCell ref="HBJ300:HBL300"/>
    <mergeCell ref="HBM300:HBO300"/>
    <mergeCell ref="HBP300:HBR300"/>
    <mergeCell ref="HBS300:HBU300"/>
    <mergeCell ref="HAL300:HAN300"/>
    <mergeCell ref="HAO300:HAQ300"/>
    <mergeCell ref="HAR300:HAT300"/>
    <mergeCell ref="HAU300:HAW300"/>
    <mergeCell ref="HAX300:HAZ300"/>
    <mergeCell ref="HBA300:HBC300"/>
    <mergeCell ref="GZT300:GZV300"/>
    <mergeCell ref="GZW300:GZY300"/>
    <mergeCell ref="GZZ300:HAB300"/>
    <mergeCell ref="HAC300:HAE300"/>
    <mergeCell ref="HAF300:HAH300"/>
    <mergeCell ref="HAI300:HAK300"/>
    <mergeCell ref="GZB300:GZD300"/>
    <mergeCell ref="GZE300:GZG300"/>
    <mergeCell ref="GZH300:GZJ300"/>
    <mergeCell ref="GZK300:GZM300"/>
    <mergeCell ref="GZN300:GZP300"/>
    <mergeCell ref="GZQ300:GZS300"/>
    <mergeCell ref="GYJ300:GYL300"/>
    <mergeCell ref="GYM300:GYO300"/>
    <mergeCell ref="GYP300:GYR300"/>
    <mergeCell ref="GYS300:GYU300"/>
    <mergeCell ref="GYV300:GYX300"/>
    <mergeCell ref="GYY300:GZA300"/>
    <mergeCell ref="GXR300:GXT300"/>
    <mergeCell ref="GXU300:GXW300"/>
    <mergeCell ref="GXX300:GXZ300"/>
    <mergeCell ref="GYA300:GYC300"/>
    <mergeCell ref="GYD300:GYF300"/>
    <mergeCell ref="GYG300:GYI300"/>
    <mergeCell ref="GWZ300:GXB300"/>
    <mergeCell ref="GXC300:GXE300"/>
    <mergeCell ref="GXF300:GXH300"/>
    <mergeCell ref="GXI300:GXK300"/>
    <mergeCell ref="GXL300:GXN300"/>
    <mergeCell ref="GXO300:GXQ300"/>
    <mergeCell ref="GWH300:GWJ300"/>
    <mergeCell ref="GWK300:GWM300"/>
    <mergeCell ref="GWN300:GWP300"/>
    <mergeCell ref="GWQ300:GWS300"/>
    <mergeCell ref="GWT300:GWV300"/>
    <mergeCell ref="GWW300:GWY300"/>
    <mergeCell ref="GVP300:GVR300"/>
    <mergeCell ref="GVS300:GVU300"/>
    <mergeCell ref="GVV300:GVX300"/>
    <mergeCell ref="GVY300:GWA300"/>
    <mergeCell ref="GWB300:GWD300"/>
    <mergeCell ref="GWE300:GWG300"/>
    <mergeCell ref="GUX300:GUZ300"/>
    <mergeCell ref="GVA300:GVC300"/>
    <mergeCell ref="GVD300:GVF300"/>
    <mergeCell ref="GVG300:GVI300"/>
    <mergeCell ref="GVJ300:GVL300"/>
    <mergeCell ref="GVM300:GVO300"/>
    <mergeCell ref="GUF300:GUH300"/>
    <mergeCell ref="GUI300:GUK300"/>
    <mergeCell ref="GUL300:GUN300"/>
    <mergeCell ref="GUO300:GUQ300"/>
    <mergeCell ref="GUR300:GUT300"/>
    <mergeCell ref="GUU300:GUW300"/>
    <mergeCell ref="GTN300:GTP300"/>
    <mergeCell ref="GTQ300:GTS300"/>
    <mergeCell ref="GTT300:GTV300"/>
    <mergeCell ref="GTW300:GTY300"/>
    <mergeCell ref="GTZ300:GUB300"/>
    <mergeCell ref="GUC300:GUE300"/>
    <mergeCell ref="GSV300:GSX300"/>
    <mergeCell ref="GSY300:GTA300"/>
    <mergeCell ref="GTB300:GTD300"/>
    <mergeCell ref="GTE300:GTG300"/>
    <mergeCell ref="GTH300:GTJ300"/>
    <mergeCell ref="GTK300:GTM300"/>
    <mergeCell ref="GSD300:GSF300"/>
    <mergeCell ref="GSG300:GSI300"/>
    <mergeCell ref="GSJ300:GSL300"/>
    <mergeCell ref="GSM300:GSO300"/>
    <mergeCell ref="GSP300:GSR300"/>
    <mergeCell ref="GSS300:GSU300"/>
    <mergeCell ref="GRL300:GRN300"/>
    <mergeCell ref="GRO300:GRQ300"/>
    <mergeCell ref="GRR300:GRT300"/>
    <mergeCell ref="GRU300:GRW300"/>
    <mergeCell ref="GRX300:GRZ300"/>
    <mergeCell ref="GSA300:GSC300"/>
    <mergeCell ref="GQT300:GQV300"/>
    <mergeCell ref="GQW300:GQY300"/>
    <mergeCell ref="GQZ300:GRB300"/>
    <mergeCell ref="GRC300:GRE300"/>
    <mergeCell ref="GRF300:GRH300"/>
    <mergeCell ref="GRI300:GRK300"/>
    <mergeCell ref="GQB300:GQD300"/>
    <mergeCell ref="GQE300:GQG300"/>
    <mergeCell ref="GQH300:GQJ300"/>
    <mergeCell ref="GQK300:GQM300"/>
    <mergeCell ref="GQN300:GQP300"/>
    <mergeCell ref="GQQ300:GQS300"/>
    <mergeCell ref="GPJ300:GPL300"/>
    <mergeCell ref="GPM300:GPO300"/>
    <mergeCell ref="GPP300:GPR300"/>
    <mergeCell ref="GPS300:GPU300"/>
    <mergeCell ref="GPV300:GPX300"/>
    <mergeCell ref="GPY300:GQA300"/>
    <mergeCell ref="GOR300:GOT300"/>
    <mergeCell ref="GOU300:GOW300"/>
    <mergeCell ref="GOX300:GOZ300"/>
    <mergeCell ref="GPA300:GPC300"/>
    <mergeCell ref="GPD300:GPF300"/>
    <mergeCell ref="GPG300:GPI300"/>
    <mergeCell ref="GNZ300:GOB300"/>
    <mergeCell ref="GOC300:GOE300"/>
    <mergeCell ref="GOF300:GOH300"/>
    <mergeCell ref="GOI300:GOK300"/>
    <mergeCell ref="GOL300:GON300"/>
    <mergeCell ref="GOO300:GOQ300"/>
    <mergeCell ref="GNH300:GNJ300"/>
    <mergeCell ref="GNK300:GNM300"/>
    <mergeCell ref="GNN300:GNP300"/>
    <mergeCell ref="GNQ300:GNS300"/>
    <mergeCell ref="GNT300:GNV300"/>
    <mergeCell ref="GNW300:GNY300"/>
    <mergeCell ref="GMP300:GMR300"/>
    <mergeCell ref="GMS300:GMU300"/>
    <mergeCell ref="GMV300:GMX300"/>
    <mergeCell ref="GMY300:GNA300"/>
    <mergeCell ref="GNB300:GND300"/>
    <mergeCell ref="GNE300:GNG300"/>
    <mergeCell ref="GLX300:GLZ300"/>
    <mergeCell ref="GMA300:GMC300"/>
    <mergeCell ref="GMD300:GMF300"/>
    <mergeCell ref="GMG300:GMI300"/>
    <mergeCell ref="GMJ300:GML300"/>
    <mergeCell ref="GMM300:GMO300"/>
    <mergeCell ref="GLF300:GLH300"/>
    <mergeCell ref="GLI300:GLK300"/>
    <mergeCell ref="GLL300:GLN300"/>
    <mergeCell ref="GLO300:GLQ300"/>
    <mergeCell ref="GLR300:GLT300"/>
    <mergeCell ref="GLU300:GLW300"/>
    <mergeCell ref="GKN300:GKP300"/>
    <mergeCell ref="GKQ300:GKS300"/>
    <mergeCell ref="GKT300:GKV300"/>
    <mergeCell ref="GKW300:GKY300"/>
    <mergeCell ref="GKZ300:GLB300"/>
    <mergeCell ref="GLC300:GLE300"/>
    <mergeCell ref="GJV300:GJX300"/>
    <mergeCell ref="GJY300:GKA300"/>
    <mergeCell ref="GKB300:GKD300"/>
    <mergeCell ref="GKE300:GKG300"/>
    <mergeCell ref="GKH300:GKJ300"/>
    <mergeCell ref="GKK300:GKM300"/>
    <mergeCell ref="GJD300:GJF300"/>
    <mergeCell ref="GJG300:GJI300"/>
    <mergeCell ref="GJJ300:GJL300"/>
    <mergeCell ref="GJM300:GJO300"/>
    <mergeCell ref="GJP300:GJR300"/>
    <mergeCell ref="GJS300:GJU300"/>
    <mergeCell ref="GIL300:GIN300"/>
    <mergeCell ref="GIO300:GIQ300"/>
    <mergeCell ref="GIR300:GIT300"/>
    <mergeCell ref="GIU300:GIW300"/>
    <mergeCell ref="GIX300:GIZ300"/>
    <mergeCell ref="GJA300:GJC300"/>
    <mergeCell ref="GHT300:GHV300"/>
    <mergeCell ref="GHW300:GHY300"/>
    <mergeCell ref="GHZ300:GIB300"/>
    <mergeCell ref="GIC300:GIE300"/>
    <mergeCell ref="GIF300:GIH300"/>
    <mergeCell ref="GII300:GIK300"/>
    <mergeCell ref="GHB300:GHD300"/>
    <mergeCell ref="GHE300:GHG300"/>
    <mergeCell ref="GHH300:GHJ300"/>
    <mergeCell ref="GHK300:GHM300"/>
    <mergeCell ref="GHN300:GHP300"/>
    <mergeCell ref="GHQ300:GHS300"/>
    <mergeCell ref="GGJ300:GGL300"/>
    <mergeCell ref="GGM300:GGO300"/>
    <mergeCell ref="GGP300:GGR300"/>
    <mergeCell ref="GGS300:GGU300"/>
    <mergeCell ref="GGV300:GGX300"/>
    <mergeCell ref="GGY300:GHA300"/>
    <mergeCell ref="GFR300:GFT300"/>
    <mergeCell ref="GFU300:GFW300"/>
    <mergeCell ref="GFX300:GFZ300"/>
    <mergeCell ref="GGA300:GGC300"/>
    <mergeCell ref="GGD300:GGF300"/>
    <mergeCell ref="GGG300:GGI300"/>
    <mergeCell ref="GEZ300:GFB300"/>
    <mergeCell ref="GFC300:GFE300"/>
    <mergeCell ref="GFF300:GFH300"/>
    <mergeCell ref="GFI300:GFK300"/>
    <mergeCell ref="GFL300:GFN300"/>
    <mergeCell ref="GFO300:GFQ300"/>
    <mergeCell ref="GEH300:GEJ300"/>
    <mergeCell ref="GEK300:GEM300"/>
    <mergeCell ref="GEN300:GEP300"/>
    <mergeCell ref="GEQ300:GES300"/>
    <mergeCell ref="GET300:GEV300"/>
    <mergeCell ref="GEW300:GEY300"/>
    <mergeCell ref="GDP300:GDR300"/>
    <mergeCell ref="GDS300:GDU300"/>
    <mergeCell ref="GDV300:GDX300"/>
    <mergeCell ref="GDY300:GEA300"/>
    <mergeCell ref="GEB300:GED300"/>
    <mergeCell ref="GEE300:GEG300"/>
    <mergeCell ref="GCX300:GCZ300"/>
    <mergeCell ref="GDA300:GDC300"/>
    <mergeCell ref="GDD300:GDF300"/>
    <mergeCell ref="GDG300:GDI300"/>
    <mergeCell ref="GDJ300:GDL300"/>
    <mergeCell ref="GDM300:GDO300"/>
    <mergeCell ref="GCF300:GCH300"/>
    <mergeCell ref="GCI300:GCK300"/>
    <mergeCell ref="GCL300:GCN300"/>
    <mergeCell ref="GCO300:GCQ300"/>
    <mergeCell ref="GCR300:GCT300"/>
    <mergeCell ref="GCU300:GCW300"/>
    <mergeCell ref="GBN300:GBP300"/>
    <mergeCell ref="GBQ300:GBS300"/>
    <mergeCell ref="GBT300:GBV300"/>
    <mergeCell ref="GBW300:GBY300"/>
    <mergeCell ref="GBZ300:GCB300"/>
    <mergeCell ref="GCC300:GCE300"/>
    <mergeCell ref="GAV300:GAX300"/>
    <mergeCell ref="GAY300:GBA300"/>
    <mergeCell ref="GBB300:GBD300"/>
    <mergeCell ref="GBE300:GBG300"/>
    <mergeCell ref="GBH300:GBJ300"/>
    <mergeCell ref="GBK300:GBM300"/>
    <mergeCell ref="GAD300:GAF300"/>
    <mergeCell ref="GAG300:GAI300"/>
    <mergeCell ref="GAJ300:GAL300"/>
    <mergeCell ref="GAM300:GAO300"/>
    <mergeCell ref="GAP300:GAR300"/>
    <mergeCell ref="GAS300:GAU300"/>
    <mergeCell ref="FZL300:FZN300"/>
    <mergeCell ref="FZO300:FZQ300"/>
    <mergeCell ref="FZR300:FZT300"/>
    <mergeCell ref="FZU300:FZW300"/>
    <mergeCell ref="FZX300:FZZ300"/>
    <mergeCell ref="GAA300:GAC300"/>
    <mergeCell ref="FYT300:FYV300"/>
    <mergeCell ref="FYW300:FYY300"/>
    <mergeCell ref="FYZ300:FZB300"/>
    <mergeCell ref="FZC300:FZE300"/>
    <mergeCell ref="FZF300:FZH300"/>
    <mergeCell ref="FZI300:FZK300"/>
    <mergeCell ref="FYB300:FYD300"/>
    <mergeCell ref="FYE300:FYG300"/>
    <mergeCell ref="FYH300:FYJ300"/>
    <mergeCell ref="FYK300:FYM300"/>
    <mergeCell ref="FYN300:FYP300"/>
    <mergeCell ref="FYQ300:FYS300"/>
    <mergeCell ref="FXJ300:FXL300"/>
    <mergeCell ref="FXM300:FXO300"/>
    <mergeCell ref="FXP300:FXR300"/>
    <mergeCell ref="FXS300:FXU300"/>
    <mergeCell ref="FXV300:FXX300"/>
    <mergeCell ref="FXY300:FYA300"/>
    <mergeCell ref="FWR300:FWT300"/>
    <mergeCell ref="FWU300:FWW300"/>
    <mergeCell ref="FWX300:FWZ300"/>
    <mergeCell ref="FXA300:FXC300"/>
    <mergeCell ref="FXD300:FXF300"/>
    <mergeCell ref="FXG300:FXI300"/>
    <mergeCell ref="FVZ300:FWB300"/>
    <mergeCell ref="FWC300:FWE300"/>
    <mergeCell ref="FWF300:FWH300"/>
    <mergeCell ref="FWI300:FWK300"/>
    <mergeCell ref="FWL300:FWN300"/>
    <mergeCell ref="FWO300:FWQ300"/>
    <mergeCell ref="FVH300:FVJ300"/>
    <mergeCell ref="FVK300:FVM300"/>
    <mergeCell ref="FVN300:FVP300"/>
    <mergeCell ref="FVQ300:FVS300"/>
    <mergeCell ref="FVT300:FVV300"/>
    <mergeCell ref="FVW300:FVY300"/>
    <mergeCell ref="FUP300:FUR300"/>
    <mergeCell ref="FUS300:FUU300"/>
    <mergeCell ref="FUV300:FUX300"/>
    <mergeCell ref="FUY300:FVA300"/>
    <mergeCell ref="FVB300:FVD300"/>
    <mergeCell ref="FVE300:FVG300"/>
    <mergeCell ref="FTX300:FTZ300"/>
    <mergeCell ref="FUA300:FUC300"/>
    <mergeCell ref="FUD300:FUF300"/>
    <mergeCell ref="FUG300:FUI300"/>
    <mergeCell ref="FUJ300:FUL300"/>
    <mergeCell ref="FUM300:FUO300"/>
    <mergeCell ref="FTF300:FTH300"/>
    <mergeCell ref="FTI300:FTK300"/>
    <mergeCell ref="FTL300:FTN300"/>
    <mergeCell ref="FTO300:FTQ300"/>
    <mergeCell ref="FTR300:FTT300"/>
    <mergeCell ref="FTU300:FTW300"/>
    <mergeCell ref="FSN300:FSP300"/>
    <mergeCell ref="FSQ300:FSS300"/>
    <mergeCell ref="FST300:FSV300"/>
    <mergeCell ref="FSW300:FSY300"/>
    <mergeCell ref="FSZ300:FTB300"/>
    <mergeCell ref="FTC300:FTE300"/>
    <mergeCell ref="FRV300:FRX300"/>
    <mergeCell ref="FRY300:FSA300"/>
    <mergeCell ref="FSB300:FSD300"/>
    <mergeCell ref="FSE300:FSG300"/>
    <mergeCell ref="FSH300:FSJ300"/>
    <mergeCell ref="FSK300:FSM300"/>
    <mergeCell ref="FRD300:FRF300"/>
    <mergeCell ref="FRG300:FRI300"/>
    <mergeCell ref="FRJ300:FRL300"/>
    <mergeCell ref="FRM300:FRO300"/>
    <mergeCell ref="FRP300:FRR300"/>
    <mergeCell ref="FRS300:FRU300"/>
    <mergeCell ref="FQL300:FQN300"/>
    <mergeCell ref="FQO300:FQQ300"/>
    <mergeCell ref="FQR300:FQT300"/>
    <mergeCell ref="FQU300:FQW300"/>
    <mergeCell ref="FQX300:FQZ300"/>
    <mergeCell ref="FRA300:FRC300"/>
    <mergeCell ref="FPT300:FPV300"/>
    <mergeCell ref="FPW300:FPY300"/>
    <mergeCell ref="FPZ300:FQB300"/>
    <mergeCell ref="FQC300:FQE300"/>
    <mergeCell ref="FQF300:FQH300"/>
    <mergeCell ref="FQI300:FQK300"/>
    <mergeCell ref="FPB300:FPD300"/>
    <mergeCell ref="FPE300:FPG300"/>
    <mergeCell ref="FPH300:FPJ300"/>
    <mergeCell ref="FPK300:FPM300"/>
    <mergeCell ref="FPN300:FPP300"/>
    <mergeCell ref="FPQ300:FPS300"/>
    <mergeCell ref="FOJ300:FOL300"/>
    <mergeCell ref="FOM300:FOO300"/>
    <mergeCell ref="FOP300:FOR300"/>
    <mergeCell ref="FOS300:FOU300"/>
    <mergeCell ref="FOV300:FOX300"/>
    <mergeCell ref="FOY300:FPA300"/>
    <mergeCell ref="FNR300:FNT300"/>
    <mergeCell ref="FNU300:FNW300"/>
    <mergeCell ref="FNX300:FNZ300"/>
    <mergeCell ref="FOA300:FOC300"/>
    <mergeCell ref="FOD300:FOF300"/>
    <mergeCell ref="FOG300:FOI300"/>
    <mergeCell ref="FMZ300:FNB300"/>
    <mergeCell ref="FNC300:FNE300"/>
    <mergeCell ref="FNF300:FNH300"/>
    <mergeCell ref="FNI300:FNK300"/>
    <mergeCell ref="FNL300:FNN300"/>
    <mergeCell ref="FNO300:FNQ300"/>
    <mergeCell ref="FMH300:FMJ300"/>
    <mergeCell ref="FMK300:FMM300"/>
    <mergeCell ref="FMN300:FMP300"/>
    <mergeCell ref="FMQ300:FMS300"/>
    <mergeCell ref="FMT300:FMV300"/>
    <mergeCell ref="FMW300:FMY300"/>
    <mergeCell ref="FLP300:FLR300"/>
    <mergeCell ref="FLS300:FLU300"/>
    <mergeCell ref="FLV300:FLX300"/>
    <mergeCell ref="FLY300:FMA300"/>
    <mergeCell ref="FMB300:FMD300"/>
    <mergeCell ref="FME300:FMG300"/>
    <mergeCell ref="FKX300:FKZ300"/>
    <mergeCell ref="FLA300:FLC300"/>
    <mergeCell ref="FLD300:FLF300"/>
    <mergeCell ref="FLG300:FLI300"/>
    <mergeCell ref="FLJ300:FLL300"/>
    <mergeCell ref="FLM300:FLO300"/>
    <mergeCell ref="FKF300:FKH300"/>
    <mergeCell ref="FKI300:FKK300"/>
    <mergeCell ref="FKL300:FKN300"/>
    <mergeCell ref="FKO300:FKQ300"/>
    <mergeCell ref="FKR300:FKT300"/>
    <mergeCell ref="FKU300:FKW300"/>
    <mergeCell ref="FJN300:FJP300"/>
    <mergeCell ref="FJQ300:FJS300"/>
    <mergeCell ref="FJT300:FJV300"/>
    <mergeCell ref="FJW300:FJY300"/>
    <mergeCell ref="FJZ300:FKB300"/>
    <mergeCell ref="FKC300:FKE300"/>
    <mergeCell ref="FIV300:FIX300"/>
    <mergeCell ref="FIY300:FJA300"/>
    <mergeCell ref="FJB300:FJD300"/>
    <mergeCell ref="FJE300:FJG300"/>
    <mergeCell ref="FJH300:FJJ300"/>
    <mergeCell ref="FJK300:FJM300"/>
    <mergeCell ref="FID300:FIF300"/>
    <mergeCell ref="FIG300:FII300"/>
    <mergeCell ref="FIJ300:FIL300"/>
    <mergeCell ref="FIM300:FIO300"/>
    <mergeCell ref="FIP300:FIR300"/>
    <mergeCell ref="FIS300:FIU300"/>
    <mergeCell ref="FHL300:FHN300"/>
    <mergeCell ref="FHO300:FHQ300"/>
    <mergeCell ref="FHR300:FHT300"/>
    <mergeCell ref="FHU300:FHW300"/>
    <mergeCell ref="FHX300:FHZ300"/>
    <mergeCell ref="FIA300:FIC300"/>
    <mergeCell ref="FGT300:FGV300"/>
    <mergeCell ref="FGW300:FGY300"/>
    <mergeCell ref="FGZ300:FHB300"/>
    <mergeCell ref="FHC300:FHE300"/>
    <mergeCell ref="FHF300:FHH300"/>
    <mergeCell ref="FHI300:FHK300"/>
    <mergeCell ref="FGB300:FGD300"/>
    <mergeCell ref="FGE300:FGG300"/>
    <mergeCell ref="FGH300:FGJ300"/>
    <mergeCell ref="FGK300:FGM300"/>
    <mergeCell ref="FGN300:FGP300"/>
    <mergeCell ref="FGQ300:FGS300"/>
    <mergeCell ref="FFJ300:FFL300"/>
    <mergeCell ref="FFM300:FFO300"/>
    <mergeCell ref="FFP300:FFR300"/>
    <mergeCell ref="FFS300:FFU300"/>
    <mergeCell ref="FFV300:FFX300"/>
    <mergeCell ref="FFY300:FGA300"/>
    <mergeCell ref="FER300:FET300"/>
    <mergeCell ref="FEU300:FEW300"/>
    <mergeCell ref="FEX300:FEZ300"/>
    <mergeCell ref="FFA300:FFC300"/>
    <mergeCell ref="FFD300:FFF300"/>
    <mergeCell ref="FFG300:FFI300"/>
    <mergeCell ref="FDZ300:FEB300"/>
    <mergeCell ref="FEC300:FEE300"/>
    <mergeCell ref="FEF300:FEH300"/>
    <mergeCell ref="FEI300:FEK300"/>
    <mergeCell ref="FEL300:FEN300"/>
    <mergeCell ref="FEO300:FEQ300"/>
    <mergeCell ref="FDH300:FDJ300"/>
    <mergeCell ref="FDK300:FDM300"/>
    <mergeCell ref="FDN300:FDP300"/>
    <mergeCell ref="FDQ300:FDS300"/>
    <mergeCell ref="FDT300:FDV300"/>
    <mergeCell ref="FDW300:FDY300"/>
    <mergeCell ref="FCP300:FCR300"/>
    <mergeCell ref="FCS300:FCU300"/>
    <mergeCell ref="FCV300:FCX300"/>
    <mergeCell ref="FCY300:FDA300"/>
    <mergeCell ref="FDB300:FDD300"/>
    <mergeCell ref="FDE300:FDG300"/>
    <mergeCell ref="FBX300:FBZ300"/>
    <mergeCell ref="FCA300:FCC300"/>
    <mergeCell ref="FCD300:FCF300"/>
    <mergeCell ref="FCG300:FCI300"/>
    <mergeCell ref="FCJ300:FCL300"/>
    <mergeCell ref="FCM300:FCO300"/>
    <mergeCell ref="FBF300:FBH300"/>
    <mergeCell ref="FBI300:FBK300"/>
    <mergeCell ref="FBL300:FBN300"/>
    <mergeCell ref="FBO300:FBQ300"/>
    <mergeCell ref="FBR300:FBT300"/>
    <mergeCell ref="FBU300:FBW300"/>
    <mergeCell ref="FAN300:FAP300"/>
    <mergeCell ref="FAQ300:FAS300"/>
    <mergeCell ref="FAT300:FAV300"/>
    <mergeCell ref="FAW300:FAY300"/>
    <mergeCell ref="FAZ300:FBB300"/>
    <mergeCell ref="FBC300:FBE300"/>
    <mergeCell ref="EZV300:EZX300"/>
    <mergeCell ref="EZY300:FAA300"/>
    <mergeCell ref="FAB300:FAD300"/>
    <mergeCell ref="FAE300:FAG300"/>
    <mergeCell ref="FAH300:FAJ300"/>
    <mergeCell ref="FAK300:FAM300"/>
    <mergeCell ref="EZD300:EZF300"/>
    <mergeCell ref="EZG300:EZI300"/>
    <mergeCell ref="EZJ300:EZL300"/>
    <mergeCell ref="EZM300:EZO300"/>
    <mergeCell ref="EZP300:EZR300"/>
    <mergeCell ref="EZS300:EZU300"/>
    <mergeCell ref="EYL300:EYN300"/>
    <mergeCell ref="EYO300:EYQ300"/>
    <mergeCell ref="EYR300:EYT300"/>
    <mergeCell ref="EYU300:EYW300"/>
    <mergeCell ref="EYX300:EYZ300"/>
    <mergeCell ref="EZA300:EZC300"/>
    <mergeCell ref="EXT300:EXV300"/>
    <mergeCell ref="EXW300:EXY300"/>
    <mergeCell ref="EXZ300:EYB300"/>
    <mergeCell ref="EYC300:EYE300"/>
    <mergeCell ref="EYF300:EYH300"/>
    <mergeCell ref="EYI300:EYK300"/>
    <mergeCell ref="EXB300:EXD300"/>
    <mergeCell ref="EXE300:EXG300"/>
    <mergeCell ref="EXH300:EXJ300"/>
    <mergeCell ref="EXK300:EXM300"/>
    <mergeCell ref="EXN300:EXP300"/>
    <mergeCell ref="EXQ300:EXS300"/>
    <mergeCell ref="EWJ300:EWL300"/>
    <mergeCell ref="EWM300:EWO300"/>
    <mergeCell ref="EWP300:EWR300"/>
    <mergeCell ref="EWS300:EWU300"/>
    <mergeCell ref="EWV300:EWX300"/>
    <mergeCell ref="EWY300:EXA300"/>
    <mergeCell ref="EVR300:EVT300"/>
    <mergeCell ref="EVU300:EVW300"/>
    <mergeCell ref="EVX300:EVZ300"/>
    <mergeCell ref="EWA300:EWC300"/>
    <mergeCell ref="EWD300:EWF300"/>
    <mergeCell ref="EWG300:EWI300"/>
    <mergeCell ref="EUZ300:EVB300"/>
    <mergeCell ref="EVC300:EVE300"/>
    <mergeCell ref="EVF300:EVH300"/>
    <mergeCell ref="EVI300:EVK300"/>
    <mergeCell ref="EVL300:EVN300"/>
    <mergeCell ref="EVO300:EVQ300"/>
    <mergeCell ref="EUH300:EUJ300"/>
    <mergeCell ref="EUK300:EUM300"/>
    <mergeCell ref="EUN300:EUP300"/>
    <mergeCell ref="EUQ300:EUS300"/>
    <mergeCell ref="EUT300:EUV300"/>
    <mergeCell ref="EUW300:EUY300"/>
    <mergeCell ref="ETP300:ETR300"/>
    <mergeCell ref="ETS300:ETU300"/>
    <mergeCell ref="ETV300:ETX300"/>
    <mergeCell ref="ETY300:EUA300"/>
    <mergeCell ref="EUB300:EUD300"/>
    <mergeCell ref="EUE300:EUG300"/>
    <mergeCell ref="ESX300:ESZ300"/>
    <mergeCell ref="ETA300:ETC300"/>
    <mergeCell ref="ETD300:ETF300"/>
    <mergeCell ref="ETG300:ETI300"/>
    <mergeCell ref="ETJ300:ETL300"/>
    <mergeCell ref="ETM300:ETO300"/>
    <mergeCell ref="ESF300:ESH300"/>
    <mergeCell ref="ESI300:ESK300"/>
    <mergeCell ref="ESL300:ESN300"/>
    <mergeCell ref="ESO300:ESQ300"/>
    <mergeCell ref="ESR300:EST300"/>
    <mergeCell ref="ESU300:ESW300"/>
    <mergeCell ref="ERN300:ERP300"/>
    <mergeCell ref="ERQ300:ERS300"/>
    <mergeCell ref="ERT300:ERV300"/>
    <mergeCell ref="ERW300:ERY300"/>
    <mergeCell ref="ERZ300:ESB300"/>
    <mergeCell ref="ESC300:ESE300"/>
    <mergeCell ref="EQV300:EQX300"/>
    <mergeCell ref="EQY300:ERA300"/>
    <mergeCell ref="ERB300:ERD300"/>
    <mergeCell ref="ERE300:ERG300"/>
    <mergeCell ref="ERH300:ERJ300"/>
    <mergeCell ref="ERK300:ERM300"/>
    <mergeCell ref="EQD300:EQF300"/>
    <mergeCell ref="EQG300:EQI300"/>
    <mergeCell ref="EQJ300:EQL300"/>
    <mergeCell ref="EQM300:EQO300"/>
    <mergeCell ref="EQP300:EQR300"/>
    <mergeCell ref="EQS300:EQU300"/>
    <mergeCell ref="EPL300:EPN300"/>
    <mergeCell ref="EPO300:EPQ300"/>
    <mergeCell ref="EPR300:EPT300"/>
    <mergeCell ref="EPU300:EPW300"/>
    <mergeCell ref="EPX300:EPZ300"/>
    <mergeCell ref="EQA300:EQC300"/>
    <mergeCell ref="EOT300:EOV300"/>
    <mergeCell ref="EOW300:EOY300"/>
    <mergeCell ref="EOZ300:EPB300"/>
    <mergeCell ref="EPC300:EPE300"/>
    <mergeCell ref="EPF300:EPH300"/>
    <mergeCell ref="EPI300:EPK300"/>
    <mergeCell ref="EOB300:EOD300"/>
    <mergeCell ref="EOE300:EOG300"/>
    <mergeCell ref="EOH300:EOJ300"/>
    <mergeCell ref="EOK300:EOM300"/>
    <mergeCell ref="EON300:EOP300"/>
    <mergeCell ref="EOQ300:EOS300"/>
    <mergeCell ref="ENJ300:ENL300"/>
    <mergeCell ref="ENM300:ENO300"/>
    <mergeCell ref="ENP300:ENR300"/>
    <mergeCell ref="ENS300:ENU300"/>
    <mergeCell ref="ENV300:ENX300"/>
    <mergeCell ref="ENY300:EOA300"/>
    <mergeCell ref="EMR300:EMT300"/>
    <mergeCell ref="EMU300:EMW300"/>
    <mergeCell ref="EMX300:EMZ300"/>
    <mergeCell ref="ENA300:ENC300"/>
    <mergeCell ref="END300:ENF300"/>
    <mergeCell ref="ENG300:ENI300"/>
    <mergeCell ref="ELZ300:EMB300"/>
    <mergeCell ref="EMC300:EME300"/>
    <mergeCell ref="EMF300:EMH300"/>
    <mergeCell ref="EMI300:EMK300"/>
    <mergeCell ref="EML300:EMN300"/>
    <mergeCell ref="EMO300:EMQ300"/>
    <mergeCell ref="ELH300:ELJ300"/>
    <mergeCell ref="ELK300:ELM300"/>
    <mergeCell ref="ELN300:ELP300"/>
    <mergeCell ref="ELQ300:ELS300"/>
    <mergeCell ref="ELT300:ELV300"/>
    <mergeCell ref="ELW300:ELY300"/>
    <mergeCell ref="EKP300:EKR300"/>
    <mergeCell ref="EKS300:EKU300"/>
    <mergeCell ref="EKV300:EKX300"/>
    <mergeCell ref="EKY300:ELA300"/>
    <mergeCell ref="ELB300:ELD300"/>
    <mergeCell ref="ELE300:ELG300"/>
    <mergeCell ref="EJX300:EJZ300"/>
    <mergeCell ref="EKA300:EKC300"/>
    <mergeCell ref="EKD300:EKF300"/>
    <mergeCell ref="EKG300:EKI300"/>
    <mergeCell ref="EKJ300:EKL300"/>
    <mergeCell ref="EKM300:EKO300"/>
    <mergeCell ref="EJF300:EJH300"/>
    <mergeCell ref="EJI300:EJK300"/>
    <mergeCell ref="EJL300:EJN300"/>
    <mergeCell ref="EJO300:EJQ300"/>
    <mergeCell ref="EJR300:EJT300"/>
    <mergeCell ref="EJU300:EJW300"/>
    <mergeCell ref="EIN300:EIP300"/>
    <mergeCell ref="EIQ300:EIS300"/>
    <mergeCell ref="EIT300:EIV300"/>
    <mergeCell ref="EIW300:EIY300"/>
    <mergeCell ref="EIZ300:EJB300"/>
    <mergeCell ref="EJC300:EJE300"/>
    <mergeCell ref="EHV300:EHX300"/>
    <mergeCell ref="EHY300:EIA300"/>
    <mergeCell ref="EIB300:EID300"/>
    <mergeCell ref="EIE300:EIG300"/>
    <mergeCell ref="EIH300:EIJ300"/>
    <mergeCell ref="EIK300:EIM300"/>
    <mergeCell ref="EHD300:EHF300"/>
    <mergeCell ref="EHG300:EHI300"/>
    <mergeCell ref="EHJ300:EHL300"/>
    <mergeCell ref="EHM300:EHO300"/>
    <mergeCell ref="EHP300:EHR300"/>
    <mergeCell ref="EHS300:EHU300"/>
    <mergeCell ref="EGL300:EGN300"/>
    <mergeCell ref="EGO300:EGQ300"/>
    <mergeCell ref="EGR300:EGT300"/>
    <mergeCell ref="EGU300:EGW300"/>
    <mergeCell ref="EGX300:EGZ300"/>
    <mergeCell ref="EHA300:EHC300"/>
    <mergeCell ref="EFT300:EFV300"/>
    <mergeCell ref="EFW300:EFY300"/>
    <mergeCell ref="EFZ300:EGB300"/>
    <mergeCell ref="EGC300:EGE300"/>
    <mergeCell ref="EGF300:EGH300"/>
    <mergeCell ref="EGI300:EGK300"/>
    <mergeCell ref="EFB300:EFD300"/>
    <mergeCell ref="EFE300:EFG300"/>
    <mergeCell ref="EFH300:EFJ300"/>
    <mergeCell ref="EFK300:EFM300"/>
    <mergeCell ref="EFN300:EFP300"/>
    <mergeCell ref="EFQ300:EFS300"/>
    <mergeCell ref="EEJ300:EEL300"/>
    <mergeCell ref="EEM300:EEO300"/>
    <mergeCell ref="EEP300:EER300"/>
    <mergeCell ref="EES300:EEU300"/>
    <mergeCell ref="EEV300:EEX300"/>
    <mergeCell ref="EEY300:EFA300"/>
    <mergeCell ref="EDR300:EDT300"/>
    <mergeCell ref="EDU300:EDW300"/>
    <mergeCell ref="EDX300:EDZ300"/>
    <mergeCell ref="EEA300:EEC300"/>
    <mergeCell ref="EED300:EEF300"/>
    <mergeCell ref="EEG300:EEI300"/>
    <mergeCell ref="ECZ300:EDB300"/>
    <mergeCell ref="EDC300:EDE300"/>
    <mergeCell ref="EDF300:EDH300"/>
    <mergeCell ref="EDI300:EDK300"/>
    <mergeCell ref="EDL300:EDN300"/>
    <mergeCell ref="EDO300:EDQ300"/>
    <mergeCell ref="ECH300:ECJ300"/>
    <mergeCell ref="ECK300:ECM300"/>
    <mergeCell ref="ECN300:ECP300"/>
    <mergeCell ref="ECQ300:ECS300"/>
    <mergeCell ref="ECT300:ECV300"/>
    <mergeCell ref="ECW300:ECY300"/>
    <mergeCell ref="EBP300:EBR300"/>
    <mergeCell ref="EBS300:EBU300"/>
    <mergeCell ref="EBV300:EBX300"/>
    <mergeCell ref="EBY300:ECA300"/>
    <mergeCell ref="ECB300:ECD300"/>
    <mergeCell ref="ECE300:ECG300"/>
    <mergeCell ref="EAX300:EAZ300"/>
    <mergeCell ref="EBA300:EBC300"/>
    <mergeCell ref="EBD300:EBF300"/>
    <mergeCell ref="EBG300:EBI300"/>
    <mergeCell ref="EBJ300:EBL300"/>
    <mergeCell ref="EBM300:EBO300"/>
    <mergeCell ref="EAF300:EAH300"/>
    <mergeCell ref="EAI300:EAK300"/>
    <mergeCell ref="EAL300:EAN300"/>
    <mergeCell ref="EAO300:EAQ300"/>
    <mergeCell ref="EAR300:EAT300"/>
    <mergeCell ref="EAU300:EAW300"/>
    <mergeCell ref="DZN300:DZP300"/>
    <mergeCell ref="DZQ300:DZS300"/>
    <mergeCell ref="DZT300:DZV300"/>
    <mergeCell ref="DZW300:DZY300"/>
    <mergeCell ref="DZZ300:EAB300"/>
    <mergeCell ref="EAC300:EAE300"/>
    <mergeCell ref="DYV300:DYX300"/>
    <mergeCell ref="DYY300:DZA300"/>
    <mergeCell ref="DZB300:DZD300"/>
    <mergeCell ref="DZE300:DZG300"/>
    <mergeCell ref="DZH300:DZJ300"/>
    <mergeCell ref="DZK300:DZM300"/>
    <mergeCell ref="DYD300:DYF300"/>
    <mergeCell ref="DYG300:DYI300"/>
    <mergeCell ref="DYJ300:DYL300"/>
    <mergeCell ref="DYM300:DYO300"/>
    <mergeCell ref="DYP300:DYR300"/>
    <mergeCell ref="DYS300:DYU300"/>
    <mergeCell ref="DXL300:DXN300"/>
    <mergeCell ref="DXO300:DXQ300"/>
    <mergeCell ref="DXR300:DXT300"/>
    <mergeCell ref="DXU300:DXW300"/>
    <mergeCell ref="DXX300:DXZ300"/>
    <mergeCell ref="DYA300:DYC300"/>
    <mergeCell ref="DWT300:DWV300"/>
    <mergeCell ref="DWW300:DWY300"/>
    <mergeCell ref="DWZ300:DXB300"/>
    <mergeCell ref="DXC300:DXE300"/>
    <mergeCell ref="DXF300:DXH300"/>
    <mergeCell ref="DXI300:DXK300"/>
    <mergeCell ref="DWB300:DWD300"/>
    <mergeCell ref="DWE300:DWG300"/>
    <mergeCell ref="DWH300:DWJ300"/>
    <mergeCell ref="DWK300:DWM300"/>
    <mergeCell ref="DWN300:DWP300"/>
    <mergeCell ref="DWQ300:DWS300"/>
    <mergeCell ref="DVJ300:DVL300"/>
    <mergeCell ref="DVM300:DVO300"/>
    <mergeCell ref="DVP300:DVR300"/>
    <mergeCell ref="DVS300:DVU300"/>
    <mergeCell ref="DVV300:DVX300"/>
    <mergeCell ref="DVY300:DWA300"/>
    <mergeCell ref="DUR300:DUT300"/>
    <mergeCell ref="DUU300:DUW300"/>
    <mergeCell ref="DUX300:DUZ300"/>
    <mergeCell ref="DVA300:DVC300"/>
    <mergeCell ref="DVD300:DVF300"/>
    <mergeCell ref="DVG300:DVI300"/>
    <mergeCell ref="DTZ300:DUB300"/>
    <mergeCell ref="DUC300:DUE300"/>
    <mergeCell ref="DUF300:DUH300"/>
    <mergeCell ref="DUI300:DUK300"/>
    <mergeCell ref="DUL300:DUN300"/>
    <mergeCell ref="DUO300:DUQ300"/>
    <mergeCell ref="DTH300:DTJ300"/>
    <mergeCell ref="DTK300:DTM300"/>
    <mergeCell ref="DTN300:DTP300"/>
    <mergeCell ref="DTQ300:DTS300"/>
    <mergeCell ref="DTT300:DTV300"/>
    <mergeCell ref="DTW300:DTY300"/>
    <mergeCell ref="DSP300:DSR300"/>
    <mergeCell ref="DSS300:DSU300"/>
    <mergeCell ref="DSV300:DSX300"/>
    <mergeCell ref="DSY300:DTA300"/>
    <mergeCell ref="DTB300:DTD300"/>
    <mergeCell ref="DTE300:DTG300"/>
    <mergeCell ref="DRX300:DRZ300"/>
    <mergeCell ref="DSA300:DSC300"/>
    <mergeCell ref="DSD300:DSF300"/>
    <mergeCell ref="DSG300:DSI300"/>
    <mergeCell ref="DSJ300:DSL300"/>
    <mergeCell ref="DSM300:DSO300"/>
    <mergeCell ref="DRF300:DRH300"/>
    <mergeCell ref="DRI300:DRK300"/>
    <mergeCell ref="DRL300:DRN300"/>
    <mergeCell ref="DRO300:DRQ300"/>
    <mergeCell ref="DRR300:DRT300"/>
    <mergeCell ref="DRU300:DRW300"/>
    <mergeCell ref="DQN300:DQP300"/>
    <mergeCell ref="DQQ300:DQS300"/>
    <mergeCell ref="DQT300:DQV300"/>
    <mergeCell ref="DQW300:DQY300"/>
    <mergeCell ref="DQZ300:DRB300"/>
    <mergeCell ref="DRC300:DRE300"/>
    <mergeCell ref="DPV300:DPX300"/>
    <mergeCell ref="DPY300:DQA300"/>
    <mergeCell ref="DQB300:DQD300"/>
    <mergeCell ref="DQE300:DQG300"/>
    <mergeCell ref="DQH300:DQJ300"/>
    <mergeCell ref="DQK300:DQM300"/>
    <mergeCell ref="DPD300:DPF300"/>
    <mergeCell ref="DPG300:DPI300"/>
    <mergeCell ref="DPJ300:DPL300"/>
    <mergeCell ref="DPM300:DPO300"/>
    <mergeCell ref="DPP300:DPR300"/>
    <mergeCell ref="DPS300:DPU300"/>
    <mergeCell ref="DOL300:DON300"/>
    <mergeCell ref="DOO300:DOQ300"/>
    <mergeCell ref="DOR300:DOT300"/>
    <mergeCell ref="DOU300:DOW300"/>
    <mergeCell ref="DOX300:DOZ300"/>
    <mergeCell ref="DPA300:DPC300"/>
    <mergeCell ref="DNT300:DNV300"/>
    <mergeCell ref="DNW300:DNY300"/>
    <mergeCell ref="DNZ300:DOB300"/>
    <mergeCell ref="DOC300:DOE300"/>
    <mergeCell ref="DOF300:DOH300"/>
    <mergeCell ref="DOI300:DOK300"/>
    <mergeCell ref="DNB300:DND300"/>
    <mergeCell ref="DNE300:DNG300"/>
    <mergeCell ref="DNH300:DNJ300"/>
    <mergeCell ref="DNK300:DNM300"/>
    <mergeCell ref="DNN300:DNP300"/>
    <mergeCell ref="DNQ300:DNS300"/>
    <mergeCell ref="DMJ300:DML300"/>
    <mergeCell ref="DMM300:DMO300"/>
    <mergeCell ref="DMP300:DMR300"/>
    <mergeCell ref="DMS300:DMU300"/>
    <mergeCell ref="DMV300:DMX300"/>
    <mergeCell ref="DMY300:DNA300"/>
    <mergeCell ref="DLR300:DLT300"/>
    <mergeCell ref="DLU300:DLW300"/>
    <mergeCell ref="DLX300:DLZ300"/>
    <mergeCell ref="DMA300:DMC300"/>
    <mergeCell ref="DMD300:DMF300"/>
    <mergeCell ref="DMG300:DMI300"/>
    <mergeCell ref="DKZ300:DLB300"/>
    <mergeCell ref="DLC300:DLE300"/>
    <mergeCell ref="DLF300:DLH300"/>
    <mergeCell ref="DLI300:DLK300"/>
    <mergeCell ref="DLL300:DLN300"/>
    <mergeCell ref="DLO300:DLQ300"/>
    <mergeCell ref="DKH300:DKJ300"/>
    <mergeCell ref="DKK300:DKM300"/>
    <mergeCell ref="DKN300:DKP300"/>
    <mergeCell ref="DKQ300:DKS300"/>
    <mergeCell ref="DKT300:DKV300"/>
    <mergeCell ref="DKW300:DKY300"/>
    <mergeCell ref="DJP300:DJR300"/>
    <mergeCell ref="DJS300:DJU300"/>
    <mergeCell ref="DJV300:DJX300"/>
    <mergeCell ref="DJY300:DKA300"/>
    <mergeCell ref="DKB300:DKD300"/>
    <mergeCell ref="DKE300:DKG300"/>
    <mergeCell ref="DIX300:DIZ300"/>
    <mergeCell ref="DJA300:DJC300"/>
    <mergeCell ref="DJD300:DJF300"/>
    <mergeCell ref="DJG300:DJI300"/>
    <mergeCell ref="DJJ300:DJL300"/>
    <mergeCell ref="DJM300:DJO300"/>
    <mergeCell ref="DIF300:DIH300"/>
    <mergeCell ref="DII300:DIK300"/>
    <mergeCell ref="DIL300:DIN300"/>
    <mergeCell ref="DIO300:DIQ300"/>
    <mergeCell ref="DIR300:DIT300"/>
    <mergeCell ref="DIU300:DIW300"/>
    <mergeCell ref="DHN300:DHP300"/>
    <mergeCell ref="DHQ300:DHS300"/>
    <mergeCell ref="DHT300:DHV300"/>
    <mergeCell ref="DHW300:DHY300"/>
    <mergeCell ref="DHZ300:DIB300"/>
    <mergeCell ref="DIC300:DIE300"/>
    <mergeCell ref="DGV300:DGX300"/>
    <mergeCell ref="DGY300:DHA300"/>
    <mergeCell ref="DHB300:DHD300"/>
    <mergeCell ref="DHE300:DHG300"/>
    <mergeCell ref="DHH300:DHJ300"/>
    <mergeCell ref="DHK300:DHM300"/>
    <mergeCell ref="DGD300:DGF300"/>
    <mergeCell ref="DGG300:DGI300"/>
    <mergeCell ref="DGJ300:DGL300"/>
    <mergeCell ref="DGM300:DGO300"/>
    <mergeCell ref="DGP300:DGR300"/>
    <mergeCell ref="DGS300:DGU300"/>
    <mergeCell ref="DFL300:DFN300"/>
    <mergeCell ref="DFO300:DFQ300"/>
    <mergeCell ref="DFR300:DFT300"/>
    <mergeCell ref="DFU300:DFW300"/>
    <mergeCell ref="DFX300:DFZ300"/>
    <mergeCell ref="DGA300:DGC300"/>
    <mergeCell ref="DET300:DEV300"/>
    <mergeCell ref="DEW300:DEY300"/>
    <mergeCell ref="DEZ300:DFB300"/>
    <mergeCell ref="DFC300:DFE300"/>
    <mergeCell ref="DFF300:DFH300"/>
    <mergeCell ref="DFI300:DFK300"/>
    <mergeCell ref="DEB300:DED300"/>
    <mergeCell ref="DEE300:DEG300"/>
    <mergeCell ref="DEH300:DEJ300"/>
    <mergeCell ref="DEK300:DEM300"/>
    <mergeCell ref="DEN300:DEP300"/>
    <mergeCell ref="DEQ300:DES300"/>
    <mergeCell ref="DDJ300:DDL300"/>
    <mergeCell ref="DDM300:DDO300"/>
    <mergeCell ref="DDP300:DDR300"/>
    <mergeCell ref="DDS300:DDU300"/>
    <mergeCell ref="DDV300:DDX300"/>
    <mergeCell ref="DDY300:DEA300"/>
    <mergeCell ref="DCR300:DCT300"/>
    <mergeCell ref="DCU300:DCW300"/>
    <mergeCell ref="DCX300:DCZ300"/>
    <mergeCell ref="DDA300:DDC300"/>
    <mergeCell ref="DDD300:DDF300"/>
    <mergeCell ref="DDG300:DDI300"/>
    <mergeCell ref="DBZ300:DCB300"/>
    <mergeCell ref="DCC300:DCE300"/>
    <mergeCell ref="DCF300:DCH300"/>
    <mergeCell ref="DCI300:DCK300"/>
    <mergeCell ref="DCL300:DCN300"/>
    <mergeCell ref="DCO300:DCQ300"/>
    <mergeCell ref="DBH300:DBJ300"/>
    <mergeCell ref="DBK300:DBM300"/>
    <mergeCell ref="DBN300:DBP300"/>
    <mergeCell ref="DBQ300:DBS300"/>
    <mergeCell ref="DBT300:DBV300"/>
    <mergeCell ref="DBW300:DBY300"/>
    <mergeCell ref="DAP300:DAR300"/>
    <mergeCell ref="DAS300:DAU300"/>
    <mergeCell ref="DAV300:DAX300"/>
    <mergeCell ref="DAY300:DBA300"/>
    <mergeCell ref="DBB300:DBD300"/>
    <mergeCell ref="DBE300:DBG300"/>
    <mergeCell ref="CZX300:CZZ300"/>
    <mergeCell ref="DAA300:DAC300"/>
    <mergeCell ref="DAD300:DAF300"/>
    <mergeCell ref="DAG300:DAI300"/>
    <mergeCell ref="DAJ300:DAL300"/>
    <mergeCell ref="DAM300:DAO300"/>
    <mergeCell ref="CZF300:CZH300"/>
    <mergeCell ref="CZI300:CZK300"/>
    <mergeCell ref="CZL300:CZN300"/>
    <mergeCell ref="CZO300:CZQ300"/>
    <mergeCell ref="CZR300:CZT300"/>
    <mergeCell ref="CZU300:CZW300"/>
    <mergeCell ref="CYN300:CYP300"/>
    <mergeCell ref="CYQ300:CYS300"/>
    <mergeCell ref="CYT300:CYV300"/>
    <mergeCell ref="CYW300:CYY300"/>
    <mergeCell ref="CYZ300:CZB300"/>
    <mergeCell ref="CZC300:CZE300"/>
    <mergeCell ref="CXV300:CXX300"/>
    <mergeCell ref="CXY300:CYA300"/>
    <mergeCell ref="CYB300:CYD300"/>
    <mergeCell ref="CYE300:CYG300"/>
    <mergeCell ref="CYH300:CYJ300"/>
    <mergeCell ref="CYK300:CYM300"/>
    <mergeCell ref="CXD300:CXF300"/>
    <mergeCell ref="CXG300:CXI300"/>
    <mergeCell ref="CXJ300:CXL300"/>
    <mergeCell ref="CXM300:CXO300"/>
    <mergeCell ref="CXP300:CXR300"/>
    <mergeCell ref="CXS300:CXU300"/>
    <mergeCell ref="CWL300:CWN300"/>
    <mergeCell ref="CWO300:CWQ300"/>
    <mergeCell ref="CWR300:CWT300"/>
    <mergeCell ref="CWU300:CWW300"/>
    <mergeCell ref="CWX300:CWZ300"/>
    <mergeCell ref="CXA300:CXC300"/>
    <mergeCell ref="CVT300:CVV300"/>
    <mergeCell ref="CVW300:CVY300"/>
    <mergeCell ref="CVZ300:CWB300"/>
    <mergeCell ref="CWC300:CWE300"/>
    <mergeCell ref="CWF300:CWH300"/>
    <mergeCell ref="CWI300:CWK300"/>
    <mergeCell ref="CVB300:CVD300"/>
    <mergeCell ref="CVE300:CVG300"/>
    <mergeCell ref="CVH300:CVJ300"/>
    <mergeCell ref="CVK300:CVM300"/>
    <mergeCell ref="CVN300:CVP300"/>
    <mergeCell ref="CVQ300:CVS300"/>
    <mergeCell ref="CUJ300:CUL300"/>
    <mergeCell ref="CUM300:CUO300"/>
    <mergeCell ref="CUP300:CUR300"/>
    <mergeCell ref="CUS300:CUU300"/>
    <mergeCell ref="CUV300:CUX300"/>
    <mergeCell ref="CUY300:CVA300"/>
    <mergeCell ref="CTR300:CTT300"/>
    <mergeCell ref="CTU300:CTW300"/>
    <mergeCell ref="CTX300:CTZ300"/>
    <mergeCell ref="CUA300:CUC300"/>
    <mergeCell ref="CUD300:CUF300"/>
    <mergeCell ref="CUG300:CUI300"/>
    <mergeCell ref="CSZ300:CTB300"/>
    <mergeCell ref="CTC300:CTE300"/>
    <mergeCell ref="CTF300:CTH300"/>
    <mergeCell ref="CTI300:CTK300"/>
    <mergeCell ref="CTL300:CTN300"/>
    <mergeCell ref="CTO300:CTQ300"/>
    <mergeCell ref="CSH300:CSJ300"/>
    <mergeCell ref="CSK300:CSM300"/>
    <mergeCell ref="CSN300:CSP300"/>
    <mergeCell ref="CSQ300:CSS300"/>
    <mergeCell ref="CST300:CSV300"/>
    <mergeCell ref="CSW300:CSY300"/>
    <mergeCell ref="CRP300:CRR300"/>
    <mergeCell ref="CRS300:CRU300"/>
    <mergeCell ref="CRV300:CRX300"/>
    <mergeCell ref="CRY300:CSA300"/>
    <mergeCell ref="CSB300:CSD300"/>
    <mergeCell ref="CSE300:CSG300"/>
    <mergeCell ref="CQX300:CQZ300"/>
    <mergeCell ref="CRA300:CRC300"/>
    <mergeCell ref="CRD300:CRF300"/>
    <mergeCell ref="CRG300:CRI300"/>
    <mergeCell ref="CRJ300:CRL300"/>
    <mergeCell ref="CRM300:CRO300"/>
    <mergeCell ref="CQF300:CQH300"/>
    <mergeCell ref="CQI300:CQK300"/>
    <mergeCell ref="CQL300:CQN300"/>
    <mergeCell ref="CQO300:CQQ300"/>
    <mergeCell ref="CQR300:CQT300"/>
    <mergeCell ref="CQU300:CQW300"/>
    <mergeCell ref="CPN300:CPP300"/>
    <mergeCell ref="CPQ300:CPS300"/>
    <mergeCell ref="CPT300:CPV300"/>
    <mergeCell ref="CPW300:CPY300"/>
    <mergeCell ref="CPZ300:CQB300"/>
    <mergeCell ref="CQC300:CQE300"/>
    <mergeCell ref="COV300:COX300"/>
    <mergeCell ref="COY300:CPA300"/>
    <mergeCell ref="CPB300:CPD300"/>
    <mergeCell ref="CPE300:CPG300"/>
    <mergeCell ref="CPH300:CPJ300"/>
    <mergeCell ref="CPK300:CPM300"/>
    <mergeCell ref="COD300:COF300"/>
    <mergeCell ref="COG300:COI300"/>
    <mergeCell ref="COJ300:COL300"/>
    <mergeCell ref="COM300:COO300"/>
    <mergeCell ref="COP300:COR300"/>
    <mergeCell ref="COS300:COU300"/>
    <mergeCell ref="CNL300:CNN300"/>
    <mergeCell ref="CNO300:CNQ300"/>
    <mergeCell ref="CNR300:CNT300"/>
    <mergeCell ref="CNU300:CNW300"/>
    <mergeCell ref="CNX300:CNZ300"/>
    <mergeCell ref="COA300:COC300"/>
    <mergeCell ref="CMT300:CMV300"/>
    <mergeCell ref="CMW300:CMY300"/>
    <mergeCell ref="CMZ300:CNB300"/>
    <mergeCell ref="CNC300:CNE300"/>
    <mergeCell ref="CNF300:CNH300"/>
    <mergeCell ref="CNI300:CNK300"/>
    <mergeCell ref="CMB300:CMD300"/>
    <mergeCell ref="CME300:CMG300"/>
    <mergeCell ref="CMH300:CMJ300"/>
    <mergeCell ref="CMK300:CMM300"/>
    <mergeCell ref="CMN300:CMP300"/>
    <mergeCell ref="CMQ300:CMS300"/>
    <mergeCell ref="CLJ300:CLL300"/>
    <mergeCell ref="CLM300:CLO300"/>
    <mergeCell ref="CLP300:CLR300"/>
    <mergeCell ref="CLS300:CLU300"/>
    <mergeCell ref="CLV300:CLX300"/>
    <mergeCell ref="CLY300:CMA300"/>
    <mergeCell ref="CKR300:CKT300"/>
    <mergeCell ref="CKU300:CKW300"/>
    <mergeCell ref="CKX300:CKZ300"/>
    <mergeCell ref="CLA300:CLC300"/>
    <mergeCell ref="CLD300:CLF300"/>
    <mergeCell ref="CLG300:CLI300"/>
    <mergeCell ref="CJZ300:CKB300"/>
    <mergeCell ref="CKC300:CKE300"/>
    <mergeCell ref="CKF300:CKH300"/>
    <mergeCell ref="CKI300:CKK300"/>
    <mergeCell ref="CKL300:CKN300"/>
    <mergeCell ref="CKO300:CKQ300"/>
    <mergeCell ref="CJH300:CJJ300"/>
    <mergeCell ref="CJK300:CJM300"/>
    <mergeCell ref="CJN300:CJP300"/>
    <mergeCell ref="CJQ300:CJS300"/>
    <mergeCell ref="CJT300:CJV300"/>
    <mergeCell ref="CJW300:CJY300"/>
    <mergeCell ref="CIP300:CIR300"/>
    <mergeCell ref="CIS300:CIU300"/>
    <mergeCell ref="CIV300:CIX300"/>
    <mergeCell ref="CIY300:CJA300"/>
    <mergeCell ref="CJB300:CJD300"/>
    <mergeCell ref="CJE300:CJG300"/>
    <mergeCell ref="CHX300:CHZ300"/>
    <mergeCell ref="CIA300:CIC300"/>
    <mergeCell ref="CID300:CIF300"/>
    <mergeCell ref="CIG300:CII300"/>
    <mergeCell ref="CIJ300:CIL300"/>
    <mergeCell ref="CIM300:CIO300"/>
    <mergeCell ref="CHF300:CHH300"/>
    <mergeCell ref="CHI300:CHK300"/>
    <mergeCell ref="CHL300:CHN300"/>
    <mergeCell ref="CHO300:CHQ300"/>
    <mergeCell ref="CHR300:CHT300"/>
    <mergeCell ref="CHU300:CHW300"/>
    <mergeCell ref="CGN300:CGP300"/>
    <mergeCell ref="CGQ300:CGS300"/>
    <mergeCell ref="CGT300:CGV300"/>
    <mergeCell ref="CGW300:CGY300"/>
    <mergeCell ref="CGZ300:CHB300"/>
    <mergeCell ref="CHC300:CHE300"/>
    <mergeCell ref="CFV300:CFX300"/>
    <mergeCell ref="CFY300:CGA300"/>
    <mergeCell ref="CGB300:CGD300"/>
    <mergeCell ref="CGE300:CGG300"/>
    <mergeCell ref="CGH300:CGJ300"/>
    <mergeCell ref="CGK300:CGM300"/>
    <mergeCell ref="CFD300:CFF300"/>
    <mergeCell ref="CFG300:CFI300"/>
    <mergeCell ref="CFJ300:CFL300"/>
    <mergeCell ref="CFM300:CFO300"/>
    <mergeCell ref="CFP300:CFR300"/>
    <mergeCell ref="CFS300:CFU300"/>
    <mergeCell ref="CEL300:CEN300"/>
    <mergeCell ref="CEO300:CEQ300"/>
    <mergeCell ref="CER300:CET300"/>
    <mergeCell ref="CEU300:CEW300"/>
    <mergeCell ref="CEX300:CEZ300"/>
    <mergeCell ref="CFA300:CFC300"/>
    <mergeCell ref="CDT300:CDV300"/>
    <mergeCell ref="CDW300:CDY300"/>
    <mergeCell ref="CDZ300:CEB300"/>
    <mergeCell ref="CEC300:CEE300"/>
    <mergeCell ref="CEF300:CEH300"/>
    <mergeCell ref="CEI300:CEK300"/>
    <mergeCell ref="CDB300:CDD300"/>
    <mergeCell ref="CDE300:CDG300"/>
    <mergeCell ref="CDH300:CDJ300"/>
    <mergeCell ref="CDK300:CDM300"/>
    <mergeCell ref="CDN300:CDP300"/>
    <mergeCell ref="CDQ300:CDS300"/>
    <mergeCell ref="CCJ300:CCL300"/>
    <mergeCell ref="CCM300:CCO300"/>
    <mergeCell ref="CCP300:CCR300"/>
    <mergeCell ref="CCS300:CCU300"/>
    <mergeCell ref="CCV300:CCX300"/>
    <mergeCell ref="CCY300:CDA300"/>
    <mergeCell ref="CBR300:CBT300"/>
    <mergeCell ref="CBU300:CBW300"/>
    <mergeCell ref="CBX300:CBZ300"/>
    <mergeCell ref="CCA300:CCC300"/>
    <mergeCell ref="CCD300:CCF300"/>
    <mergeCell ref="CCG300:CCI300"/>
    <mergeCell ref="CAZ300:CBB300"/>
    <mergeCell ref="CBC300:CBE300"/>
    <mergeCell ref="CBF300:CBH300"/>
    <mergeCell ref="CBI300:CBK300"/>
    <mergeCell ref="CBL300:CBN300"/>
    <mergeCell ref="CBO300:CBQ300"/>
    <mergeCell ref="CAH300:CAJ300"/>
    <mergeCell ref="CAK300:CAM300"/>
    <mergeCell ref="CAN300:CAP300"/>
    <mergeCell ref="CAQ300:CAS300"/>
    <mergeCell ref="CAT300:CAV300"/>
    <mergeCell ref="CAW300:CAY300"/>
    <mergeCell ref="BZP300:BZR300"/>
    <mergeCell ref="BZS300:BZU300"/>
    <mergeCell ref="BZV300:BZX300"/>
    <mergeCell ref="BZY300:CAA300"/>
    <mergeCell ref="CAB300:CAD300"/>
    <mergeCell ref="CAE300:CAG300"/>
    <mergeCell ref="BYX300:BYZ300"/>
    <mergeCell ref="BZA300:BZC300"/>
    <mergeCell ref="BZD300:BZF300"/>
    <mergeCell ref="BZG300:BZI300"/>
    <mergeCell ref="BZJ300:BZL300"/>
    <mergeCell ref="BZM300:BZO300"/>
    <mergeCell ref="BYF300:BYH300"/>
    <mergeCell ref="BYI300:BYK300"/>
    <mergeCell ref="BYL300:BYN300"/>
    <mergeCell ref="BYO300:BYQ300"/>
    <mergeCell ref="BYR300:BYT300"/>
    <mergeCell ref="BYU300:BYW300"/>
    <mergeCell ref="BXN300:BXP300"/>
    <mergeCell ref="BXQ300:BXS300"/>
    <mergeCell ref="BXT300:BXV300"/>
    <mergeCell ref="BXW300:BXY300"/>
    <mergeCell ref="BXZ300:BYB300"/>
    <mergeCell ref="BYC300:BYE300"/>
    <mergeCell ref="BWV300:BWX300"/>
    <mergeCell ref="BWY300:BXA300"/>
    <mergeCell ref="BXB300:BXD300"/>
    <mergeCell ref="BXE300:BXG300"/>
    <mergeCell ref="BXH300:BXJ300"/>
    <mergeCell ref="BXK300:BXM300"/>
    <mergeCell ref="BWD300:BWF300"/>
    <mergeCell ref="BWG300:BWI300"/>
    <mergeCell ref="BWJ300:BWL300"/>
    <mergeCell ref="BWM300:BWO300"/>
    <mergeCell ref="BWP300:BWR300"/>
    <mergeCell ref="BWS300:BWU300"/>
    <mergeCell ref="BVL300:BVN300"/>
    <mergeCell ref="BVO300:BVQ300"/>
    <mergeCell ref="BVR300:BVT300"/>
    <mergeCell ref="BVU300:BVW300"/>
    <mergeCell ref="BVX300:BVZ300"/>
    <mergeCell ref="BWA300:BWC300"/>
    <mergeCell ref="BUT300:BUV300"/>
    <mergeCell ref="BUW300:BUY300"/>
    <mergeCell ref="BUZ300:BVB300"/>
    <mergeCell ref="BVC300:BVE300"/>
    <mergeCell ref="BVF300:BVH300"/>
    <mergeCell ref="BVI300:BVK300"/>
    <mergeCell ref="BUB300:BUD300"/>
    <mergeCell ref="BUE300:BUG300"/>
    <mergeCell ref="BUH300:BUJ300"/>
    <mergeCell ref="BUK300:BUM300"/>
    <mergeCell ref="BUN300:BUP300"/>
    <mergeCell ref="BUQ300:BUS300"/>
    <mergeCell ref="BTJ300:BTL300"/>
    <mergeCell ref="BTM300:BTO300"/>
    <mergeCell ref="BTP300:BTR300"/>
    <mergeCell ref="BTS300:BTU300"/>
    <mergeCell ref="BTV300:BTX300"/>
    <mergeCell ref="BTY300:BUA300"/>
    <mergeCell ref="BSR300:BST300"/>
    <mergeCell ref="BSU300:BSW300"/>
    <mergeCell ref="BSX300:BSZ300"/>
    <mergeCell ref="BTA300:BTC300"/>
    <mergeCell ref="BTD300:BTF300"/>
    <mergeCell ref="BTG300:BTI300"/>
    <mergeCell ref="BRZ300:BSB300"/>
    <mergeCell ref="BSC300:BSE300"/>
    <mergeCell ref="BSF300:BSH300"/>
    <mergeCell ref="BSI300:BSK300"/>
    <mergeCell ref="BSL300:BSN300"/>
    <mergeCell ref="BSO300:BSQ300"/>
    <mergeCell ref="BRH300:BRJ300"/>
    <mergeCell ref="BRK300:BRM300"/>
    <mergeCell ref="BRN300:BRP300"/>
    <mergeCell ref="BRQ300:BRS300"/>
    <mergeCell ref="BRT300:BRV300"/>
    <mergeCell ref="BRW300:BRY300"/>
    <mergeCell ref="BQP300:BQR300"/>
    <mergeCell ref="BQS300:BQU300"/>
    <mergeCell ref="BQV300:BQX300"/>
    <mergeCell ref="BQY300:BRA300"/>
    <mergeCell ref="BRB300:BRD300"/>
    <mergeCell ref="BRE300:BRG300"/>
    <mergeCell ref="BPX300:BPZ300"/>
    <mergeCell ref="BQA300:BQC300"/>
    <mergeCell ref="BQD300:BQF300"/>
    <mergeCell ref="BQG300:BQI300"/>
    <mergeCell ref="BQJ300:BQL300"/>
    <mergeCell ref="BQM300:BQO300"/>
    <mergeCell ref="BPF300:BPH300"/>
    <mergeCell ref="BPI300:BPK300"/>
    <mergeCell ref="BPL300:BPN300"/>
    <mergeCell ref="BPO300:BPQ300"/>
    <mergeCell ref="BPR300:BPT300"/>
    <mergeCell ref="BPU300:BPW300"/>
    <mergeCell ref="BON300:BOP300"/>
    <mergeCell ref="BOQ300:BOS300"/>
    <mergeCell ref="BOT300:BOV300"/>
    <mergeCell ref="BOW300:BOY300"/>
    <mergeCell ref="BOZ300:BPB300"/>
    <mergeCell ref="BPC300:BPE300"/>
    <mergeCell ref="BNV300:BNX300"/>
    <mergeCell ref="BNY300:BOA300"/>
    <mergeCell ref="BOB300:BOD300"/>
    <mergeCell ref="BOE300:BOG300"/>
    <mergeCell ref="BOH300:BOJ300"/>
    <mergeCell ref="BOK300:BOM300"/>
    <mergeCell ref="BND300:BNF300"/>
    <mergeCell ref="BNG300:BNI300"/>
    <mergeCell ref="BNJ300:BNL300"/>
    <mergeCell ref="BNM300:BNO300"/>
    <mergeCell ref="BNP300:BNR300"/>
    <mergeCell ref="BNS300:BNU300"/>
    <mergeCell ref="BML300:BMN300"/>
    <mergeCell ref="BMO300:BMQ300"/>
    <mergeCell ref="BMR300:BMT300"/>
    <mergeCell ref="BMU300:BMW300"/>
    <mergeCell ref="BMX300:BMZ300"/>
    <mergeCell ref="BNA300:BNC300"/>
    <mergeCell ref="BLT300:BLV300"/>
    <mergeCell ref="BLW300:BLY300"/>
    <mergeCell ref="BLZ300:BMB300"/>
    <mergeCell ref="BMC300:BME300"/>
    <mergeCell ref="BMF300:BMH300"/>
    <mergeCell ref="BMI300:BMK300"/>
    <mergeCell ref="BLB300:BLD300"/>
    <mergeCell ref="BLE300:BLG300"/>
    <mergeCell ref="BLH300:BLJ300"/>
    <mergeCell ref="BLK300:BLM300"/>
    <mergeCell ref="BLN300:BLP300"/>
    <mergeCell ref="BLQ300:BLS300"/>
    <mergeCell ref="BKJ300:BKL300"/>
    <mergeCell ref="BKM300:BKO300"/>
    <mergeCell ref="BKP300:BKR300"/>
    <mergeCell ref="BKS300:BKU300"/>
    <mergeCell ref="BKV300:BKX300"/>
    <mergeCell ref="BKY300:BLA300"/>
    <mergeCell ref="BJR300:BJT300"/>
    <mergeCell ref="BJU300:BJW300"/>
    <mergeCell ref="BJX300:BJZ300"/>
    <mergeCell ref="BKA300:BKC300"/>
    <mergeCell ref="BKD300:BKF300"/>
    <mergeCell ref="BKG300:BKI300"/>
    <mergeCell ref="BIZ300:BJB300"/>
    <mergeCell ref="BJC300:BJE300"/>
    <mergeCell ref="BJF300:BJH300"/>
    <mergeCell ref="BJI300:BJK300"/>
    <mergeCell ref="BJL300:BJN300"/>
    <mergeCell ref="BJO300:BJQ300"/>
    <mergeCell ref="BIH300:BIJ300"/>
    <mergeCell ref="BIK300:BIM300"/>
    <mergeCell ref="BIN300:BIP300"/>
    <mergeCell ref="BIQ300:BIS300"/>
    <mergeCell ref="BIT300:BIV300"/>
    <mergeCell ref="BIW300:BIY300"/>
    <mergeCell ref="BHP300:BHR300"/>
    <mergeCell ref="BHS300:BHU300"/>
    <mergeCell ref="BHV300:BHX300"/>
    <mergeCell ref="BHY300:BIA300"/>
    <mergeCell ref="BIB300:BID300"/>
    <mergeCell ref="BIE300:BIG300"/>
    <mergeCell ref="BGX300:BGZ300"/>
    <mergeCell ref="BHA300:BHC300"/>
    <mergeCell ref="BHD300:BHF300"/>
    <mergeCell ref="BHG300:BHI300"/>
    <mergeCell ref="BHJ300:BHL300"/>
    <mergeCell ref="BHM300:BHO300"/>
    <mergeCell ref="BGF300:BGH300"/>
    <mergeCell ref="BGI300:BGK300"/>
    <mergeCell ref="BGL300:BGN300"/>
    <mergeCell ref="BGO300:BGQ300"/>
    <mergeCell ref="BGR300:BGT300"/>
    <mergeCell ref="BGU300:BGW300"/>
    <mergeCell ref="BFN300:BFP300"/>
    <mergeCell ref="BFQ300:BFS300"/>
    <mergeCell ref="BFT300:BFV300"/>
    <mergeCell ref="BFW300:BFY300"/>
    <mergeCell ref="BFZ300:BGB300"/>
    <mergeCell ref="BGC300:BGE300"/>
    <mergeCell ref="BEV300:BEX300"/>
    <mergeCell ref="BEY300:BFA300"/>
    <mergeCell ref="BFB300:BFD300"/>
    <mergeCell ref="BFE300:BFG300"/>
    <mergeCell ref="BFH300:BFJ300"/>
    <mergeCell ref="BFK300:BFM300"/>
    <mergeCell ref="BED300:BEF300"/>
    <mergeCell ref="BEG300:BEI300"/>
    <mergeCell ref="BEJ300:BEL300"/>
    <mergeCell ref="BEM300:BEO300"/>
    <mergeCell ref="BEP300:BER300"/>
    <mergeCell ref="BES300:BEU300"/>
    <mergeCell ref="BDL300:BDN300"/>
    <mergeCell ref="BDO300:BDQ300"/>
    <mergeCell ref="BDR300:BDT300"/>
    <mergeCell ref="BDU300:BDW300"/>
    <mergeCell ref="BDX300:BDZ300"/>
    <mergeCell ref="BEA300:BEC300"/>
    <mergeCell ref="BCT300:BCV300"/>
    <mergeCell ref="BCW300:BCY300"/>
    <mergeCell ref="BCZ300:BDB300"/>
    <mergeCell ref="BDC300:BDE300"/>
    <mergeCell ref="BDF300:BDH300"/>
    <mergeCell ref="BDI300:BDK300"/>
    <mergeCell ref="BCB300:BCD300"/>
    <mergeCell ref="BCE300:BCG300"/>
    <mergeCell ref="BCH300:BCJ300"/>
    <mergeCell ref="BCK300:BCM300"/>
    <mergeCell ref="BCN300:BCP300"/>
    <mergeCell ref="BCQ300:BCS300"/>
    <mergeCell ref="BBJ300:BBL300"/>
    <mergeCell ref="BBM300:BBO300"/>
    <mergeCell ref="BBP300:BBR300"/>
    <mergeCell ref="BBS300:BBU300"/>
    <mergeCell ref="BBV300:BBX300"/>
    <mergeCell ref="BBY300:BCA300"/>
    <mergeCell ref="BAR300:BAT300"/>
    <mergeCell ref="BAU300:BAW300"/>
    <mergeCell ref="BAX300:BAZ300"/>
    <mergeCell ref="BBA300:BBC300"/>
    <mergeCell ref="BBD300:BBF300"/>
    <mergeCell ref="BBG300:BBI300"/>
    <mergeCell ref="AZZ300:BAB300"/>
    <mergeCell ref="BAC300:BAE300"/>
    <mergeCell ref="BAF300:BAH300"/>
    <mergeCell ref="BAI300:BAK300"/>
    <mergeCell ref="BAL300:BAN300"/>
    <mergeCell ref="BAO300:BAQ300"/>
    <mergeCell ref="AZH300:AZJ300"/>
    <mergeCell ref="AZK300:AZM300"/>
    <mergeCell ref="AZN300:AZP300"/>
    <mergeCell ref="AZQ300:AZS300"/>
    <mergeCell ref="AZT300:AZV300"/>
    <mergeCell ref="AZW300:AZY300"/>
    <mergeCell ref="AYP300:AYR300"/>
    <mergeCell ref="AYS300:AYU300"/>
    <mergeCell ref="AYV300:AYX300"/>
    <mergeCell ref="AYY300:AZA300"/>
    <mergeCell ref="AZB300:AZD300"/>
    <mergeCell ref="AZE300:AZG300"/>
    <mergeCell ref="AXX300:AXZ300"/>
    <mergeCell ref="AYA300:AYC300"/>
    <mergeCell ref="AYD300:AYF300"/>
    <mergeCell ref="AYG300:AYI300"/>
    <mergeCell ref="AYJ300:AYL300"/>
    <mergeCell ref="AYM300:AYO300"/>
    <mergeCell ref="AXF300:AXH300"/>
    <mergeCell ref="AXI300:AXK300"/>
    <mergeCell ref="AXL300:AXN300"/>
    <mergeCell ref="AXO300:AXQ300"/>
    <mergeCell ref="AXR300:AXT300"/>
    <mergeCell ref="AXU300:AXW300"/>
    <mergeCell ref="AWN300:AWP300"/>
    <mergeCell ref="AWQ300:AWS300"/>
    <mergeCell ref="AWT300:AWV300"/>
    <mergeCell ref="AWW300:AWY300"/>
    <mergeCell ref="AWZ300:AXB300"/>
    <mergeCell ref="AXC300:AXE300"/>
    <mergeCell ref="AVV300:AVX300"/>
    <mergeCell ref="AVY300:AWA300"/>
    <mergeCell ref="AWB300:AWD300"/>
    <mergeCell ref="AWE300:AWG300"/>
    <mergeCell ref="AWH300:AWJ300"/>
    <mergeCell ref="AWK300:AWM300"/>
    <mergeCell ref="AVD300:AVF300"/>
    <mergeCell ref="AVG300:AVI300"/>
    <mergeCell ref="AVJ300:AVL300"/>
    <mergeCell ref="AVM300:AVO300"/>
    <mergeCell ref="AVP300:AVR300"/>
    <mergeCell ref="AVS300:AVU300"/>
    <mergeCell ref="AUL300:AUN300"/>
    <mergeCell ref="AUO300:AUQ300"/>
    <mergeCell ref="AUR300:AUT300"/>
    <mergeCell ref="AUU300:AUW300"/>
    <mergeCell ref="AUX300:AUZ300"/>
    <mergeCell ref="AVA300:AVC300"/>
    <mergeCell ref="ATT300:ATV300"/>
    <mergeCell ref="ATW300:ATY300"/>
    <mergeCell ref="ATZ300:AUB300"/>
    <mergeCell ref="AUC300:AUE300"/>
    <mergeCell ref="AUF300:AUH300"/>
    <mergeCell ref="AUI300:AUK300"/>
    <mergeCell ref="ATB300:ATD300"/>
    <mergeCell ref="ATE300:ATG300"/>
    <mergeCell ref="ATH300:ATJ300"/>
    <mergeCell ref="ATK300:ATM300"/>
    <mergeCell ref="ATN300:ATP300"/>
    <mergeCell ref="ATQ300:ATS300"/>
    <mergeCell ref="ASJ300:ASL300"/>
    <mergeCell ref="ASM300:ASO300"/>
    <mergeCell ref="ASP300:ASR300"/>
    <mergeCell ref="ASS300:ASU300"/>
    <mergeCell ref="ASV300:ASX300"/>
    <mergeCell ref="ASY300:ATA300"/>
    <mergeCell ref="ARR300:ART300"/>
    <mergeCell ref="ARU300:ARW300"/>
    <mergeCell ref="ARX300:ARZ300"/>
    <mergeCell ref="ASA300:ASC300"/>
    <mergeCell ref="ASD300:ASF300"/>
    <mergeCell ref="ASG300:ASI300"/>
    <mergeCell ref="AQZ300:ARB300"/>
    <mergeCell ref="ARC300:ARE300"/>
    <mergeCell ref="ARF300:ARH300"/>
    <mergeCell ref="ARI300:ARK300"/>
    <mergeCell ref="ARL300:ARN300"/>
    <mergeCell ref="ARO300:ARQ300"/>
    <mergeCell ref="AQH300:AQJ300"/>
    <mergeCell ref="AQK300:AQM300"/>
    <mergeCell ref="AQN300:AQP300"/>
    <mergeCell ref="AQQ300:AQS300"/>
    <mergeCell ref="AQT300:AQV300"/>
    <mergeCell ref="AQW300:AQY300"/>
    <mergeCell ref="APP300:APR300"/>
    <mergeCell ref="APS300:APU300"/>
    <mergeCell ref="APV300:APX300"/>
    <mergeCell ref="APY300:AQA300"/>
    <mergeCell ref="AQB300:AQD300"/>
    <mergeCell ref="AQE300:AQG300"/>
    <mergeCell ref="AOX300:AOZ300"/>
    <mergeCell ref="APA300:APC300"/>
    <mergeCell ref="APD300:APF300"/>
    <mergeCell ref="APG300:API300"/>
    <mergeCell ref="APJ300:APL300"/>
    <mergeCell ref="APM300:APO300"/>
    <mergeCell ref="AOF300:AOH300"/>
    <mergeCell ref="AOI300:AOK300"/>
    <mergeCell ref="AOL300:AON300"/>
    <mergeCell ref="AOO300:AOQ300"/>
    <mergeCell ref="AOR300:AOT300"/>
    <mergeCell ref="AOU300:AOW300"/>
    <mergeCell ref="ANN300:ANP300"/>
    <mergeCell ref="ANQ300:ANS300"/>
    <mergeCell ref="ANT300:ANV300"/>
    <mergeCell ref="ANW300:ANY300"/>
    <mergeCell ref="ANZ300:AOB300"/>
    <mergeCell ref="AOC300:AOE300"/>
    <mergeCell ref="AMV300:AMX300"/>
    <mergeCell ref="AMY300:ANA300"/>
    <mergeCell ref="ANB300:AND300"/>
    <mergeCell ref="ANE300:ANG300"/>
    <mergeCell ref="ANH300:ANJ300"/>
    <mergeCell ref="ANK300:ANM300"/>
    <mergeCell ref="AMD300:AMF300"/>
    <mergeCell ref="AMG300:AMI300"/>
    <mergeCell ref="AMJ300:AML300"/>
    <mergeCell ref="AMM300:AMO300"/>
    <mergeCell ref="AMP300:AMR300"/>
    <mergeCell ref="AMS300:AMU300"/>
    <mergeCell ref="ALL300:ALN300"/>
    <mergeCell ref="ALO300:ALQ300"/>
    <mergeCell ref="ALR300:ALT300"/>
    <mergeCell ref="ALU300:ALW300"/>
    <mergeCell ref="ALX300:ALZ300"/>
    <mergeCell ref="AMA300:AMC300"/>
    <mergeCell ref="AKT300:AKV300"/>
    <mergeCell ref="AKW300:AKY300"/>
    <mergeCell ref="AKZ300:ALB300"/>
    <mergeCell ref="ALC300:ALE300"/>
    <mergeCell ref="ALF300:ALH300"/>
    <mergeCell ref="ALI300:ALK300"/>
    <mergeCell ref="AKB300:AKD300"/>
    <mergeCell ref="AKE300:AKG300"/>
    <mergeCell ref="AKH300:AKJ300"/>
    <mergeCell ref="AKK300:AKM300"/>
    <mergeCell ref="AKN300:AKP300"/>
    <mergeCell ref="AKQ300:AKS300"/>
    <mergeCell ref="AJJ300:AJL300"/>
    <mergeCell ref="AJM300:AJO300"/>
    <mergeCell ref="AJP300:AJR300"/>
    <mergeCell ref="AJS300:AJU300"/>
    <mergeCell ref="AJV300:AJX300"/>
    <mergeCell ref="AJY300:AKA300"/>
    <mergeCell ref="AIR300:AIT300"/>
    <mergeCell ref="AIU300:AIW300"/>
    <mergeCell ref="AIX300:AIZ300"/>
    <mergeCell ref="AJA300:AJC300"/>
    <mergeCell ref="AJD300:AJF300"/>
    <mergeCell ref="AJG300:AJI300"/>
    <mergeCell ref="AHZ300:AIB300"/>
    <mergeCell ref="AIC300:AIE300"/>
    <mergeCell ref="AIF300:AIH300"/>
    <mergeCell ref="AII300:AIK300"/>
    <mergeCell ref="AIL300:AIN300"/>
    <mergeCell ref="AIO300:AIQ300"/>
    <mergeCell ref="AHH300:AHJ300"/>
    <mergeCell ref="AHK300:AHM300"/>
    <mergeCell ref="AHN300:AHP300"/>
    <mergeCell ref="AHQ300:AHS300"/>
    <mergeCell ref="AHT300:AHV300"/>
    <mergeCell ref="AHW300:AHY300"/>
    <mergeCell ref="AGP300:AGR300"/>
    <mergeCell ref="AGS300:AGU300"/>
    <mergeCell ref="AGV300:AGX300"/>
    <mergeCell ref="AGY300:AHA300"/>
    <mergeCell ref="AHB300:AHD300"/>
    <mergeCell ref="AHE300:AHG300"/>
    <mergeCell ref="AFX300:AFZ300"/>
    <mergeCell ref="AGA300:AGC300"/>
    <mergeCell ref="AGD300:AGF300"/>
    <mergeCell ref="AGG300:AGI300"/>
    <mergeCell ref="AGJ300:AGL300"/>
    <mergeCell ref="AGM300:AGO300"/>
    <mergeCell ref="AFF300:AFH300"/>
    <mergeCell ref="AFI300:AFK300"/>
    <mergeCell ref="AFL300:AFN300"/>
    <mergeCell ref="AFO300:AFQ300"/>
    <mergeCell ref="AFR300:AFT300"/>
    <mergeCell ref="AFU300:AFW300"/>
    <mergeCell ref="AEN300:AEP300"/>
    <mergeCell ref="AEQ300:AES300"/>
    <mergeCell ref="AET300:AEV300"/>
    <mergeCell ref="AEW300:AEY300"/>
    <mergeCell ref="AEZ300:AFB300"/>
    <mergeCell ref="AFC300:AFE300"/>
    <mergeCell ref="ADV300:ADX300"/>
    <mergeCell ref="ADY300:AEA300"/>
    <mergeCell ref="AEB300:AED300"/>
    <mergeCell ref="AEE300:AEG300"/>
    <mergeCell ref="AEH300:AEJ300"/>
    <mergeCell ref="AEK300:AEM300"/>
    <mergeCell ref="ADD300:ADF300"/>
    <mergeCell ref="ADG300:ADI300"/>
    <mergeCell ref="ADJ300:ADL300"/>
    <mergeCell ref="ADM300:ADO300"/>
    <mergeCell ref="ADP300:ADR300"/>
    <mergeCell ref="ADS300:ADU300"/>
    <mergeCell ref="ACL300:ACN300"/>
    <mergeCell ref="ACO300:ACQ300"/>
    <mergeCell ref="ACR300:ACT300"/>
    <mergeCell ref="ACU300:ACW300"/>
    <mergeCell ref="ACX300:ACZ300"/>
    <mergeCell ref="ADA300:ADC300"/>
    <mergeCell ref="ABT300:ABV300"/>
    <mergeCell ref="ABW300:ABY300"/>
    <mergeCell ref="ABZ300:ACB300"/>
    <mergeCell ref="ACC300:ACE300"/>
    <mergeCell ref="ACF300:ACH300"/>
    <mergeCell ref="ACI300:ACK300"/>
    <mergeCell ref="ABB300:ABD300"/>
    <mergeCell ref="ABE300:ABG300"/>
    <mergeCell ref="ABH300:ABJ300"/>
    <mergeCell ref="ABK300:ABM300"/>
    <mergeCell ref="ABN300:ABP300"/>
    <mergeCell ref="ABQ300:ABS300"/>
    <mergeCell ref="AAJ300:AAL300"/>
    <mergeCell ref="AAM300:AAO300"/>
    <mergeCell ref="AAP300:AAR300"/>
    <mergeCell ref="AAS300:AAU300"/>
    <mergeCell ref="AAV300:AAX300"/>
    <mergeCell ref="AAY300:ABA300"/>
    <mergeCell ref="ZR300:ZT300"/>
    <mergeCell ref="ZU300:ZW300"/>
    <mergeCell ref="ZX300:ZZ300"/>
    <mergeCell ref="AAA300:AAC300"/>
    <mergeCell ref="AAD300:AAF300"/>
    <mergeCell ref="AAG300:AAI300"/>
    <mergeCell ref="YZ300:ZB300"/>
    <mergeCell ref="ZC300:ZE300"/>
    <mergeCell ref="ZF300:ZH300"/>
    <mergeCell ref="ZI300:ZK300"/>
    <mergeCell ref="ZL300:ZN300"/>
    <mergeCell ref="ZO300:ZQ300"/>
    <mergeCell ref="YH300:YJ300"/>
    <mergeCell ref="YK300:YM300"/>
    <mergeCell ref="YN300:YP300"/>
    <mergeCell ref="YQ300:YS300"/>
    <mergeCell ref="YT300:YV300"/>
    <mergeCell ref="YW300:YY300"/>
    <mergeCell ref="XP300:XR300"/>
    <mergeCell ref="XS300:XU300"/>
    <mergeCell ref="XV300:XX300"/>
    <mergeCell ref="XY300:YA300"/>
    <mergeCell ref="YB300:YD300"/>
    <mergeCell ref="YE300:YG300"/>
    <mergeCell ref="WX300:WZ300"/>
    <mergeCell ref="XA300:XC300"/>
    <mergeCell ref="XD300:XF300"/>
    <mergeCell ref="XG300:XI300"/>
    <mergeCell ref="XJ300:XL300"/>
    <mergeCell ref="XM300:XO300"/>
    <mergeCell ref="WF300:WH300"/>
    <mergeCell ref="WI300:WK300"/>
    <mergeCell ref="WL300:WN300"/>
    <mergeCell ref="WO300:WQ300"/>
    <mergeCell ref="WR300:WT300"/>
    <mergeCell ref="WU300:WW300"/>
    <mergeCell ref="VN300:VP300"/>
    <mergeCell ref="VQ300:VS300"/>
    <mergeCell ref="VT300:VV300"/>
    <mergeCell ref="VW300:VY300"/>
    <mergeCell ref="VZ300:WB300"/>
    <mergeCell ref="WC300:WE300"/>
    <mergeCell ref="UV300:UX300"/>
    <mergeCell ref="UY300:VA300"/>
    <mergeCell ref="VB300:VD300"/>
    <mergeCell ref="VE300:VG300"/>
    <mergeCell ref="VH300:VJ300"/>
    <mergeCell ref="VK300:VM300"/>
    <mergeCell ref="UD300:UF300"/>
    <mergeCell ref="UG300:UI300"/>
    <mergeCell ref="UJ300:UL300"/>
    <mergeCell ref="UM300:UO300"/>
    <mergeCell ref="UP300:UR300"/>
    <mergeCell ref="US300:UU300"/>
    <mergeCell ref="TL300:TN300"/>
    <mergeCell ref="TO300:TQ300"/>
    <mergeCell ref="TR300:TT300"/>
    <mergeCell ref="TU300:TW300"/>
    <mergeCell ref="TX300:TZ300"/>
    <mergeCell ref="UA300:UC300"/>
    <mergeCell ref="ST300:SV300"/>
    <mergeCell ref="SW300:SY300"/>
    <mergeCell ref="SZ300:TB300"/>
    <mergeCell ref="TC300:TE300"/>
    <mergeCell ref="TF300:TH300"/>
    <mergeCell ref="TI300:TK300"/>
    <mergeCell ref="SB300:SD300"/>
    <mergeCell ref="SE300:SG300"/>
    <mergeCell ref="SH300:SJ300"/>
    <mergeCell ref="SK300:SM300"/>
    <mergeCell ref="SN300:SP300"/>
    <mergeCell ref="SQ300:SS300"/>
    <mergeCell ref="RJ300:RL300"/>
    <mergeCell ref="RM300:RO300"/>
    <mergeCell ref="RP300:RR300"/>
    <mergeCell ref="RS300:RU300"/>
    <mergeCell ref="RV300:RX300"/>
    <mergeCell ref="RY300:SA300"/>
    <mergeCell ref="QR300:QT300"/>
    <mergeCell ref="QU300:QW300"/>
    <mergeCell ref="QX300:QZ300"/>
    <mergeCell ref="RA300:RC300"/>
    <mergeCell ref="RD300:RF300"/>
    <mergeCell ref="RG300:RI300"/>
    <mergeCell ref="PZ300:QB300"/>
    <mergeCell ref="QC300:QE300"/>
    <mergeCell ref="QF300:QH300"/>
    <mergeCell ref="QI300:QK300"/>
    <mergeCell ref="QL300:QN300"/>
    <mergeCell ref="QO300:QQ300"/>
    <mergeCell ref="PH300:PJ300"/>
    <mergeCell ref="PK300:PM300"/>
    <mergeCell ref="PN300:PP300"/>
    <mergeCell ref="PQ300:PS300"/>
    <mergeCell ref="PT300:PV300"/>
    <mergeCell ref="PW300:PY300"/>
    <mergeCell ref="OP300:OR300"/>
    <mergeCell ref="OS300:OU300"/>
    <mergeCell ref="OV300:OX300"/>
    <mergeCell ref="OY300:PA300"/>
    <mergeCell ref="PB300:PD300"/>
    <mergeCell ref="PE300:PG300"/>
    <mergeCell ref="NX300:NZ300"/>
    <mergeCell ref="OA300:OC300"/>
    <mergeCell ref="OD300:OF300"/>
    <mergeCell ref="OG300:OI300"/>
    <mergeCell ref="OJ300:OL300"/>
    <mergeCell ref="OM300:OO300"/>
    <mergeCell ref="NF300:NH300"/>
    <mergeCell ref="NI300:NK300"/>
    <mergeCell ref="NL300:NN300"/>
    <mergeCell ref="NO300:NQ300"/>
    <mergeCell ref="NR300:NT300"/>
    <mergeCell ref="NU300:NW300"/>
    <mergeCell ref="MN300:MP300"/>
    <mergeCell ref="MQ300:MS300"/>
    <mergeCell ref="MT300:MV300"/>
    <mergeCell ref="MW300:MY300"/>
    <mergeCell ref="MZ300:NB300"/>
    <mergeCell ref="NC300:NE300"/>
    <mergeCell ref="LV300:LX300"/>
    <mergeCell ref="LY300:MA300"/>
    <mergeCell ref="MB300:MD300"/>
    <mergeCell ref="ME300:MG300"/>
    <mergeCell ref="MH300:MJ300"/>
    <mergeCell ref="MK300:MM300"/>
    <mergeCell ref="LD300:LF300"/>
    <mergeCell ref="LG300:LI300"/>
    <mergeCell ref="LJ300:LL300"/>
    <mergeCell ref="LM300:LO300"/>
    <mergeCell ref="LP300:LR300"/>
    <mergeCell ref="LS300:LU300"/>
    <mergeCell ref="KL300:KN300"/>
    <mergeCell ref="KO300:KQ300"/>
    <mergeCell ref="KR300:KT300"/>
    <mergeCell ref="KU300:KW300"/>
    <mergeCell ref="KX300:KZ300"/>
    <mergeCell ref="LA300:LC300"/>
    <mergeCell ref="JT300:JV300"/>
    <mergeCell ref="JW300:JY300"/>
    <mergeCell ref="JZ300:KB300"/>
    <mergeCell ref="KC300:KE300"/>
    <mergeCell ref="KF300:KH300"/>
    <mergeCell ref="KI300:KK300"/>
    <mergeCell ref="JB300:JD300"/>
    <mergeCell ref="JE300:JG300"/>
    <mergeCell ref="JH300:JJ300"/>
    <mergeCell ref="JK300:JM300"/>
    <mergeCell ref="JN300:JP300"/>
    <mergeCell ref="JQ300:JS300"/>
    <mergeCell ref="IJ300:IL300"/>
    <mergeCell ref="IM300:IO300"/>
    <mergeCell ref="IP300:IR300"/>
    <mergeCell ref="IS300:IU300"/>
    <mergeCell ref="IV300:IX300"/>
    <mergeCell ref="IY300:JA300"/>
    <mergeCell ref="HR300:HT300"/>
    <mergeCell ref="HU300:HW300"/>
    <mergeCell ref="HX300:HZ300"/>
    <mergeCell ref="IA300:IC300"/>
    <mergeCell ref="ID300:IF300"/>
    <mergeCell ref="IG300:II300"/>
    <mergeCell ref="GZ300:HB300"/>
    <mergeCell ref="HC300:HE300"/>
    <mergeCell ref="HF300:HH300"/>
    <mergeCell ref="HI300:HK300"/>
    <mergeCell ref="HL300:HN300"/>
    <mergeCell ref="HO300:HQ300"/>
    <mergeCell ref="GH300:GJ300"/>
    <mergeCell ref="GK300:GM300"/>
    <mergeCell ref="GN300:GP300"/>
    <mergeCell ref="GQ300:GS300"/>
    <mergeCell ref="GT300:GV300"/>
    <mergeCell ref="GW300:GY300"/>
    <mergeCell ref="FP300:FR300"/>
    <mergeCell ref="FS300:FU300"/>
    <mergeCell ref="FV300:FX300"/>
    <mergeCell ref="FY300:GA300"/>
    <mergeCell ref="GB300:GD300"/>
    <mergeCell ref="GE300:GG300"/>
    <mergeCell ref="EX300:EZ300"/>
    <mergeCell ref="FA300:FC300"/>
    <mergeCell ref="FD300:FF300"/>
    <mergeCell ref="FG300:FI300"/>
    <mergeCell ref="FJ300:FL300"/>
    <mergeCell ref="FM300:FO300"/>
    <mergeCell ref="EF300:EH300"/>
    <mergeCell ref="EI300:EK300"/>
    <mergeCell ref="EL300:EN300"/>
    <mergeCell ref="EO300:EQ300"/>
    <mergeCell ref="ER300:ET300"/>
    <mergeCell ref="EU300:EW300"/>
    <mergeCell ref="DN300:DP300"/>
    <mergeCell ref="DQ300:DS300"/>
    <mergeCell ref="DT300:DV300"/>
    <mergeCell ref="DW300:DY300"/>
    <mergeCell ref="DZ300:EB300"/>
    <mergeCell ref="EC300:EE300"/>
    <mergeCell ref="CV300:CX300"/>
    <mergeCell ref="CY300:DA300"/>
    <mergeCell ref="DB300:DD300"/>
    <mergeCell ref="DE300:DG300"/>
    <mergeCell ref="DH300:DJ300"/>
    <mergeCell ref="DK300:DM300"/>
    <mergeCell ref="CD300:CF300"/>
    <mergeCell ref="CG300:CI300"/>
    <mergeCell ref="CJ300:CL300"/>
    <mergeCell ref="CM300:CO300"/>
    <mergeCell ref="CP300:CR300"/>
    <mergeCell ref="CS300:CU300"/>
    <mergeCell ref="BL300:BN300"/>
    <mergeCell ref="BO300:BQ300"/>
    <mergeCell ref="BR300:BT300"/>
    <mergeCell ref="BU300:BW300"/>
    <mergeCell ref="BX300:BZ300"/>
    <mergeCell ref="CA300:CC300"/>
    <mergeCell ref="AT300:AV300"/>
    <mergeCell ref="AW300:AY300"/>
    <mergeCell ref="AZ300:BB300"/>
    <mergeCell ref="BC300:BE300"/>
    <mergeCell ref="BF300:BH300"/>
    <mergeCell ref="BI300:BK300"/>
    <mergeCell ref="AB300:AD300"/>
    <mergeCell ref="AE300:AG300"/>
    <mergeCell ref="AH300:AJ300"/>
    <mergeCell ref="AK300:AM300"/>
    <mergeCell ref="AN300:AP300"/>
    <mergeCell ref="AQ300:AS300"/>
    <mergeCell ref="J300:L300"/>
    <mergeCell ref="M300:O300"/>
    <mergeCell ref="P300:R300"/>
    <mergeCell ref="S300:U300"/>
    <mergeCell ref="V300:X300"/>
    <mergeCell ref="Y300:AA300"/>
    <mergeCell ref="A296:E296"/>
    <mergeCell ref="A297:B297"/>
    <mergeCell ref="D297:E297"/>
    <mergeCell ref="A298:B298"/>
    <mergeCell ref="C298:C301"/>
    <mergeCell ref="D298:E298"/>
    <mergeCell ref="A299:B299"/>
    <mergeCell ref="D299:E299"/>
    <mergeCell ref="A300:B300"/>
    <mergeCell ref="D300:E300"/>
    <mergeCell ref="A289:H289"/>
    <mergeCell ref="A290:H290"/>
    <mergeCell ref="A291:H291"/>
    <mergeCell ref="A292:H292"/>
    <mergeCell ref="A293:F293"/>
    <mergeCell ref="A295:E295"/>
    <mergeCell ref="A282:C282"/>
    <mergeCell ref="A283:C283"/>
    <mergeCell ref="A284:C284"/>
    <mergeCell ref="A285:C285"/>
    <mergeCell ref="A286:C286"/>
    <mergeCell ref="A287:C287"/>
    <mergeCell ref="A276:B276"/>
    <mergeCell ref="D276:H276"/>
    <mergeCell ref="C278:D278"/>
    <mergeCell ref="C279:D279"/>
    <mergeCell ref="C280:D280"/>
    <mergeCell ref="A281:C281"/>
    <mergeCell ref="G281:H281"/>
    <mergeCell ref="A273:B273"/>
    <mergeCell ref="D273:H273"/>
    <mergeCell ref="A274:B274"/>
    <mergeCell ref="D274:H274"/>
    <mergeCell ref="A275:B275"/>
    <mergeCell ref="D275:H275"/>
    <mergeCell ref="A270:B270"/>
    <mergeCell ref="D270:H270"/>
    <mergeCell ref="A271:B271"/>
    <mergeCell ref="D271:H271"/>
    <mergeCell ref="A272:B272"/>
    <mergeCell ref="D272:H272"/>
    <mergeCell ref="D266:H266"/>
    <mergeCell ref="A267:B267"/>
    <mergeCell ref="D267:H267"/>
    <mergeCell ref="A268:B268"/>
    <mergeCell ref="D268:H268"/>
    <mergeCell ref="A269:B269"/>
    <mergeCell ref="D269:H269"/>
    <mergeCell ref="A262:B262"/>
    <mergeCell ref="D262:H262"/>
    <mergeCell ref="A263:B263"/>
    <mergeCell ref="D263:H263"/>
    <mergeCell ref="A264:B264"/>
    <mergeCell ref="C264:C268"/>
    <mergeCell ref="D264:H264"/>
    <mergeCell ref="A265:B265"/>
    <mergeCell ref="D265:H265"/>
    <mergeCell ref="A266:B266"/>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D213:H213"/>
    <mergeCell ref="A214:B214"/>
    <mergeCell ref="D214:H214"/>
    <mergeCell ref="A215:B215"/>
    <mergeCell ref="D215:H215"/>
    <mergeCell ref="A216:B216"/>
    <mergeCell ref="D216:H216"/>
    <mergeCell ref="A209:B209"/>
    <mergeCell ref="D209:H209"/>
    <mergeCell ref="A210:B210"/>
    <mergeCell ref="C210:C227"/>
    <mergeCell ref="D210:H210"/>
    <mergeCell ref="A211:B211"/>
    <mergeCell ref="D211:H211"/>
    <mergeCell ref="A212:B212"/>
    <mergeCell ref="D212:H212"/>
    <mergeCell ref="A213:B213"/>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5:B195"/>
    <mergeCell ref="D195:H195"/>
    <mergeCell ref="A196:C196"/>
    <mergeCell ref="D196:H196"/>
    <mergeCell ref="D197:H197"/>
    <mergeCell ref="A198:B198"/>
    <mergeCell ref="C198:C206"/>
    <mergeCell ref="D198:H198"/>
    <mergeCell ref="A199:B199"/>
    <mergeCell ref="D199:H199"/>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D149:H149"/>
    <mergeCell ref="A150:B150"/>
    <mergeCell ref="D150:H150"/>
    <mergeCell ref="A151:B151"/>
    <mergeCell ref="D151:H151"/>
    <mergeCell ref="A152:B152"/>
    <mergeCell ref="D152:H152"/>
    <mergeCell ref="A145:C145"/>
    <mergeCell ref="D145:H145"/>
    <mergeCell ref="A146:B146"/>
    <mergeCell ref="C146:C195"/>
    <mergeCell ref="D146:H146"/>
    <mergeCell ref="A147:B147"/>
    <mergeCell ref="D147:H147"/>
    <mergeCell ref="A148:B148"/>
    <mergeCell ref="D148:H148"/>
    <mergeCell ref="A149:B149"/>
    <mergeCell ref="D140:H140"/>
    <mergeCell ref="A141:A143"/>
    <mergeCell ref="B141:B142"/>
    <mergeCell ref="C141:C142"/>
    <mergeCell ref="D141:H143"/>
    <mergeCell ref="D144:H144"/>
    <mergeCell ref="H130:H133"/>
    <mergeCell ref="D134:H134"/>
    <mergeCell ref="A135:A139"/>
    <mergeCell ref="B135:B136"/>
    <mergeCell ref="C135:C136"/>
    <mergeCell ref="D135:D139"/>
    <mergeCell ref="E135:E139"/>
    <mergeCell ref="F135:F139"/>
    <mergeCell ref="G135:G139"/>
    <mergeCell ref="H135:H139"/>
    <mergeCell ref="A127:B127"/>
    <mergeCell ref="D127:H127"/>
    <mergeCell ref="D128:H128"/>
    <mergeCell ref="A130:A133"/>
    <mergeCell ref="B130:B131"/>
    <mergeCell ref="C130:C131"/>
    <mergeCell ref="D130:D133"/>
    <mergeCell ref="E130:E133"/>
    <mergeCell ref="F130:F133"/>
    <mergeCell ref="G130:G133"/>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11175.839999999998</v>
      </c>
      <c r="E7" s="32">
        <f>F7*1.1</f>
        <v>10244.52</v>
      </c>
      <c r="F7" s="32">
        <v>9313.1999999999989</v>
      </c>
      <c r="G7" s="32">
        <f>F7*0.75</f>
        <v>6984.9</v>
      </c>
      <c r="H7" s="33">
        <f>F7*0.5</f>
        <v>4656.5999999999995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12235.679999999998</v>
      </c>
      <c r="E12" s="32">
        <f>F12*1.1</f>
        <v>11216.04</v>
      </c>
      <c r="F12" s="32">
        <v>10196.4</v>
      </c>
      <c r="G12" s="32">
        <f>F12*0.75</f>
        <v>7647.2999999999993</v>
      </c>
      <c r="H12" s="33">
        <f>F12*0.5</f>
        <v>5098.2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2178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389">
        <v>309.59999999999997</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15652.8</v>
      </c>
      <c r="E27" s="32">
        <f>F27*1.1</f>
        <v>14348.400000000001</v>
      </c>
      <c r="F27" s="32">
        <v>13044</v>
      </c>
      <c r="G27" s="32">
        <f>F27*0.75</f>
        <v>9783</v>
      </c>
      <c r="H27" s="33">
        <f>F27*0.5</f>
        <v>6522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17136</v>
      </c>
      <c r="E32" s="32">
        <f>F32*1.1</f>
        <v>15708.000000000002</v>
      </c>
      <c r="F32" s="32">
        <v>14280</v>
      </c>
      <c r="G32" s="32">
        <f>F32*0.75</f>
        <v>10710</v>
      </c>
      <c r="H32" s="33">
        <f>F32*0.5</f>
        <v>7140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3120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309.59999999999997</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300">
        <f>F48*1.2</f>
        <v>5227.2</v>
      </c>
      <c r="E48" s="300">
        <f>F48*1.1</f>
        <v>4791.6000000000004</v>
      </c>
      <c r="F48" s="300">
        <v>4356</v>
      </c>
      <c r="G48" s="300">
        <f>F48*0.75</f>
        <v>3267</v>
      </c>
      <c r="H48" s="300">
        <f>F48*0.5</f>
        <v>2178</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264</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1">
        <f>F55*1.2</f>
        <v>13413.6</v>
      </c>
      <c r="E55" s="32">
        <f>F55*1.1</f>
        <v>12295.800000000001</v>
      </c>
      <c r="F55" s="32">
        <v>11178</v>
      </c>
      <c r="G55" s="32">
        <f>F55*0.75</f>
        <v>8383.5</v>
      </c>
      <c r="H55" s="33">
        <f>F55*0.5</f>
        <v>5589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54">
        <f>F61*1.2</f>
        <v>14688</v>
      </c>
      <c r="E61" s="32">
        <f>F61*1.1</f>
        <v>13464.000000000002</v>
      </c>
      <c r="F61" s="32">
        <v>12240</v>
      </c>
      <c r="G61" s="32">
        <f>F61*0.75</f>
        <v>9180</v>
      </c>
      <c r="H61" s="33">
        <f>F61*0.5</f>
        <v>6120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389">
        <v>309.59999999999997</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1320 до 26400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144">
        <v>1320</v>
      </c>
      <c r="E72" s="145"/>
      <c r="F72" s="145"/>
      <c r="G72" s="145"/>
      <c r="H72" s="146"/>
    </row>
    <row r="73" spans="1:8" ht="37.5" customHeight="1" x14ac:dyDescent="0.2">
      <c r="A73" s="147" t="s">
        <v>40</v>
      </c>
      <c r="B73" s="148"/>
      <c r="C73" s="143"/>
      <c r="D73" s="36">
        <v>2640</v>
      </c>
      <c r="E73" s="37"/>
      <c r="F73" s="37"/>
      <c r="G73" s="37"/>
      <c r="H73" s="38"/>
    </row>
    <row r="74" spans="1:8" ht="37.5" customHeight="1" x14ac:dyDescent="0.2">
      <c r="A74" s="147" t="s">
        <v>41</v>
      </c>
      <c r="B74" s="148"/>
      <c r="C74" s="143"/>
      <c r="D74" s="36">
        <v>3960</v>
      </c>
      <c r="E74" s="37"/>
      <c r="F74" s="37"/>
      <c r="G74" s="37"/>
      <c r="H74" s="38"/>
    </row>
    <row r="75" spans="1:8" ht="37.5" customHeight="1" x14ac:dyDescent="0.2">
      <c r="A75" s="147" t="s">
        <v>42</v>
      </c>
      <c r="B75" s="148"/>
      <c r="C75" s="143"/>
      <c r="D75" s="36">
        <v>5280</v>
      </c>
      <c r="E75" s="37"/>
      <c r="F75" s="37"/>
      <c r="G75" s="37"/>
      <c r="H75" s="38"/>
    </row>
    <row r="76" spans="1:8" ht="37.5" customHeight="1" x14ac:dyDescent="0.2">
      <c r="A76" s="147" t="s">
        <v>43</v>
      </c>
      <c r="B76" s="148"/>
      <c r="C76" s="143"/>
      <c r="D76" s="36">
        <v>6600</v>
      </c>
      <c r="E76" s="37"/>
      <c r="F76" s="37"/>
      <c r="G76" s="37"/>
      <c r="H76" s="38"/>
    </row>
    <row r="77" spans="1:8" ht="37.5" customHeight="1" x14ac:dyDescent="0.2">
      <c r="A77" s="147" t="s">
        <v>44</v>
      </c>
      <c r="B77" s="148"/>
      <c r="C77" s="143"/>
      <c r="D77" s="36">
        <v>7920</v>
      </c>
      <c r="E77" s="37"/>
      <c r="F77" s="37"/>
      <c r="G77" s="37"/>
      <c r="H77" s="38"/>
    </row>
    <row r="78" spans="1:8" ht="37.5" customHeight="1" x14ac:dyDescent="0.2">
      <c r="A78" s="147" t="s">
        <v>45</v>
      </c>
      <c r="B78" s="148"/>
      <c r="C78" s="143"/>
      <c r="D78" s="36">
        <v>9240</v>
      </c>
      <c r="E78" s="37"/>
      <c r="F78" s="37"/>
      <c r="G78" s="37"/>
      <c r="H78" s="38"/>
    </row>
    <row r="79" spans="1:8" ht="37.5" customHeight="1" x14ac:dyDescent="0.2">
      <c r="A79" s="147" t="s">
        <v>46</v>
      </c>
      <c r="B79" s="148"/>
      <c r="C79" s="143"/>
      <c r="D79" s="36">
        <v>10560</v>
      </c>
      <c r="E79" s="37"/>
      <c r="F79" s="37"/>
      <c r="G79" s="37"/>
      <c r="H79" s="38"/>
    </row>
    <row r="80" spans="1:8" ht="37.5" customHeight="1" x14ac:dyDescent="0.2">
      <c r="A80" s="147" t="s">
        <v>47</v>
      </c>
      <c r="B80" s="148"/>
      <c r="C80" s="143"/>
      <c r="D80" s="36">
        <v>11880</v>
      </c>
      <c r="E80" s="37"/>
      <c r="F80" s="37"/>
      <c r="G80" s="37"/>
      <c r="H80" s="38"/>
    </row>
    <row r="81" spans="1:8" ht="37.5" customHeight="1" x14ac:dyDescent="0.2">
      <c r="A81" s="147" t="s">
        <v>48</v>
      </c>
      <c r="B81" s="148"/>
      <c r="C81" s="143"/>
      <c r="D81" s="36">
        <v>13200</v>
      </c>
      <c r="E81" s="37"/>
      <c r="F81" s="37"/>
      <c r="G81" s="37"/>
      <c r="H81" s="38"/>
    </row>
    <row r="82" spans="1:8" ht="37.5" customHeight="1" x14ac:dyDescent="0.2">
      <c r="A82" s="147" t="s">
        <v>49</v>
      </c>
      <c r="B82" s="148"/>
      <c r="C82" s="143"/>
      <c r="D82" s="36">
        <v>14520</v>
      </c>
      <c r="E82" s="37"/>
      <c r="F82" s="37"/>
      <c r="G82" s="37"/>
      <c r="H82" s="38"/>
    </row>
    <row r="83" spans="1:8" ht="37.5" customHeight="1" x14ac:dyDescent="0.2">
      <c r="A83" s="147" t="s">
        <v>50</v>
      </c>
      <c r="B83" s="148"/>
      <c r="C83" s="143"/>
      <c r="D83" s="36">
        <v>15840</v>
      </c>
      <c r="E83" s="37"/>
      <c r="F83" s="37"/>
      <c r="G83" s="37"/>
      <c r="H83" s="38"/>
    </row>
    <row r="84" spans="1:8" ht="37.5" customHeight="1" x14ac:dyDescent="0.2">
      <c r="A84" s="147" t="s">
        <v>51</v>
      </c>
      <c r="B84" s="148"/>
      <c r="C84" s="143"/>
      <c r="D84" s="36">
        <v>17160</v>
      </c>
      <c r="E84" s="37"/>
      <c r="F84" s="37"/>
      <c r="G84" s="37"/>
      <c r="H84" s="38"/>
    </row>
    <row r="85" spans="1:8" ht="37.5" customHeight="1" x14ac:dyDescent="0.2">
      <c r="A85" s="147" t="s">
        <v>52</v>
      </c>
      <c r="B85" s="148"/>
      <c r="C85" s="143"/>
      <c r="D85" s="36">
        <v>18480</v>
      </c>
      <c r="E85" s="37"/>
      <c r="F85" s="37"/>
      <c r="G85" s="37"/>
      <c r="H85" s="38"/>
    </row>
    <row r="86" spans="1:8" ht="37.5" customHeight="1" x14ac:dyDescent="0.2">
      <c r="A86" s="147" t="s">
        <v>53</v>
      </c>
      <c r="B86" s="148"/>
      <c r="C86" s="143"/>
      <c r="D86" s="36">
        <v>19800</v>
      </c>
      <c r="E86" s="37"/>
      <c r="F86" s="37"/>
      <c r="G86" s="37"/>
      <c r="H86" s="38"/>
    </row>
    <row r="87" spans="1:8" ht="37.5" customHeight="1" x14ac:dyDescent="0.2">
      <c r="A87" s="147" t="s">
        <v>54</v>
      </c>
      <c r="B87" s="148"/>
      <c r="C87" s="143"/>
      <c r="D87" s="36">
        <v>21120</v>
      </c>
      <c r="E87" s="37"/>
      <c r="F87" s="37"/>
      <c r="G87" s="37"/>
      <c r="H87" s="38"/>
    </row>
    <row r="88" spans="1:8" ht="37.5" customHeight="1" x14ac:dyDescent="0.2">
      <c r="A88" s="147" t="s">
        <v>55</v>
      </c>
      <c r="B88" s="148"/>
      <c r="C88" s="143"/>
      <c r="D88" s="36">
        <v>22440</v>
      </c>
      <c r="E88" s="37"/>
      <c r="F88" s="37"/>
      <c r="G88" s="37"/>
      <c r="H88" s="38"/>
    </row>
    <row r="89" spans="1:8" ht="37.5" customHeight="1" x14ac:dyDescent="0.2">
      <c r="A89" s="147" t="s">
        <v>56</v>
      </c>
      <c r="B89" s="148"/>
      <c r="C89" s="143"/>
      <c r="D89" s="36">
        <v>23760</v>
      </c>
      <c r="E89" s="37"/>
      <c r="F89" s="37"/>
      <c r="G89" s="37"/>
      <c r="H89" s="38"/>
    </row>
    <row r="90" spans="1:8" ht="37.5" customHeight="1" x14ac:dyDescent="0.2">
      <c r="A90" s="147" t="s">
        <v>57</v>
      </c>
      <c r="B90" s="148"/>
      <c r="C90" s="143"/>
      <c r="D90" s="36">
        <v>25080</v>
      </c>
      <c r="E90" s="37"/>
      <c r="F90" s="37"/>
      <c r="G90" s="37"/>
      <c r="H90" s="38"/>
    </row>
    <row r="91" spans="1:8" ht="37.5" customHeight="1" thickBot="1" x14ac:dyDescent="0.25">
      <c r="A91" s="147" t="s">
        <v>58</v>
      </c>
      <c r="B91" s="148"/>
      <c r="C91" s="143"/>
      <c r="D91" s="36">
        <v>26400</v>
      </c>
      <c r="E91" s="37"/>
      <c r="F91" s="37"/>
      <c r="G91" s="37"/>
      <c r="H91" s="38"/>
    </row>
    <row r="92" spans="1:8" ht="50.1" customHeight="1" thickBot="1" x14ac:dyDescent="0.25">
      <c r="A92" s="136" t="s">
        <v>59</v>
      </c>
      <c r="B92" s="137"/>
      <c r="C92" s="137"/>
      <c r="D92" s="138" t="str">
        <f>"от "&amp;MIN(D93:D102)&amp;" до "&amp;MAX(D93:D102)</f>
        <v>от 303,6 до 2468,4</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152">
        <v>824.4</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157">
        <v>303.59999999999997</v>
      </c>
      <c r="E94" s="157"/>
      <c r="F94" s="157"/>
      <c r="G94" s="157"/>
      <c r="H94" s="158"/>
    </row>
    <row r="95" spans="1:8" ht="37.5" customHeight="1" x14ac:dyDescent="0.2">
      <c r="A95" s="154" t="s">
        <v>62</v>
      </c>
      <c r="B95" s="155"/>
      <c r="C95" s="159"/>
      <c r="D95" s="157">
        <v>2468.4</v>
      </c>
      <c r="E95" s="157"/>
      <c r="F95" s="157"/>
      <c r="G95" s="157"/>
      <c r="H95" s="158"/>
    </row>
    <row r="96" spans="1:8" ht="37.5" customHeight="1" x14ac:dyDescent="0.2">
      <c r="A96" s="154" t="s">
        <v>63</v>
      </c>
      <c r="B96" s="155"/>
      <c r="C96" s="159"/>
      <c r="D96" s="157">
        <v>1254</v>
      </c>
      <c r="E96" s="157"/>
      <c r="F96" s="157"/>
      <c r="G96" s="157"/>
      <c r="H96" s="158"/>
    </row>
    <row r="97" spans="1:8" ht="37.5" customHeight="1" x14ac:dyDescent="0.2">
      <c r="A97" s="160" t="s">
        <v>64</v>
      </c>
      <c r="B97" s="161"/>
      <c r="C97" s="159"/>
      <c r="D97" s="157">
        <v>1320</v>
      </c>
      <c r="E97" s="157"/>
      <c r="F97" s="157"/>
      <c r="G97" s="157"/>
      <c r="H97" s="158"/>
    </row>
    <row r="98" spans="1:8" ht="37.5" customHeight="1" x14ac:dyDescent="0.2">
      <c r="A98" s="154" t="s">
        <v>65</v>
      </c>
      <c r="B98" s="155"/>
      <c r="C98" s="159"/>
      <c r="D98" s="157">
        <v>303.59999999999997</v>
      </c>
      <c r="E98" s="157"/>
      <c r="F98" s="157"/>
      <c r="G98" s="157"/>
      <c r="H98" s="158"/>
    </row>
    <row r="99" spans="1:8" ht="37.5" customHeight="1" x14ac:dyDescent="0.2">
      <c r="A99" s="154" t="s">
        <v>66</v>
      </c>
      <c r="B99" s="155"/>
      <c r="C99" s="159"/>
      <c r="D99" s="157">
        <v>303.59999999999997</v>
      </c>
      <c r="E99" s="157"/>
      <c r="F99" s="157"/>
      <c r="G99" s="157"/>
      <c r="H99" s="158"/>
    </row>
    <row r="100" spans="1:8" ht="37.5" customHeight="1" x14ac:dyDescent="0.2">
      <c r="A100" s="154" t="s">
        <v>67</v>
      </c>
      <c r="B100" s="155"/>
      <c r="C100" s="159"/>
      <c r="D100" s="157">
        <v>607.19999999999993</v>
      </c>
      <c r="E100" s="157"/>
      <c r="F100" s="157"/>
      <c r="G100" s="157"/>
      <c r="H100" s="158"/>
    </row>
    <row r="101" spans="1:8" ht="37.5" customHeight="1" x14ac:dyDescent="0.2">
      <c r="A101" s="154" t="s">
        <v>68</v>
      </c>
      <c r="B101" s="155"/>
      <c r="C101" s="159"/>
      <c r="D101" s="157">
        <v>910.8</v>
      </c>
      <c r="E101" s="157"/>
      <c r="F101" s="157"/>
      <c r="G101" s="157"/>
      <c r="H101" s="158"/>
    </row>
    <row r="102" spans="1:8" ht="37.5" customHeight="1" thickBot="1" x14ac:dyDescent="0.25">
      <c r="A102" s="162" t="s">
        <v>69</v>
      </c>
      <c r="B102" s="163"/>
      <c r="C102" s="164"/>
      <c r="D102" s="165">
        <v>1880.3999999999999</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660 до 6871,2</v>
      </c>
      <c r="E104" s="173"/>
      <c r="F104" s="173"/>
      <c r="G104" s="173"/>
      <c r="H104" s="174"/>
    </row>
    <row r="105" spans="1:8" ht="21.75" thickBot="1" x14ac:dyDescent="0.25">
      <c r="A105" s="336"/>
      <c r="B105" s="337"/>
      <c r="C105" s="130"/>
      <c r="D105" s="399"/>
      <c r="E105" s="399"/>
      <c r="F105" s="399"/>
      <c r="G105" s="399"/>
      <c r="H105" s="400"/>
    </row>
    <row r="106" spans="1:8" ht="58.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182">
        <v>1980</v>
      </c>
      <c r="E106" s="182"/>
      <c r="F106" s="182"/>
      <c r="G106" s="182"/>
      <c r="H106" s="183"/>
    </row>
    <row r="107" spans="1:8" ht="58.5" customHeight="1" thickBot="1" x14ac:dyDescent="0.25">
      <c r="A107" s="184" t="s">
        <v>74</v>
      </c>
      <c r="B107" s="185"/>
      <c r="C107" s="186"/>
      <c r="D107" s="187" t="s">
        <v>75</v>
      </c>
      <c r="E107" s="188"/>
      <c r="F107" s="188"/>
      <c r="G107" s="188"/>
      <c r="H107" s="189"/>
    </row>
    <row r="108" spans="1:8" ht="58.5" customHeight="1" x14ac:dyDescent="0.2">
      <c r="A108" s="190" t="s">
        <v>76</v>
      </c>
      <c r="B108" s="191"/>
      <c r="C108" s="186"/>
      <c r="D108" s="157">
        <f>D106/4</f>
        <v>495</v>
      </c>
      <c r="E108" s="157"/>
      <c r="F108" s="157"/>
      <c r="G108" s="157"/>
      <c r="H108" s="158"/>
    </row>
    <row r="109" spans="1:8" ht="58.5" customHeight="1" x14ac:dyDescent="0.2">
      <c r="A109" s="190" t="s">
        <v>77</v>
      </c>
      <c r="B109" s="191"/>
      <c r="C109" s="186"/>
      <c r="D109" s="157">
        <f>D106/5</f>
        <v>396</v>
      </c>
      <c r="E109" s="157"/>
      <c r="F109" s="157"/>
      <c r="G109" s="157"/>
      <c r="H109" s="158"/>
    </row>
    <row r="110" spans="1:8" ht="58.5" customHeight="1" x14ac:dyDescent="0.2">
      <c r="A110" s="190" t="s">
        <v>78</v>
      </c>
      <c r="B110" s="191"/>
      <c r="C110" s="186"/>
      <c r="D110" s="157">
        <f>D106/6</f>
        <v>330</v>
      </c>
      <c r="E110" s="157"/>
      <c r="F110" s="157"/>
      <c r="G110" s="157"/>
      <c r="H110" s="158"/>
    </row>
    <row r="111" spans="1:8" ht="58.5" customHeight="1" x14ac:dyDescent="0.2">
      <c r="A111" s="190" t="s">
        <v>79</v>
      </c>
      <c r="B111" s="191"/>
      <c r="C111" s="186"/>
      <c r="D111" s="157">
        <f>D106/7</f>
        <v>282.85714285714283</v>
      </c>
      <c r="E111" s="157"/>
      <c r="F111" s="157"/>
      <c r="G111" s="157"/>
      <c r="H111" s="158"/>
    </row>
    <row r="112" spans="1:8" ht="58.5" customHeight="1" x14ac:dyDescent="0.2">
      <c r="A112" s="190" t="s">
        <v>80</v>
      </c>
      <c r="B112" s="191"/>
      <c r="C112" s="186"/>
      <c r="D112" s="157">
        <f>D106/8</f>
        <v>247.5</v>
      </c>
      <c r="E112" s="157"/>
      <c r="F112" s="157"/>
      <c r="G112" s="157"/>
      <c r="H112" s="158"/>
    </row>
    <row r="113" spans="1:8" ht="58.5" customHeight="1" x14ac:dyDescent="0.2">
      <c r="A113" s="190" t="s">
        <v>81</v>
      </c>
      <c r="B113" s="191"/>
      <c r="C113" s="186"/>
      <c r="D113" s="157">
        <f>D106/9</f>
        <v>220</v>
      </c>
      <c r="E113" s="157"/>
      <c r="F113" s="157"/>
      <c r="G113" s="157"/>
      <c r="H113" s="158"/>
    </row>
    <row r="114" spans="1:8" ht="58.5" customHeight="1" x14ac:dyDescent="0.2">
      <c r="A114" s="190" t="s">
        <v>82</v>
      </c>
      <c r="B114" s="191"/>
      <c r="C114" s="186"/>
      <c r="D114" s="157">
        <f>D106/10</f>
        <v>198</v>
      </c>
      <c r="E114" s="157"/>
      <c r="F114" s="157"/>
      <c r="G114" s="157"/>
      <c r="H114" s="158"/>
    </row>
    <row r="115" spans="1:8" ht="58.5" customHeight="1" thickBot="1" x14ac:dyDescent="0.25">
      <c r="A115" s="179" t="s">
        <v>83</v>
      </c>
      <c r="B115" s="180"/>
      <c r="C115" s="186"/>
      <c r="D115" s="182">
        <v>3084</v>
      </c>
      <c r="E115" s="182"/>
      <c r="F115" s="182"/>
      <c r="G115" s="182"/>
      <c r="H115" s="183"/>
    </row>
    <row r="116" spans="1:8" ht="58.5" customHeight="1" thickBot="1" x14ac:dyDescent="0.25">
      <c r="A116" s="184" t="s">
        <v>74</v>
      </c>
      <c r="B116" s="185"/>
      <c r="C116" s="186"/>
      <c r="D116" s="187" t="s">
        <v>75</v>
      </c>
      <c r="E116" s="188"/>
      <c r="F116" s="188"/>
      <c r="G116" s="188"/>
      <c r="H116" s="189"/>
    </row>
    <row r="117" spans="1:8" ht="58.5" customHeight="1" x14ac:dyDescent="0.2">
      <c r="A117" s="190" t="s">
        <v>76</v>
      </c>
      <c r="B117" s="191"/>
      <c r="C117" s="186"/>
      <c r="D117" s="157">
        <v>702</v>
      </c>
      <c r="E117" s="157"/>
      <c r="F117" s="157"/>
      <c r="G117" s="157"/>
      <c r="H117" s="158"/>
    </row>
    <row r="118" spans="1:8" ht="58.5" customHeight="1" x14ac:dyDescent="0.2">
      <c r="A118" s="190" t="s">
        <v>77</v>
      </c>
      <c r="B118" s="191"/>
      <c r="C118" s="186"/>
      <c r="D118" s="157">
        <v>616.79999999999995</v>
      </c>
      <c r="E118" s="157"/>
      <c r="F118" s="157"/>
      <c r="G118" s="157"/>
      <c r="H118" s="158"/>
    </row>
    <row r="119" spans="1:8" ht="58.5" customHeight="1" x14ac:dyDescent="0.2">
      <c r="A119" s="190" t="s">
        <v>78</v>
      </c>
      <c r="B119" s="191"/>
      <c r="C119" s="186"/>
      <c r="D119" s="157">
        <v>514</v>
      </c>
      <c r="E119" s="157"/>
      <c r="F119" s="157"/>
      <c r="G119" s="157"/>
      <c r="H119" s="158"/>
    </row>
    <row r="120" spans="1:8" ht="58.5" customHeight="1" x14ac:dyDescent="0.2">
      <c r="A120" s="190" t="s">
        <v>79</v>
      </c>
      <c r="B120" s="191"/>
      <c r="C120" s="186"/>
      <c r="D120" s="157">
        <v>440.57142857142861</v>
      </c>
      <c r="E120" s="157"/>
      <c r="F120" s="157"/>
      <c r="G120" s="157"/>
      <c r="H120" s="158"/>
    </row>
    <row r="121" spans="1:8" ht="58.5" customHeight="1" x14ac:dyDescent="0.2">
      <c r="A121" s="190" t="s">
        <v>80</v>
      </c>
      <c r="B121" s="191"/>
      <c r="C121" s="186"/>
      <c r="D121" s="157">
        <v>385.5</v>
      </c>
      <c r="E121" s="157"/>
      <c r="F121" s="157"/>
      <c r="G121" s="157"/>
      <c r="H121" s="158"/>
    </row>
    <row r="122" spans="1:8" ht="58.5" customHeight="1" x14ac:dyDescent="0.2">
      <c r="A122" s="190" t="s">
        <v>81</v>
      </c>
      <c r="B122" s="191"/>
      <c r="C122" s="186"/>
      <c r="D122" s="157">
        <v>342.66666666666663</v>
      </c>
      <c r="E122" s="157"/>
      <c r="F122" s="157"/>
      <c r="G122" s="157"/>
      <c r="H122" s="158"/>
    </row>
    <row r="123" spans="1:8" ht="58.5" customHeight="1" thickBot="1" x14ac:dyDescent="0.25">
      <c r="A123" s="190" t="s">
        <v>82</v>
      </c>
      <c r="B123" s="191"/>
      <c r="C123" s="194"/>
      <c r="D123" s="157">
        <v>308.39999999999998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44">
        <v>15404.4</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"2ГИС.НОВЫЙ УРЕНГОЙ"</v>
      </c>
      <c r="D126" s="31">
        <v>1220.3999999999999</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121">
        <v>1650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6">
        <v>5610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"2ГИС.НОВЫЙ УРЕНГОЙ"</v>
      </c>
      <c r="D129" s="36">
        <v>3728.3999999999996</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"2ГИС.НОВЫЙ УРЕНГОЙ"</v>
      </c>
      <c r="D130" s="36">
        <v>4474.8</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6">
        <v>3960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6">
        <v>3662.4</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6">
        <v>6871.2</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"2ГИС.НОВЫЙ УРЕНГОЙ" (мобильная версия 2ГИС 4.0 и выше)</v>
      </c>
      <c r="D134" s="36">
        <v>1789.2</v>
      </c>
      <c r="E134" s="37"/>
      <c r="F134" s="37"/>
      <c r="G134" s="37"/>
      <c r="H134" s="38"/>
    </row>
    <row r="135" spans="1:8" ht="50.1" customHeight="1" x14ac:dyDescent="0.2">
      <c r="A135" s="160" t="s">
        <v>94</v>
      </c>
      <c r="B135" s="161"/>
      <c r="C135" s="202" t="s">
        <v>95</v>
      </c>
      <c r="D135" s="36">
        <v>660</v>
      </c>
      <c r="E135" s="37"/>
      <c r="F135" s="37"/>
      <c r="G135" s="37"/>
      <c r="H135" s="38"/>
    </row>
    <row r="136" spans="1:8" ht="66.7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6">
        <v>2772</v>
      </c>
      <c r="E136" s="37"/>
      <c r="F136" s="37"/>
      <c r="G136" s="37"/>
      <c r="H136" s="38"/>
    </row>
    <row r="137" spans="1:8" ht="66.75" customHeight="1" x14ac:dyDescent="0.2">
      <c r="A137" s="160" t="s">
        <v>97</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6">
        <v>2217.6</v>
      </c>
      <c r="E137" s="37"/>
      <c r="F137" s="37"/>
      <c r="G137" s="37"/>
      <c r="H137" s="38"/>
    </row>
    <row r="138" spans="1:8" ht="66.75" customHeight="1" x14ac:dyDescent="0.2">
      <c r="A138" s="160" t="s">
        <v>98</v>
      </c>
      <c r="B138" s="161"/>
      <c r="C138"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6">
        <v>2402.4</v>
      </c>
      <c r="E138" s="37"/>
      <c r="F138" s="37"/>
      <c r="G138" s="37"/>
      <c r="H138" s="38"/>
    </row>
    <row r="139" spans="1:8" ht="66.75" customHeight="1" x14ac:dyDescent="0.2">
      <c r="A139" s="160" t="s">
        <v>99</v>
      </c>
      <c r="B139" s="161"/>
      <c r="C139"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6">
        <v>1108.8</v>
      </c>
      <c r="E139" s="37"/>
      <c r="F139" s="37"/>
      <c r="G139" s="37"/>
      <c r="H139" s="38"/>
    </row>
    <row r="140" spans="1:8" ht="66.7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6">
        <v>6871.2</v>
      </c>
      <c r="E140" s="37"/>
      <c r="F140" s="37"/>
      <c r="G140" s="37"/>
      <c r="H140" s="38"/>
    </row>
    <row r="141" spans="1:8" ht="66.7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6">
        <v>2204.4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6">
        <v>976.8</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6">
        <v>824.4</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4" s="3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5" s="36">
        <v>2581.1999999999998</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6">
        <v>3794.3999999999996</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7" s="36">
        <v>2204.4</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"2ГИС.НОВЫЙ УРЕНГОЙ"</v>
      </c>
      <c r="D148" s="36">
        <v>1800</v>
      </c>
      <c r="E148" s="37"/>
      <c r="F148" s="37"/>
      <c r="G148" s="37"/>
      <c r="H148" s="38"/>
    </row>
    <row r="149" spans="1:8" ht="50.1" customHeight="1" x14ac:dyDescent="0.2">
      <c r="A149" s="160" t="s">
        <v>108</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6">
        <v>2400</v>
      </c>
      <c r="E149" s="37"/>
      <c r="F149" s="37"/>
      <c r="G149" s="37"/>
      <c r="H149" s="38"/>
    </row>
    <row r="150" spans="1:8" ht="50.1" customHeight="1" x14ac:dyDescent="0.2">
      <c r="A150" s="160" t="s">
        <v>109</v>
      </c>
      <c r="B150" s="161"/>
      <c r="C150" s="202" t="str">
        <f t="shared" si="2"/>
        <v>Электронный справочник на основе Справочника организаций "2ГИС.НОВЫЙ УРЕНГОЙ" (версия для ПК)</v>
      </c>
      <c r="D150" s="36">
        <v>7920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"2ГИС.НОВЫЙ УРЕНГОЙ"</v>
      </c>
      <c r="D151" s="36">
        <v>5280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"2ГИС.НОВЫЙ УРЕНГОЙ"</v>
      </c>
      <c r="D152" s="36">
        <v>6336</v>
      </c>
      <c r="E152" s="37"/>
      <c r="F152" s="37"/>
      <c r="G152" s="37"/>
      <c r="H152" s="38"/>
    </row>
    <row r="153" spans="1:8" ht="50.1" customHeight="1" x14ac:dyDescent="0.2">
      <c r="A153" s="160" t="s">
        <v>112</v>
      </c>
      <c r="B153" s="161"/>
      <c r="C153" s="202" t="str">
        <f t="shared" si="2"/>
        <v>Электронный справочник на основе Справочника организаций "2ГИС.НОВЫЙ УРЕНГОЙ" (версия для ПК)</v>
      </c>
      <c r="D153" s="36">
        <v>5640</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"2ГИС.НОВЫЙ УРЕНГОЙ" (версия для ПК)</v>
      </c>
      <c r="D154" s="36">
        <v>5160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"2ГИС.НОВЫЙ УРЕНГОЙ" (версия для ПК)</v>
      </c>
      <c r="D155" s="36">
        <v>9720</v>
      </c>
      <c r="E155" s="37"/>
      <c r="F155" s="37"/>
      <c r="G155" s="37"/>
      <c r="H155" s="38"/>
    </row>
    <row r="156" spans="1:8" ht="50.1" customHeight="1" x14ac:dyDescent="0.2">
      <c r="A156" s="160" t="s">
        <v>115</v>
      </c>
      <c r="B156" s="161"/>
      <c r="C156" s="202" t="s">
        <v>95</v>
      </c>
      <c r="D156" s="36">
        <v>960</v>
      </c>
      <c r="E156" s="37"/>
      <c r="F156" s="37"/>
      <c r="G156" s="37"/>
      <c r="H156" s="38"/>
    </row>
    <row r="157" spans="1:8" ht="77.2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6">
        <v>9720</v>
      </c>
      <c r="E157" s="37"/>
      <c r="F157" s="37"/>
      <c r="G157" s="37"/>
      <c r="H157" s="38"/>
    </row>
    <row r="158" spans="1:8" ht="50.1" customHeight="1" thickBot="1" x14ac:dyDescent="0.25">
      <c r="A158" s="160" t="s">
        <v>117</v>
      </c>
      <c r="B158" s="161"/>
      <c r="C158" s="202" t="str">
        <f t="shared" si="2"/>
        <v>Электронный справочник на основе Справочника организаций "2ГИС.НОВЫЙ УРЕНГОЙ" (версия для ПК)</v>
      </c>
      <c r="D158" s="44">
        <v>1440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6">
        <v>2204.4</v>
      </c>
      <c r="E160" s="37"/>
      <c r="F160" s="37"/>
      <c r="G160" s="37"/>
      <c r="H160" s="38"/>
    </row>
    <row r="161" spans="1:8" s="16" customFormat="1" ht="50.1" customHeight="1" x14ac:dyDescent="0.2">
      <c r="A161" s="160" t="s">
        <v>120</v>
      </c>
      <c r="B161" s="161"/>
      <c r="C161" s="209"/>
      <c r="D161" s="36">
        <v>2204.4</v>
      </c>
      <c r="E161" s="37"/>
      <c r="F161" s="37"/>
      <c r="G161" s="37"/>
      <c r="H161" s="38"/>
    </row>
    <row r="162" spans="1:8" s="16" customFormat="1" ht="50.1" customHeight="1" x14ac:dyDescent="0.2">
      <c r="A162" s="207" t="s">
        <v>121</v>
      </c>
      <c r="B162" s="208"/>
      <c r="C162" s="209"/>
      <c r="D162" s="359">
        <v>1650</v>
      </c>
      <c r="E162" s="157"/>
      <c r="F162" s="157"/>
      <c r="G162" s="157"/>
      <c r="H162" s="157"/>
    </row>
    <row r="163" spans="1:8" s="16" customFormat="1" ht="50.1" customHeight="1" x14ac:dyDescent="0.2">
      <c r="A163" s="207" t="s">
        <v>122</v>
      </c>
      <c r="B163" s="208"/>
      <c r="C163" s="209"/>
      <c r="D163" s="359">
        <v>165</v>
      </c>
      <c r="E163" s="157"/>
      <c r="F163" s="157"/>
      <c r="G163" s="157"/>
      <c r="H163" s="157"/>
    </row>
    <row r="164" spans="1:8" s="16" customFormat="1" ht="50.1" customHeight="1" thickBot="1" x14ac:dyDescent="0.25">
      <c r="A164" s="207" t="s">
        <v>123</v>
      </c>
      <c r="B164" s="208"/>
      <c r="C164" s="210"/>
      <c r="D164" s="78">
        <v>560.4</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66" s="212">
        <f>F166*1.2</f>
        <v>2692.7999999999997</v>
      </c>
      <c r="E166" s="213">
        <f>F166*1.1</f>
        <v>2468.4</v>
      </c>
      <c r="F166" s="213">
        <v>2244</v>
      </c>
      <c r="G166" s="213">
        <f>F166*0.75</f>
        <v>1683</v>
      </c>
      <c r="H166" s="214">
        <f>F166*0.5</f>
        <v>1122</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"2ГИС.НОВЫЙ УРЕНГОЙ"</v>
      </c>
      <c r="D167" s="36">
        <v>2046</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8" s="36">
        <v>2244</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69" s="212">
        <f>F169*1.2</f>
        <v>3888</v>
      </c>
      <c r="E169" s="213">
        <f>F169*1.1</f>
        <v>3564.0000000000005</v>
      </c>
      <c r="F169" s="213">
        <v>3240</v>
      </c>
      <c r="G169" s="213">
        <f>F169*0.75</f>
        <v>2430</v>
      </c>
      <c r="H169" s="214">
        <f>F169*0.5</f>
        <v>1620</v>
      </c>
    </row>
    <row r="170" spans="1:8" ht="50.1" customHeight="1" x14ac:dyDescent="0.2">
      <c r="A170" s="160" t="s">
        <v>179</v>
      </c>
      <c r="B170" s="161"/>
      <c r="C170" s="202" t="str">
        <f>"Интернет-площадка 2gis.ru на основе Cправочника организаций "&amp;$C$2&amp;""</f>
        <v>Интернет-площадка 2gis.ru на основе Cправочника организаций "2ГИС.НОВЫЙ УРЕНГОЙ"</v>
      </c>
      <c r="D170" s="36">
        <v>2880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71" s="36">
        <v>3240</v>
      </c>
      <c r="E171" s="37"/>
      <c r="F171" s="37"/>
      <c r="G171" s="37"/>
      <c r="H171" s="38"/>
    </row>
    <row r="172" spans="1:8" s="16" customFormat="1" ht="126" customHeight="1" thickBot="1" x14ac:dyDescent="0.25">
      <c r="A172" s="160" t="s">
        <v>131</v>
      </c>
      <c r="B172" s="161"/>
      <c r="C172" s="435" t="str">
        <f>C167</f>
        <v>Интернет-площадка 2gis.ru на основе Cправочника организаций "2ГИС.НОВЫЙ УРЕНГОЙ"</v>
      </c>
      <c r="D172" s="36">
        <v>2244</v>
      </c>
      <c r="E172" s="37"/>
      <c r="F172" s="37"/>
      <c r="G172" s="37"/>
      <c r="H172" s="38"/>
    </row>
    <row r="173" spans="1:8" ht="50.1" customHeight="1" thickBot="1" x14ac:dyDescent="0.25">
      <c r="A173" s="24" t="s">
        <v>193</v>
      </c>
      <c r="B173" s="25"/>
      <c r="C173" s="26"/>
      <c r="D173" s="173"/>
      <c r="E173" s="173"/>
      <c r="F173" s="173"/>
      <c r="G173" s="173"/>
      <c r="H173" s="174"/>
    </row>
    <row r="174" spans="1:8" s="23" customFormat="1" ht="30" customHeight="1" thickBot="1" x14ac:dyDescent="0.25">
      <c r="A174" s="589"/>
      <c r="B174" s="429"/>
      <c r="C174" s="430"/>
      <c r="D174" s="429"/>
      <c r="E174" s="429"/>
      <c r="F174" s="429"/>
      <c r="G174" s="429"/>
      <c r="H174" s="431"/>
    </row>
    <row r="175" spans="1:8" s="16" customFormat="1" ht="185.25" customHeight="1" x14ac:dyDescent="0.2">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5" s="31">
        <v>10626</v>
      </c>
      <c r="E175" s="32"/>
      <c r="F175" s="32"/>
      <c r="G175" s="32"/>
      <c r="H175" s="33"/>
    </row>
    <row r="176" spans="1:8" s="16" customFormat="1" ht="83.25" customHeight="1" thickBot="1" x14ac:dyDescent="0.25">
      <c r="A176" s="160" t="s">
        <v>195</v>
      </c>
      <c r="B176" s="161"/>
      <c r="C176" s="209"/>
      <c r="D176" s="36">
        <v>10626</v>
      </c>
      <c r="E176" s="37"/>
      <c r="F176" s="37"/>
      <c r="G176" s="37"/>
      <c r="H176" s="38"/>
    </row>
    <row r="177" spans="1:8" ht="21.75" thickBot="1" x14ac:dyDescent="0.25">
      <c r="A177" s="336"/>
      <c r="B177" s="337"/>
      <c r="C177" s="130"/>
      <c r="D177" s="399"/>
      <c r="E177" s="399"/>
      <c r="F177" s="399"/>
      <c r="G177" s="399"/>
      <c r="H177" s="400"/>
    </row>
    <row r="179" spans="1:8" ht="21" x14ac:dyDescent="0.2">
      <c r="A179" s="220"/>
      <c r="B179" s="221" t="s">
        <v>133</v>
      </c>
      <c r="C179" s="222" t="s">
        <v>518</v>
      </c>
      <c r="D179" s="222"/>
      <c r="E179" s="223"/>
      <c r="F179" s="223"/>
      <c r="G179" s="223"/>
      <c r="H179" s="223"/>
    </row>
    <row r="180" spans="1:8" ht="21" x14ac:dyDescent="0.2">
      <c r="A180" s="220"/>
      <c r="B180" s="223"/>
      <c r="C180" s="224" t="s">
        <v>519</v>
      </c>
      <c r="D180" s="224"/>
      <c r="E180" s="223"/>
      <c r="F180" s="223"/>
      <c r="G180" s="223"/>
      <c r="H180" s="223"/>
    </row>
    <row r="181" spans="1:8" ht="21" x14ac:dyDescent="0.2">
      <c r="A181" s="220"/>
      <c r="B181" s="223"/>
      <c r="C181" s="224" t="s">
        <v>520</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0,4273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0,0413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0,0113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0,2661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1,0065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144</v>
      </c>
      <c r="B191" s="239"/>
      <c r="C191" s="239"/>
      <c r="D191" s="239"/>
      <c r="E191" s="239"/>
      <c r="F191" s="239"/>
      <c r="G191" s="239"/>
      <c r="H191" s="239"/>
    </row>
    <row r="192" spans="1:8" ht="21" x14ac:dyDescent="0.2">
      <c r="A192" s="239" t="s">
        <v>145</v>
      </c>
      <c r="B192" s="239"/>
      <c r="C192" s="239"/>
      <c r="D192" s="239"/>
      <c r="E192" s="239"/>
      <c r="F192" s="239"/>
      <c r="G192" s="239"/>
      <c r="H192" s="239"/>
    </row>
    <row r="193" spans="1:8" ht="26.25" x14ac:dyDescent="0.2">
      <c r="A193" s="233"/>
      <c r="B193" s="233"/>
      <c r="C193" s="234"/>
      <c r="D193" s="235"/>
      <c r="E193" s="235"/>
      <c r="F193" s="236"/>
      <c r="G193" s="237"/>
      <c r="H193" s="237"/>
    </row>
    <row r="194" spans="1:8" ht="50.1"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94.5" customHeight="1" thickBot="1" x14ac:dyDescent="0.25">
      <c r="A196" s="375" t="s">
        <v>148</v>
      </c>
      <c r="B196" s="376"/>
      <c r="C196" s="250" t="s">
        <v>149</v>
      </c>
      <c r="D196" s="402" t="s">
        <v>150</v>
      </c>
      <c r="E196" s="403"/>
      <c r="F196" s="252"/>
      <c r="G196" s="252"/>
      <c r="H196" s="252"/>
    </row>
    <row r="197" spans="1:8" ht="105" customHeight="1" x14ac:dyDescent="0.2">
      <c r="A197" s="253" t="s">
        <v>151</v>
      </c>
      <c r="B197" s="254"/>
      <c r="C197" s="255" t="s">
        <v>152</v>
      </c>
      <c r="D197" s="256" t="s">
        <v>153</v>
      </c>
      <c r="E197" s="257"/>
      <c r="F197" s="252"/>
      <c r="G197" s="252"/>
      <c r="H197" s="252"/>
    </row>
    <row r="198" spans="1:8" ht="78.75" customHeight="1" x14ac:dyDescent="0.2">
      <c r="A198" s="258" t="s">
        <v>154</v>
      </c>
      <c r="B198" s="259"/>
      <c r="C198" s="260" t="s">
        <v>155</v>
      </c>
      <c r="D198" s="261" t="s">
        <v>156</v>
      </c>
      <c r="E198" s="262"/>
      <c r="F198" s="252"/>
      <c r="G198" s="252"/>
      <c r="H198" s="252"/>
    </row>
    <row r="199" spans="1:8" ht="129.75" customHeight="1" thickBot="1" x14ac:dyDescent="0.25">
      <c r="A199" s="404" t="s">
        <v>157</v>
      </c>
      <c r="B199" s="405"/>
      <c r="C199" s="406" t="s">
        <v>158</v>
      </c>
      <c r="D199" s="407" t="s">
        <v>156</v>
      </c>
      <c r="E199" s="408"/>
      <c r="F199" s="252"/>
      <c r="G199" s="252"/>
      <c r="H199" s="252"/>
    </row>
    <row r="200" spans="1:8" s="217" customFormat="1" ht="102.75" customHeight="1" thickBot="1" x14ac:dyDescent="0.25">
      <c r="A200" s="404" t="s">
        <v>160</v>
      </c>
      <c r="B200" s="405"/>
      <c r="C200" s="601" t="s">
        <v>161</v>
      </c>
      <c r="D200" s="405" t="s">
        <v>156</v>
      </c>
      <c r="E200" s="602"/>
      <c r="F200" s="246"/>
      <c r="G200" s="246"/>
      <c r="H200" s="246"/>
    </row>
    <row r="201" spans="1:8" s="238" customFormat="1" ht="222.75" customHeight="1" thickBot="1" x14ac:dyDescent="0.25">
      <c r="A201" s="404" t="s">
        <v>162</v>
      </c>
      <c r="B201" s="405"/>
      <c r="C201" s="406" t="s">
        <v>163</v>
      </c>
      <c r="D201" s="407" t="s">
        <v>156</v>
      </c>
      <c r="E201" s="408"/>
      <c r="F201" s="236"/>
      <c r="G201" s="237"/>
      <c r="H201" s="237"/>
    </row>
    <row r="202" spans="1:8" ht="23.25" x14ac:dyDescent="0.2">
      <c r="A202" s="264" t="s">
        <v>164</v>
      </c>
      <c r="B202" s="264"/>
      <c r="C202" s="264"/>
      <c r="D202" s="264"/>
      <c r="E202" s="264"/>
      <c r="F202" s="264"/>
      <c r="G202" s="264"/>
      <c r="H202" s="264"/>
    </row>
    <row r="203" spans="1:8" ht="23.25" customHeight="1" x14ac:dyDescent="0.2">
      <c r="A203" s="264" t="s">
        <v>165</v>
      </c>
      <c r="B203" s="264"/>
      <c r="C203" s="264"/>
      <c r="D203" s="264"/>
      <c r="E203" s="264"/>
      <c r="F203" s="264"/>
      <c r="G203" s="264"/>
      <c r="H203" s="264"/>
    </row>
    <row r="204" spans="1:8" ht="183"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67.5" customHeight="1" x14ac:dyDescent="0.2">
      <c r="A205" s="239" t="s">
        <v>167</v>
      </c>
      <c r="B205" s="239"/>
      <c r="C205" s="239"/>
      <c r="D205" s="239"/>
      <c r="E205" s="239"/>
      <c r="F205" s="239"/>
      <c r="G205" s="239"/>
      <c r="H205" s="239"/>
    </row>
    <row r="206" spans="1:8" ht="28.5" customHeight="1"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8">
    <mergeCell ref="A204:H204"/>
    <mergeCell ref="A205:H205"/>
    <mergeCell ref="A206:H206"/>
    <mergeCell ref="A207:E207"/>
    <mergeCell ref="F207:H207"/>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598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14234.4</v>
      </c>
      <c r="E7" s="32">
        <f>F7*1.1</f>
        <v>13048.2</v>
      </c>
      <c r="F7" s="32">
        <v>11862</v>
      </c>
      <c r="G7" s="32">
        <f>F7*0.75</f>
        <v>8896.5</v>
      </c>
      <c r="H7" s="33">
        <f>F7*0.5</f>
        <v>5931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15832.8</v>
      </c>
      <c r="E12" s="32">
        <f>F12*1.1</f>
        <v>14513.400000000001</v>
      </c>
      <c r="F12" s="32">
        <v>13194</v>
      </c>
      <c r="G12" s="32">
        <f>F12*0.75</f>
        <v>9895.5</v>
      </c>
      <c r="H12" s="33">
        <f>F12*0.5</f>
        <v>6597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389">
        <v>420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19929.599999999999</v>
      </c>
      <c r="E27" s="32">
        <f>F27*1.1</f>
        <v>18268.800000000003</v>
      </c>
      <c r="F27" s="32">
        <v>16608</v>
      </c>
      <c r="G27" s="32">
        <f>F27*0.75</f>
        <v>12456</v>
      </c>
      <c r="H27" s="33">
        <f>F27*0.5</f>
        <v>8304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22176</v>
      </c>
      <c r="E32" s="32">
        <f>F32*1.1</f>
        <v>20328</v>
      </c>
      <c r="F32" s="32">
        <v>18480</v>
      </c>
      <c r="G32" s="32">
        <f>F32*0.75</f>
        <v>13860</v>
      </c>
      <c r="H32" s="33">
        <f>F32*0.5</f>
        <v>9240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1">
        <f>F48*1.2</f>
        <v>17085.599999999999</v>
      </c>
      <c r="E48" s="32">
        <f>F48*1.1</f>
        <v>15661.800000000001</v>
      </c>
      <c r="F48" s="32">
        <v>14238</v>
      </c>
      <c r="G48" s="32">
        <f>F48*0.75</f>
        <v>10678.5</v>
      </c>
      <c r="H48" s="33">
        <f>F48*0.5</f>
        <v>7119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54">
        <f>F54*1.2</f>
        <v>19000.8</v>
      </c>
      <c r="E54" s="32">
        <f>F54*1.1</f>
        <v>17417.400000000001</v>
      </c>
      <c r="F54" s="32">
        <v>15834</v>
      </c>
      <c r="G54" s="32">
        <f>F54*0.75</f>
        <v>11875.5</v>
      </c>
      <c r="H54" s="33">
        <f>F54*0.5</f>
        <v>7917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389">
        <v>420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1980 до 30690</v>
      </c>
      <c r="E64" s="139"/>
      <c r="F64" s="139"/>
      <c r="G64" s="139"/>
      <c r="H64" s="140"/>
    </row>
    <row r="65" spans="1:8" ht="37.5" customHeight="1" x14ac:dyDescent="0.2">
      <c r="A65" s="141" t="s">
        <v>39</v>
      </c>
      <c r="B65" s="142"/>
      <c r="C65" s="438"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144">
        <v>1980</v>
      </c>
      <c r="E65" s="145"/>
      <c r="F65" s="145"/>
      <c r="G65" s="145"/>
      <c r="H65" s="146"/>
    </row>
    <row r="66" spans="1:8" ht="37.5" customHeight="1" x14ac:dyDescent="0.2">
      <c r="A66" s="147" t="s">
        <v>40</v>
      </c>
      <c r="B66" s="148"/>
      <c r="C66" s="143"/>
      <c r="D66" s="36">
        <v>2970</v>
      </c>
      <c r="E66" s="37"/>
      <c r="F66" s="37"/>
      <c r="G66" s="37"/>
      <c r="H66" s="38"/>
    </row>
    <row r="67" spans="1:8" ht="37.5" customHeight="1" x14ac:dyDescent="0.2">
      <c r="A67" s="147" t="s">
        <v>41</v>
      </c>
      <c r="B67" s="148"/>
      <c r="C67" s="143"/>
      <c r="D67" s="36">
        <v>3960</v>
      </c>
      <c r="E67" s="37"/>
      <c r="F67" s="37"/>
      <c r="G67" s="37"/>
      <c r="H67" s="38"/>
    </row>
    <row r="68" spans="1:8" ht="37.5" customHeight="1" x14ac:dyDescent="0.2">
      <c r="A68" s="147" t="s">
        <v>42</v>
      </c>
      <c r="B68" s="148"/>
      <c r="C68" s="143"/>
      <c r="D68" s="36">
        <v>4950</v>
      </c>
      <c r="E68" s="37"/>
      <c r="F68" s="37"/>
      <c r="G68" s="37"/>
      <c r="H68" s="38"/>
    </row>
    <row r="69" spans="1:8" ht="37.5" customHeight="1" x14ac:dyDescent="0.2">
      <c r="A69" s="147" t="s">
        <v>43</v>
      </c>
      <c r="B69" s="148"/>
      <c r="C69" s="143"/>
      <c r="D69" s="36">
        <v>5940</v>
      </c>
      <c r="E69" s="37"/>
      <c r="F69" s="37"/>
      <c r="G69" s="37"/>
      <c r="H69" s="38"/>
    </row>
    <row r="70" spans="1:8" ht="37.5" customHeight="1" x14ac:dyDescent="0.2">
      <c r="A70" s="147" t="s">
        <v>44</v>
      </c>
      <c r="B70" s="148"/>
      <c r="C70" s="143"/>
      <c r="D70" s="36">
        <v>6930</v>
      </c>
      <c r="E70" s="37"/>
      <c r="F70" s="37"/>
      <c r="G70" s="37"/>
      <c r="H70" s="38"/>
    </row>
    <row r="71" spans="1:8" ht="37.5" customHeight="1" x14ac:dyDescent="0.2">
      <c r="A71" s="147" t="s">
        <v>45</v>
      </c>
      <c r="B71" s="148"/>
      <c r="C71" s="143"/>
      <c r="D71" s="36">
        <v>7920</v>
      </c>
      <c r="E71" s="37"/>
      <c r="F71" s="37"/>
      <c r="G71" s="37"/>
      <c r="H71" s="38"/>
    </row>
    <row r="72" spans="1:8" ht="37.5" customHeight="1" x14ac:dyDescent="0.2">
      <c r="A72" s="147" t="s">
        <v>46</v>
      </c>
      <c r="B72" s="148"/>
      <c r="C72" s="143"/>
      <c r="D72" s="36">
        <v>8910</v>
      </c>
      <c r="E72" s="37"/>
      <c r="F72" s="37"/>
      <c r="G72" s="37"/>
      <c r="H72" s="38"/>
    </row>
    <row r="73" spans="1:8" ht="37.5" customHeight="1" x14ac:dyDescent="0.2">
      <c r="A73" s="147" t="s">
        <v>47</v>
      </c>
      <c r="B73" s="148"/>
      <c r="C73" s="143"/>
      <c r="D73" s="36">
        <v>9900</v>
      </c>
      <c r="E73" s="37"/>
      <c r="F73" s="37"/>
      <c r="G73" s="37"/>
      <c r="H73" s="38"/>
    </row>
    <row r="74" spans="1:8" ht="37.5" customHeight="1" x14ac:dyDescent="0.2">
      <c r="A74" s="147" t="s">
        <v>48</v>
      </c>
      <c r="B74" s="148"/>
      <c r="C74" s="143"/>
      <c r="D74" s="36">
        <v>10890</v>
      </c>
      <c r="E74" s="37"/>
      <c r="F74" s="37"/>
      <c r="G74" s="37"/>
      <c r="H74" s="38"/>
    </row>
    <row r="75" spans="1:8" ht="37.5" customHeight="1" x14ac:dyDescent="0.2">
      <c r="A75" s="147" t="s">
        <v>49</v>
      </c>
      <c r="B75" s="148"/>
      <c r="C75" s="143"/>
      <c r="D75" s="36">
        <v>11880</v>
      </c>
      <c r="E75" s="37"/>
      <c r="F75" s="37"/>
      <c r="G75" s="37"/>
      <c r="H75" s="38"/>
    </row>
    <row r="76" spans="1:8" ht="37.5" customHeight="1" x14ac:dyDescent="0.2">
      <c r="A76" s="147" t="s">
        <v>50</v>
      </c>
      <c r="B76" s="148"/>
      <c r="C76" s="143"/>
      <c r="D76" s="36">
        <v>12870</v>
      </c>
      <c r="E76" s="37"/>
      <c r="F76" s="37"/>
      <c r="G76" s="37"/>
      <c r="H76" s="38"/>
    </row>
    <row r="77" spans="1:8" ht="37.5" customHeight="1" x14ac:dyDescent="0.2">
      <c r="A77" s="147" t="s">
        <v>51</v>
      </c>
      <c r="B77" s="148"/>
      <c r="C77" s="143"/>
      <c r="D77" s="36">
        <v>13860</v>
      </c>
      <c r="E77" s="37"/>
      <c r="F77" s="37"/>
      <c r="G77" s="37"/>
      <c r="H77" s="38"/>
    </row>
    <row r="78" spans="1:8" ht="37.5" customHeight="1" x14ac:dyDescent="0.2">
      <c r="A78" s="147" t="s">
        <v>52</v>
      </c>
      <c r="B78" s="148"/>
      <c r="C78" s="143"/>
      <c r="D78" s="36">
        <v>14850</v>
      </c>
      <c r="E78" s="37"/>
      <c r="F78" s="37"/>
      <c r="G78" s="37"/>
      <c r="H78" s="38"/>
    </row>
    <row r="79" spans="1:8" ht="37.5" customHeight="1" x14ac:dyDescent="0.2">
      <c r="A79" s="147" t="s">
        <v>53</v>
      </c>
      <c r="B79" s="148"/>
      <c r="C79" s="143"/>
      <c r="D79" s="36">
        <v>15840</v>
      </c>
      <c r="E79" s="37"/>
      <c r="F79" s="37"/>
      <c r="G79" s="37"/>
      <c r="H79" s="38"/>
    </row>
    <row r="80" spans="1:8" ht="37.5" customHeight="1" x14ac:dyDescent="0.2">
      <c r="A80" s="147" t="s">
        <v>54</v>
      </c>
      <c r="B80" s="148"/>
      <c r="C80" s="143"/>
      <c r="D80" s="36">
        <v>16830</v>
      </c>
      <c r="E80" s="37"/>
      <c r="F80" s="37"/>
      <c r="G80" s="37"/>
      <c r="H80" s="38"/>
    </row>
    <row r="81" spans="1:8" ht="37.5" customHeight="1" x14ac:dyDescent="0.2">
      <c r="A81" s="147" t="s">
        <v>55</v>
      </c>
      <c r="B81" s="148"/>
      <c r="C81" s="143"/>
      <c r="D81" s="36">
        <v>17820</v>
      </c>
      <c r="E81" s="37"/>
      <c r="F81" s="37"/>
      <c r="G81" s="37"/>
      <c r="H81" s="38"/>
    </row>
    <row r="82" spans="1:8" ht="37.5" customHeight="1" x14ac:dyDescent="0.2">
      <c r="A82" s="147" t="s">
        <v>56</v>
      </c>
      <c r="B82" s="148"/>
      <c r="C82" s="143"/>
      <c r="D82" s="36">
        <v>18810</v>
      </c>
      <c r="E82" s="37"/>
      <c r="F82" s="37"/>
      <c r="G82" s="37"/>
      <c r="H82" s="38"/>
    </row>
    <row r="83" spans="1:8" ht="37.5" customHeight="1" x14ac:dyDescent="0.2">
      <c r="A83" s="147" t="s">
        <v>57</v>
      </c>
      <c r="B83" s="148"/>
      <c r="C83" s="143"/>
      <c r="D83" s="36">
        <v>19800</v>
      </c>
      <c r="E83" s="37"/>
      <c r="F83" s="37"/>
      <c r="G83" s="37"/>
      <c r="H83" s="38"/>
    </row>
    <row r="84" spans="1:8" ht="37.5" customHeight="1" x14ac:dyDescent="0.2">
      <c r="A84" s="147" t="s">
        <v>58</v>
      </c>
      <c r="B84" s="148"/>
      <c r="C84" s="143"/>
      <c r="D84" s="36">
        <v>20790</v>
      </c>
      <c r="E84" s="37"/>
      <c r="F84" s="37"/>
      <c r="G84" s="37"/>
      <c r="H84" s="38"/>
    </row>
    <row r="85" spans="1:8" ht="37.5" customHeight="1" x14ac:dyDescent="0.2">
      <c r="A85" s="147" t="s">
        <v>205</v>
      </c>
      <c r="B85" s="148"/>
      <c r="C85" s="143"/>
      <c r="D85" s="36">
        <v>21780</v>
      </c>
      <c r="E85" s="37"/>
      <c r="F85" s="37"/>
      <c r="G85" s="37"/>
      <c r="H85" s="38"/>
    </row>
    <row r="86" spans="1:8" ht="37.5" customHeight="1" x14ac:dyDescent="0.2">
      <c r="A86" s="147" t="s">
        <v>206</v>
      </c>
      <c r="B86" s="148"/>
      <c r="C86" s="143"/>
      <c r="D86" s="36">
        <v>22770</v>
      </c>
      <c r="E86" s="37"/>
      <c r="F86" s="37"/>
      <c r="G86" s="37"/>
      <c r="H86" s="38"/>
    </row>
    <row r="87" spans="1:8" ht="37.5" customHeight="1" x14ac:dyDescent="0.2">
      <c r="A87" s="147" t="s">
        <v>207</v>
      </c>
      <c r="B87" s="148"/>
      <c r="C87" s="143"/>
      <c r="D87" s="36">
        <v>23760</v>
      </c>
      <c r="E87" s="37"/>
      <c r="F87" s="37"/>
      <c r="G87" s="37"/>
      <c r="H87" s="38"/>
    </row>
    <row r="88" spans="1:8" ht="37.5" customHeight="1" x14ac:dyDescent="0.2">
      <c r="A88" s="147" t="s">
        <v>208</v>
      </c>
      <c r="B88" s="148"/>
      <c r="C88" s="143"/>
      <c r="D88" s="36">
        <v>24750</v>
      </c>
      <c r="E88" s="37"/>
      <c r="F88" s="37"/>
      <c r="G88" s="37"/>
      <c r="H88" s="38"/>
    </row>
    <row r="89" spans="1:8" ht="37.5" customHeight="1" x14ac:dyDescent="0.2">
      <c r="A89" s="147" t="s">
        <v>209</v>
      </c>
      <c r="B89" s="148"/>
      <c r="C89" s="143"/>
      <c r="D89" s="36">
        <v>25740</v>
      </c>
      <c r="E89" s="37"/>
      <c r="F89" s="37"/>
      <c r="G89" s="37"/>
      <c r="H89" s="38"/>
    </row>
    <row r="90" spans="1:8" ht="37.5" customHeight="1" x14ac:dyDescent="0.2">
      <c r="A90" s="147" t="s">
        <v>210</v>
      </c>
      <c r="B90" s="148"/>
      <c r="C90" s="143"/>
      <c r="D90" s="36">
        <v>26730</v>
      </c>
      <c r="E90" s="37"/>
      <c r="F90" s="37"/>
      <c r="G90" s="37"/>
      <c r="H90" s="38"/>
    </row>
    <row r="91" spans="1:8" ht="37.5" customHeight="1" x14ac:dyDescent="0.2">
      <c r="A91" s="147" t="s">
        <v>211</v>
      </c>
      <c r="B91" s="148"/>
      <c r="C91" s="143"/>
      <c r="D91" s="36">
        <v>27720</v>
      </c>
      <c r="E91" s="37"/>
      <c r="F91" s="37"/>
      <c r="G91" s="37"/>
      <c r="H91" s="38"/>
    </row>
    <row r="92" spans="1:8" ht="37.5" customHeight="1" x14ac:dyDescent="0.2">
      <c r="A92" s="147" t="s">
        <v>212</v>
      </c>
      <c r="B92" s="148"/>
      <c r="C92" s="143"/>
      <c r="D92" s="36">
        <v>28710</v>
      </c>
      <c r="E92" s="37"/>
      <c r="F92" s="37"/>
      <c r="G92" s="37"/>
      <c r="H92" s="38"/>
    </row>
    <row r="93" spans="1:8" ht="37.5" customHeight="1" x14ac:dyDescent="0.2">
      <c r="A93" s="147" t="s">
        <v>213</v>
      </c>
      <c r="B93" s="148"/>
      <c r="C93" s="143"/>
      <c r="D93" s="36">
        <v>29700</v>
      </c>
      <c r="E93" s="37"/>
      <c r="F93" s="37"/>
      <c r="G93" s="37"/>
      <c r="H93" s="38"/>
    </row>
    <row r="94" spans="1:8" ht="37.5" customHeight="1" thickBot="1" x14ac:dyDescent="0.25">
      <c r="A94" s="147" t="s">
        <v>214</v>
      </c>
      <c r="B94" s="148"/>
      <c r="C94" s="143"/>
      <c r="D94" s="36">
        <v>30690</v>
      </c>
      <c r="E94" s="37"/>
      <c r="F94" s="37"/>
      <c r="G94" s="37"/>
      <c r="H94" s="38"/>
    </row>
    <row r="95" spans="1:8" ht="50.1" customHeight="1" thickBot="1" x14ac:dyDescent="0.25">
      <c r="A95" s="136" t="s">
        <v>59</v>
      </c>
      <c r="B95" s="137"/>
      <c r="C95" s="137"/>
      <c r="D95" s="138" t="str">
        <f>"от "&amp;MIN(D96:D105)&amp;" до "&amp;MAX(D96:D105)</f>
        <v>от 240 до 1950</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152">
        <v>1050</v>
      </c>
      <c r="E96" s="152"/>
      <c r="F96" s="152"/>
      <c r="G96" s="152"/>
      <c r="H96" s="153"/>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157">
        <v>300</v>
      </c>
      <c r="E97" s="157"/>
      <c r="F97" s="157"/>
      <c r="G97" s="157"/>
      <c r="H97" s="158"/>
    </row>
    <row r="98" spans="1:8" ht="37.5" customHeight="1" x14ac:dyDescent="0.2">
      <c r="A98" s="154" t="s">
        <v>62</v>
      </c>
      <c r="B98" s="155"/>
      <c r="C98" s="159"/>
      <c r="D98" s="157">
        <v>1950</v>
      </c>
      <c r="E98" s="157"/>
      <c r="F98" s="157"/>
      <c r="G98" s="157"/>
      <c r="H98" s="158"/>
    </row>
    <row r="99" spans="1:8" ht="37.5" customHeight="1" x14ac:dyDescent="0.2">
      <c r="A99" s="154" t="s">
        <v>63</v>
      </c>
      <c r="B99" s="155"/>
      <c r="C99" s="159"/>
      <c r="D99" s="157">
        <v>978</v>
      </c>
      <c r="E99" s="157"/>
      <c r="F99" s="157"/>
      <c r="G99" s="157"/>
      <c r="H99" s="158"/>
    </row>
    <row r="100" spans="1:8" ht="37.5" customHeight="1" x14ac:dyDescent="0.2">
      <c r="A100" s="160" t="s">
        <v>64</v>
      </c>
      <c r="B100" s="161"/>
      <c r="C100" s="159"/>
      <c r="D100" s="157">
        <v>1038</v>
      </c>
      <c r="E100" s="157"/>
      <c r="F100" s="157"/>
      <c r="G100" s="157"/>
      <c r="H100" s="158"/>
    </row>
    <row r="101" spans="1:8" ht="37.5" customHeight="1" x14ac:dyDescent="0.2">
      <c r="A101" s="154" t="s">
        <v>65</v>
      </c>
      <c r="B101" s="155"/>
      <c r="C101" s="159"/>
      <c r="D101" s="157">
        <v>240</v>
      </c>
      <c r="E101" s="157"/>
      <c r="F101" s="157"/>
      <c r="G101" s="157"/>
      <c r="H101" s="158"/>
    </row>
    <row r="102" spans="1:8" ht="37.5" customHeight="1" x14ac:dyDescent="0.2">
      <c r="A102" s="154" t="s">
        <v>66</v>
      </c>
      <c r="B102" s="155"/>
      <c r="C102" s="159"/>
      <c r="D102" s="157">
        <v>240</v>
      </c>
      <c r="E102" s="157"/>
      <c r="F102" s="157"/>
      <c r="G102" s="157"/>
      <c r="H102" s="158"/>
    </row>
    <row r="103" spans="1:8" ht="37.5" customHeight="1" x14ac:dyDescent="0.2">
      <c r="A103" s="154" t="s">
        <v>67</v>
      </c>
      <c r="B103" s="155"/>
      <c r="C103" s="159"/>
      <c r="D103" s="157">
        <v>480</v>
      </c>
      <c r="E103" s="157"/>
      <c r="F103" s="157"/>
      <c r="G103" s="157"/>
      <c r="H103" s="158"/>
    </row>
    <row r="104" spans="1:8" ht="37.5" customHeight="1" x14ac:dyDescent="0.2">
      <c r="A104" s="154" t="s">
        <v>68</v>
      </c>
      <c r="B104" s="155"/>
      <c r="C104" s="159"/>
      <c r="D104" s="157">
        <v>720</v>
      </c>
      <c r="E104" s="157"/>
      <c r="F104" s="157"/>
      <c r="G104" s="157"/>
      <c r="H104" s="158"/>
    </row>
    <row r="105" spans="1:8" ht="37.5" customHeight="1" thickBot="1" x14ac:dyDescent="0.25">
      <c r="A105" s="162" t="s">
        <v>69</v>
      </c>
      <c r="B105" s="163"/>
      <c r="C105" s="164"/>
      <c r="D105" s="165">
        <v>1476</v>
      </c>
      <c r="E105" s="165"/>
      <c r="F105" s="165"/>
      <c r="G105" s="165"/>
      <c r="H105" s="166"/>
    </row>
    <row r="106" spans="1:8" s="16" customFormat="1" ht="117.75" customHeight="1" thickBot="1" x14ac:dyDescent="0.25">
      <c r="A106" s="356" t="s">
        <v>71</v>
      </c>
      <c r="B106" s="397"/>
      <c r="C10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45">
        <v>102</v>
      </c>
      <c r="E106" s="45"/>
      <c r="F106" s="45"/>
      <c r="G106" s="45"/>
      <c r="H106" s="46"/>
    </row>
    <row r="107" spans="1:8" ht="50.1" customHeight="1" thickBot="1" x14ac:dyDescent="0.25">
      <c r="A107" s="24" t="s">
        <v>72</v>
      </c>
      <c r="B107" s="25"/>
      <c r="C107" s="26"/>
      <c r="D107" s="173" t="str">
        <f>"от "&amp;MIN(D109,D129:H130,F169,D131:H145)&amp;" до "&amp;MAX(D109,D129:H130,F169,D131:H145)</f>
        <v>от 768 до 9984</v>
      </c>
      <c r="E107" s="173"/>
      <c r="F107" s="173"/>
      <c r="G107" s="173"/>
      <c r="H107" s="174"/>
    </row>
    <row r="108" spans="1:8" ht="21.75" thickBot="1" x14ac:dyDescent="0.25">
      <c r="A108" s="175"/>
      <c r="B108" s="176"/>
      <c r="C108" s="130"/>
      <c r="D108" s="399"/>
      <c r="E108" s="399"/>
      <c r="F108" s="399"/>
      <c r="G108" s="399"/>
      <c r="H108" s="400"/>
    </row>
    <row r="109" spans="1:8" ht="69"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182">
        <v>5616</v>
      </c>
      <c r="E109" s="182"/>
      <c r="F109" s="182"/>
      <c r="G109" s="182"/>
      <c r="H109" s="183"/>
    </row>
    <row r="110" spans="1:8" ht="69" customHeight="1" thickBot="1" x14ac:dyDescent="0.25">
      <c r="A110" s="184" t="s">
        <v>74</v>
      </c>
      <c r="B110" s="185"/>
      <c r="C110" s="186"/>
      <c r="D110" s="187" t="s">
        <v>75</v>
      </c>
      <c r="E110" s="188"/>
      <c r="F110" s="188"/>
      <c r="G110" s="188"/>
      <c r="H110" s="189"/>
    </row>
    <row r="111" spans="1:8" ht="69" customHeight="1" x14ac:dyDescent="0.2">
      <c r="A111" s="190" t="s">
        <v>76</v>
      </c>
      <c r="B111" s="191"/>
      <c r="C111" s="186"/>
      <c r="D111" s="157">
        <f>D109/4</f>
        <v>1404</v>
      </c>
      <c r="E111" s="157"/>
      <c r="F111" s="157"/>
      <c r="G111" s="157"/>
      <c r="H111" s="158"/>
    </row>
    <row r="112" spans="1:8" ht="69" customHeight="1" x14ac:dyDescent="0.2">
      <c r="A112" s="190" t="s">
        <v>77</v>
      </c>
      <c r="B112" s="191"/>
      <c r="C112" s="186"/>
      <c r="D112" s="157">
        <f>D109/5</f>
        <v>1123.2</v>
      </c>
      <c r="E112" s="157"/>
      <c r="F112" s="157"/>
      <c r="G112" s="157"/>
      <c r="H112" s="158"/>
    </row>
    <row r="113" spans="1:8" ht="69" customHeight="1" x14ac:dyDescent="0.2">
      <c r="A113" s="190" t="s">
        <v>78</v>
      </c>
      <c r="B113" s="191"/>
      <c r="C113" s="186"/>
      <c r="D113" s="157">
        <f>D109/6</f>
        <v>936</v>
      </c>
      <c r="E113" s="157"/>
      <c r="F113" s="157"/>
      <c r="G113" s="157"/>
      <c r="H113" s="158"/>
    </row>
    <row r="114" spans="1:8" ht="69" customHeight="1" x14ac:dyDescent="0.2">
      <c r="A114" s="190" t="s">
        <v>79</v>
      </c>
      <c r="B114" s="191"/>
      <c r="C114" s="186"/>
      <c r="D114" s="157">
        <f>D109/7</f>
        <v>802.28571428571433</v>
      </c>
      <c r="E114" s="157"/>
      <c r="F114" s="157"/>
      <c r="G114" s="157"/>
      <c r="H114" s="158"/>
    </row>
    <row r="115" spans="1:8" ht="69" customHeight="1" x14ac:dyDescent="0.2">
      <c r="A115" s="190" t="s">
        <v>80</v>
      </c>
      <c r="B115" s="191"/>
      <c r="C115" s="186"/>
      <c r="D115" s="157">
        <f>D109/8</f>
        <v>702</v>
      </c>
      <c r="E115" s="157"/>
      <c r="F115" s="157"/>
      <c r="G115" s="157"/>
      <c r="H115" s="158"/>
    </row>
    <row r="116" spans="1:8" ht="69" customHeight="1" x14ac:dyDescent="0.2">
      <c r="A116" s="190" t="s">
        <v>81</v>
      </c>
      <c r="B116" s="191"/>
      <c r="C116" s="186"/>
      <c r="D116" s="157">
        <f>D109/9</f>
        <v>624</v>
      </c>
      <c r="E116" s="157"/>
      <c r="F116" s="157"/>
      <c r="G116" s="157"/>
      <c r="H116" s="158"/>
    </row>
    <row r="117" spans="1:8" ht="69" customHeight="1" x14ac:dyDescent="0.2">
      <c r="A117" s="190" t="s">
        <v>82</v>
      </c>
      <c r="B117" s="191"/>
      <c r="C117" s="186"/>
      <c r="D117" s="157">
        <f>D109/10</f>
        <v>561.6</v>
      </c>
      <c r="E117" s="157"/>
      <c r="F117" s="157"/>
      <c r="G117" s="157"/>
      <c r="H117" s="158"/>
    </row>
    <row r="118" spans="1:8" ht="69" customHeight="1" thickBot="1" x14ac:dyDescent="0.25">
      <c r="A118" s="179" t="s">
        <v>83</v>
      </c>
      <c r="B118" s="180"/>
      <c r="C118" s="186"/>
      <c r="D118" s="182">
        <v>7008</v>
      </c>
      <c r="E118" s="182"/>
      <c r="F118" s="182"/>
      <c r="G118" s="182"/>
      <c r="H118" s="183"/>
    </row>
    <row r="119" spans="1:8" ht="69" customHeight="1" thickBot="1" x14ac:dyDescent="0.25">
      <c r="A119" s="184" t="s">
        <v>74</v>
      </c>
      <c r="B119" s="185"/>
      <c r="C119" s="186"/>
      <c r="D119" s="187" t="s">
        <v>75</v>
      </c>
      <c r="E119" s="188"/>
      <c r="F119" s="188"/>
      <c r="G119" s="188"/>
      <c r="H119" s="189"/>
    </row>
    <row r="120" spans="1:8" ht="69" customHeight="1" x14ac:dyDescent="0.2">
      <c r="A120" s="190" t="s">
        <v>76</v>
      </c>
      <c r="B120" s="191"/>
      <c r="C120" s="186"/>
      <c r="D120" s="157">
        <v>1752</v>
      </c>
      <c r="E120" s="157"/>
      <c r="F120" s="157"/>
      <c r="G120" s="157"/>
      <c r="H120" s="158"/>
    </row>
    <row r="121" spans="1:8" ht="69" customHeight="1" x14ac:dyDescent="0.2">
      <c r="A121" s="190" t="s">
        <v>77</v>
      </c>
      <c r="B121" s="191"/>
      <c r="C121" s="186"/>
      <c r="D121" s="157">
        <v>1401.6</v>
      </c>
      <c r="E121" s="157"/>
      <c r="F121" s="157"/>
      <c r="G121" s="157"/>
      <c r="H121" s="158"/>
    </row>
    <row r="122" spans="1:8" ht="69" customHeight="1" x14ac:dyDescent="0.2">
      <c r="A122" s="190" t="s">
        <v>78</v>
      </c>
      <c r="B122" s="191"/>
      <c r="C122" s="186"/>
      <c r="D122" s="157">
        <v>1168</v>
      </c>
      <c r="E122" s="157"/>
      <c r="F122" s="157"/>
      <c r="G122" s="157"/>
      <c r="H122" s="158"/>
    </row>
    <row r="123" spans="1:8" ht="69" customHeight="1" x14ac:dyDescent="0.2">
      <c r="A123" s="190" t="s">
        <v>79</v>
      </c>
      <c r="B123" s="191"/>
      <c r="C123" s="186"/>
      <c r="D123" s="157">
        <v>1001.1428571428571</v>
      </c>
      <c r="E123" s="157"/>
      <c r="F123" s="157"/>
      <c r="G123" s="157"/>
      <c r="H123" s="158"/>
    </row>
    <row r="124" spans="1:8" ht="69" customHeight="1" x14ac:dyDescent="0.2">
      <c r="A124" s="190" t="s">
        <v>80</v>
      </c>
      <c r="B124" s="191"/>
      <c r="C124" s="186"/>
      <c r="D124" s="157">
        <v>876</v>
      </c>
      <c r="E124" s="157"/>
      <c r="F124" s="157"/>
      <c r="G124" s="157"/>
      <c r="H124" s="158"/>
    </row>
    <row r="125" spans="1:8" ht="69" customHeight="1" x14ac:dyDescent="0.2">
      <c r="A125" s="190" t="s">
        <v>81</v>
      </c>
      <c r="B125" s="191"/>
      <c r="C125" s="186"/>
      <c r="D125" s="157">
        <v>778.66666666666663</v>
      </c>
      <c r="E125" s="157"/>
      <c r="F125" s="157"/>
      <c r="G125" s="157"/>
      <c r="H125" s="158"/>
    </row>
    <row r="126" spans="1:8" ht="69" customHeight="1" thickBot="1" x14ac:dyDescent="0.25">
      <c r="A126" s="190" t="s">
        <v>82</v>
      </c>
      <c r="B126" s="191"/>
      <c r="C126" s="194"/>
      <c r="D126" s="157">
        <v>700.8</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44">
        <v>10008</v>
      </c>
      <c r="E127" s="45"/>
      <c r="F127" s="45"/>
      <c r="G127" s="45"/>
      <c r="H127" s="46"/>
    </row>
    <row r="128" spans="1:8" ht="21.75" thickBot="1" x14ac:dyDescent="0.25">
      <c r="A128" s="197"/>
      <c r="B128" s="198"/>
      <c r="C128" s="125"/>
      <c r="D128" s="399"/>
      <c r="E128" s="399"/>
      <c r="F128" s="399"/>
      <c r="G128" s="399"/>
      <c r="H128" s="400"/>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"2ГИС.НОРИЛЬСК"</v>
      </c>
      <c r="D129" s="31">
        <v>2598</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121">
        <v>1368</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6">
        <v>4428</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"2ГИС.НОРИЛЬСК"</v>
      </c>
      <c r="D132" s="36">
        <v>8022</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"2ГИС.НОРИЛЬСК"</v>
      </c>
      <c r="D133" s="36">
        <v>9630</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6">
        <v>3132</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6">
        <v>2892</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6">
        <v>5430</v>
      </c>
      <c r="E136" s="37"/>
      <c r="F136" s="37"/>
      <c r="G136" s="37"/>
      <c r="H136" s="38"/>
    </row>
    <row r="137" spans="1:8" ht="50.1" customHeight="1" x14ac:dyDescent="0.2">
      <c r="A137" s="160" t="s">
        <v>93</v>
      </c>
      <c r="B137" s="161"/>
      <c r="C137" s="203" t="str">
        <f>C169</f>
        <v>электронный справочник на основе Справочника организаций "2ГИС.НОРИЛЬСК" (мобильная версия 2ГИС 4.0 и выше)</v>
      </c>
      <c r="D137" s="36">
        <v>9984</v>
      </c>
      <c r="E137" s="37"/>
      <c r="F137" s="37"/>
      <c r="G137" s="37"/>
      <c r="H137" s="38"/>
    </row>
    <row r="138" spans="1:8" ht="50.1" customHeight="1" x14ac:dyDescent="0.2">
      <c r="A138" s="160" t="s">
        <v>94</v>
      </c>
      <c r="B138" s="161"/>
      <c r="C138" s="202" t="s">
        <v>95</v>
      </c>
      <c r="D138" s="36">
        <v>1068</v>
      </c>
      <c r="E138" s="37"/>
      <c r="F138" s="37"/>
      <c r="G138" s="37"/>
      <c r="H138" s="38"/>
    </row>
    <row r="139" spans="1:8" ht="75.75"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6">
        <v>3888</v>
      </c>
      <c r="E139" s="37"/>
      <c r="F139" s="37"/>
      <c r="G139" s="37"/>
      <c r="H139" s="38"/>
    </row>
    <row r="140" spans="1:8" ht="75.75"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6">
        <v>3300</v>
      </c>
      <c r="E140" s="37"/>
      <c r="F140" s="37"/>
      <c r="G140" s="37"/>
      <c r="H140" s="38"/>
    </row>
    <row r="141" spans="1:8" ht="75.75" customHeight="1" x14ac:dyDescent="0.2">
      <c r="A141" s="160" t="s">
        <v>98</v>
      </c>
      <c r="B141" s="161"/>
      <c r="C141"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6">
        <v>2802</v>
      </c>
      <c r="E141" s="37"/>
      <c r="F141" s="37"/>
      <c r="G141" s="37"/>
      <c r="H141" s="38"/>
    </row>
    <row r="142" spans="1:8" ht="75.75" customHeight="1" x14ac:dyDescent="0.2">
      <c r="A142" s="160" t="s">
        <v>99</v>
      </c>
      <c r="B142" s="161"/>
      <c r="C142"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6">
        <v>2382</v>
      </c>
      <c r="E142" s="37"/>
      <c r="F142" s="37"/>
      <c r="G142" s="37"/>
      <c r="H142" s="38"/>
    </row>
    <row r="143" spans="1:8" ht="75.75"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6">
        <v>9984</v>
      </c>
      <c r="E143" s="37"/>
      <c r="F143" s="37"/>
      <c r="G143" s="37"/>
      <c r="H143" s="38"/>
    </row>
    <row r="144" spans="1:8" ht="75.75"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6">
        <v>6756</v>
      </c>
      <c r="E144" s="37"/>
      <c r="F144" s="37"/>
      <c r="G144" s="37"/>
      <c r="H144" s="38"/>
    </row>
    <row r="145" spans="1:8" ht="50.1" customHeight="1" thickBot="1" x14ac:dyDescent="0.25">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6">
        <v>768</v>
      </c>
      <c r="E145" s="37"/>
      <c r="F145" s="37"/>
      <c r="G145" s="37"/>
      <c r="H145" s="38"/>
    </row>
    <row r="146" spans="1:8" s="16" customFormat="1" ht="102" customHeight="1" thickBot="1" x14ac:dyDescent="0.25">
      <c r="A146" s="160" t="s">
        <v>16</v>
      </c>
      <c r="B146" s="161"/>
      <c r="C14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6">
        <v>996</v>
      </c>
      <c r="E146" s="37"/>
      <c r="F146" s="37"/>
      <c r="G146" s="37"/>
      <c r="H146" s="38"/>
    </row>
    <row r="147" spans="1:8" s="16" customFormat="1" ht="102" customHeight="1" thickBot="1" x14ac:dyDescent="0.25">
      <c r="A147" s="160" t="s">
        <v>103</v>
      </c>
      <c r="B147" s="161"/>
      <c r="C14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7" s="36">
        <v>100002</v>
      </c>
      <c r="E147" s="37"/>
      <c r="F147" s="37"/>
      <c r="G147" s="37"/>
      <c r="H147" s="38"/>
    </row>
    <row r="148" spans="1:8" s="16" customFormat="1" ht="126" customHeight="1" x14ac:dyDescent="0.2">
      <c r="A148" s="160" t="s">
        <v>104</v>
      </c>
      <c r="B148" s="161"/>
      <c r="C14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8" s="36">
        <v>8358</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6">
        <v>5322</v>
      </c>
      <c r="E149" s="37"/>
      <c r="F149" s="37"/>
      <c r="G149" s="37"/>
      <c r="H149" s="38"/>
    </row>
    <row r="150" spans="1:8" s="16" customFormat="1" ht="96" customHeight="1" x14ac:dyDescent="0.2">
      <c r="A150" s="154" t="s">
        <v>106</v>
      </c>
      <c r="B150" s="204"/>
      <c r="C15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0" s="36">
        <v>5010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"2ГИС.НОРИЛЬСК"</v>
      </c>
      <c r="D151" s="36">
        <v>3720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6">
        <v>1920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"2ГИС.НОРИЛЬСК" (версия для ПК)</v>
      </c>
      <c r="D153" s="36">
        <v>6240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"2ГИС.НОРИЛЬСК"</v>
      </c>
      <c r="D154" s="36">
        <v>11280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"2ГИС.НОРИЛЬСК"</v>
      </c>
      <c r="D155" s="36">
        <v>13536</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"2ГИС.НОРИЛЬСК" (версия для ПК)</v>
      </c>
      <c r="D156" s="36">
        <v>4440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"2ГИС.НОРИЛЬСК" (версия для ПК)</v>
      </c>
      <c r="D157" s="36">
        <v>4080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"2ГИС.НОРИЛЬСК" (версия для ПК)</v>
      </c>
      <c r="D158" s="36">
        <v>7680</v>
      </c>
      <c r="E158" s="37"/>
      <c r="F158" s="37"/>
      <c r="G158" s="37"/>
      <c r="H158" s="38"/>
    </row>
    <row r="159" spans="1:8" ht="50.1" customHeight="1" x14ac:dyDescent="0.2">
      <c r="A159" s="160" t="s">
        <v>115</v>
      </c>
      <c r="B159" s="161"/>
      <c r="C159" s="202" t="s">
        <v>95</v>
      </c>
      <c r="D159" s="36">
        <v>1560</v>
      </c>
      <c r="E159" s="37"/>
      <c r="F159" s="37"/>
      <c r="G159" s="37"/>
      <c r="H159" s="38"/>
    </row>
    <row r="160" spans="1:8" ht="77.25"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6">
        <v>14040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"2ГИС.НОРИЛЬСК" (версия для ПК)</v>
      </c>
      <c r="D161" s="44">
        <v>1080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6">
        <v>2004</v>
      </c>
      <c r="E163" s="37"/>
      <c r="F163" s="37"/>
      <c r="G163" s="37"/>
      <c r="H163" s="38"/>
    </row>
    <row r="164" spans="1:8" s="16" customFormat="1" ht="50.1" customHeight="1" x14ac:dyDescent="0.2">
      <c r="A164" s="160" t="s">
        <v>120</v>
      </c>
      <c r="B164" s="161"/>
      <c r="C164" s="209"/>
      <c r="D164" s="36">
        <v>2004</v>
      </c>
      <c r="E164" s="37"/>
      <c r="F164" s="37"/>
      <c r="G164" s="37"/>
      <c r="H164" s="38"/>
    </row>
    <row r="165" spans="1:8" s="16" customFormat="1" ht="50.1" customHeight="1" x14ac:dyDescent="0.2">
      <c r="A165" s="207" t="s">
        <v>121</v>
      </c>
      <c r="B165" s="208"/>
      <c r="C165" s="209"/>
      <c r="D165" s="359">
        <v>1500</v>
      </c>
      <c r="E165" s="157"/>
      <c r="F165" s="157"/>
      <c r="G165" s="157"/>
      <c r="H165" s="157"/>
    </row>
    <row r="166" spans="1:8" s="16" customFormat="1" ht="50.1" customHeight="1" x14ac:dyDescent="0.2">
      <c r="A166" s="207" t="s">
        <v>122</v>
      </c>
      <c r="B166" s="208"/>
      <c r="C166" s="209"/>
      <c r="D166" s="359">
        <v>150</v>
      </c>
      <c r="E166" s="157"/>
      <c r="F166" s="157"/>
      <c r="G166" s="157"/>
      <c r="H166" s="157"/>
    </row>
    <row r="167" spans="1:8" s="16" customFormat="1" ht="50.1" customHeight="1" thickBot="1" x14ac:dyDescent="0.25">
      <c r="A167" s="207" t="s">
        <v>123</v>
      </c>
      <c r="B167" s="208"/>
      <c r="C167" s="210"/>
      <c r="D167" s="78">
        <v>510</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69" s="212">
        <f>F169*1.2</f>
        <v>3708</v>
      </c>
      <c r="E169" s="213">
        <f>F169*1.1</f>
        <v>3399.0000000000005</v>
      </c>
      <c r="F169" s="213">
        <v>3090</v>
      </c>
      <c r="G169" s="213">
        <f>F169*0.75</f>
        <v>2317.5</v>
      </c>
      <c r="H169" s="214">
        <f>F169*0.5</f>
        <v>1545</v>
      </c>
    </row>
    <row r="170" spans="1:8" ht="50.1" customHeight="1" x14ac:dyDescent="0.2">
      <c r="A170" s="160" t="s">
        <v>126</v>
      </c>
      <c r="B170" s="161"/>
      <c r="C170" s="202" t="str">
        <f>"Интернет-площадка 2gis.ru на основе Cправочника организаций "&amp;$C$2&amp;""</f>
        <v>Интернет-площадка 2gis.ru на основе Cправочника организаций "2ГИС.НОРИЛЬСК"</v>
      </c>
      <c r="D170" s="36">
        <v>4086</v>
      </c>
      <c r="E170" s="37"/>
      <c r="F170" s="37"/>
      <c r="G170" s="37"/>
      <c r="H170" s="38"/>
    </row>
    <row r="171" spans="1:8" ht="50.1" customHeight="1" x14ac:dyDescent="0.2">
      <c r="A171" s="160" t="s">
        <v>127</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1" s="36">
        <v>1770</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72" s="212">
        <f>F172*1.2</f>
        <v>5328</v>
      </c>
      <c r="E172" s="213">
        <f>F172*1.1</f>
        <v>4884</v>
      </c>
      <c r="F172" s="213">
        <v>4440</v>
      </c>
      <c r="G172" s="213">
        <f>F172*0.75</f>
        <v>3330</v>
      </c>
      <c r="H172" s="214">
        <f>F172*0.5</f>
        <v>2220</v>
      </c>
    </row>
    <row r="173" spans="1:8" ht="50.1" customHeight="1" x14ac:dyDescent="0.2">
      <c r="A173" s="160" t="s">
        <v>179</v>
      </c>
      <c r="B173" s="161"/>
      <c r="C173" s="202" t="str">
        <f>"Интернет-площадка 2gis.ru на основе Cправочника организаций "&amp;$C$2&amp;""</f>
        <v>Интернет-площадка 2gis.ru на основе Cправочника организаций "2ГИС.НОРИЛЬСК"</v>
      </c>
      <c r="D173" s="36">
        <v>5760</v>
      </c>
      <c r="E173" s="37"/>
      <c r="F173" s="37"/>
      <c r="G173" s="37"/>
      <c r="H173" s="38"/>
    </row>
    <row r="174" spans="1:8" ht="50.1" customHeight="1" x14ac:dyDescent="0.2">
      <c r="A174" s="160" t="s">
        <v>130</v>
      </c>
      <c r="B174" s="161"/>
      <c r="C174"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4" s="36">
        <v>2520</v>
      </c>
      <c r="E174" s="37"/>
      <c r="F174" s="37"/>
      <c r="G174" s="37"/>
      <c r="H174" s="38"/>
    </row>
    <row r="175" spans="1:8" s="16" customFormat="1" ht="126" customHeight="1" thickBot="1" x14ac:dyDescent="0.25">
      <c r="A175" s="160" t="s">
        <v>131</v>
      </c>
      <c r="B175" s="161"/>
      <c r="C175" s="215" t="str">
        <f>C170</f>
        <v>Интернет-площадка 2gis.ru на основе Cправочника организаций "2ГИС.НОРИЛЬСК"</v>
      </c>
      <c r="D175" s="212">
        <f>F175*1.2</f>
        <v>4161.5999999999995</v>
      </c>
      <c r="E175" s="213">
        <f>F175*1.1</f>
        <v>3814.8</v>
      </c>
      <c r="F175" s="213">
        <v>3468</v>
      </c>
      <c r="G175" s="213">
        <f>F175*0.75</f>
        <v>2601</v>
      </c>
      <c r="H175" s="214">
        <f>F175*0.5</f>
        <v>1734</v>
      </c>
    </row>
    <row r="176" spans="1:8" ht="50.1" customHeight="1" thickBot="1" x14ac:dyDescent="0.25">
      <c r="A176" s="24" t="s">
        <v>193</v>
      </c>
      <c r="B176" s="25"/>
      <c r="C176" s="26"/>
      <c r="D176" s="173"/>
      <c r="E176" s="173"/>
      <c r="F176" s="173"/>
      <c r="G176" s="173"/>
      <c r="H176" s="174"/>
    </row>
    <row r="177" spans="1:8" s="23" customFormat="1" ht="30" customHeight="1" thickBot="1" x14ac:dyDescent="0.25">
      <c r="A177" s="589"/>
      <c r="B177" s="429"/>
      <c r="C177" s="430"/>
      <c r="D177" s="429"/>
      <c r="E177" s="429"/>
      <c r="F177" s="429"/>
      <c r="G177" s="429"/>
      <c r="H177" s="431"/>
    </row>
    <row r="178" spans="1:8" s="16" customFormat="1" ht="185.25" customHeight="1" x14ac:dyDescent="0.2">
      <c r="A178" s="160" t="s">
        <v>194</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8" s="31">
        <v>16530</v>
      </c>
      <c r="E178" s="32"/>
      <c r="F178" s="32"/>
      <c r="G178" s="32"/>
      <c r="H178" s="33"/>
    </row>
    <row r="179" spans="1:8" s="16" customFormat="1" ht="83.25" customHeight="1" thickBot="1" x14ac:dyDescent="0.25">
      <c r="A179" s="160" t="s">
        <v>195</v>
      </c>
      <c r="B179" s="161"/>
      <c r="C179" s="209"/>
      <c r="D179" s="36">
        <v>16530</v>
      </c>
      <c r="E179" s="37"/>
      <c r="F179" s="37"/>
      <c r="G179" s="37"/>
      <c r="H179" s="38"/>
    </row>
    <row r="180" spans="1:8" ht="21.75" thickBot="1" x14ac:dyDescent="0.25">
      <c r="A180" s="336"/>
      <c r="B180" s="337"/>
      <c r="C180" s="125"/>
      <c r="D180" s="399"/>
      <c r="E180" s="399"/>
      <c r="F180" s="399"/>
      <c r="G180" s="399"/>
      <c r="H180" s="400"/>
    </row>
    <row r="182" spans="1:8" ht="21" x14ac:dyDescent="0.2">
      <c r="A182" s="220"/>
      <c r="B182" s="221" t="s">
        <v>133</v>
      </c>
      <c r="C182" s="222" t="s">
        <v>599</v>
      </c>
      <c r="D182" s="222"/>
      <c r="E182" s="223"/>
      <c r="F182" s="223"/>
      <c r="G182" s="223"/>
      <c r="H182" s="223"/>
    </row>
    <row r="183" spans="1:8" ht="21" x14ac:dyDescent="0.2">
      <c r="A183" s="220"/>
      <c r="B183" s="223"/>
      <c r="C183" s="373" t="s">
        <v>600</v>
      </c>
      <c r="D183" s="224"/>
      <c r="E183" s="223"/>
      <c r="F183" s="223"/>
      <c r="G183" s="223"/>
      <c r="H183" s="223"/>
    </row>
    <row r="184" spans="1:8" ht="21" x14ac:dyDescent="0.2">
      <c r="A184" s="220"/>
      <c r="B184" s="223"/>
      <c r="C184" s="373" t="s">
        <v>601</v>
      </c>
      <c r="D184" s="224"/>
      <c r="E184" s="223"/>
      <c r="F184" s="223"/>
      <c r="G184" s="223"/>
      <c r="H184" s="223"/>
    </row>
    <row r="185" spans="1:8" ht="21" x14ac:dyDescent="0.2">
      <c r="C185" s="224"/>
      <c r="D185" s="224"/>
      <c r="E185" s="223"/>
      <c r="F185" s="223"/>
      <c r="G185" s="223"/>
      <c r="H185" s="217"/>
    </row>
    <row r="186" spans="1:8" ht="26.25" x14ac:dyDescent="0.2">
      <c r="A186" s="227" t="str">
        <f>Абакан_юр!A174</f>
        <v>По соглашению сторон в качестве валюты платежа могут выступать украинские гривны, в этом случае курс следующий: 1 руб. = 0,4273 гривен</v>
      </c>
      <c r="B186" s="227"/>
      <c r="C186" s="227"/>
      <c r="D186" s="228"/>
      <c r="E186" s="228"/>
      <c r="F186" s="229"/>
      <c r="G186" s="230"/>
      <c r="H186" s="230"/>
    </row>
    <row r="187" spans="1:8" ht="26.25" customHeight="1" x14ac:dyDescent="0.2">
      <c r="A187" s="227" t="str">
        <f>Абакан_юр!A175</f>
        <v>По соглашению сторон в качестве валюты платежа могут выступать дирхамы ОАЭ, в этом случае курс следующий: 1 руб. = 0,0413 дирхам</v>
      </c>
      <c r="B187" s="227"/>
      <c r="C187" s="227"/>
      <c r="D187" s="228"/>
      <c r="E187" s="228"/>
      <c r="F187" s="229"/>
      <c r="G187" s="232"/>
      <c r="H187" s="232"/>
    </row>
    <row r="188" spans="1:8" ht="26.25" customHeight="1" x14ac:dyDescent="0.2">
      <c r="A188" s="227" t="str">
        <f>Абакан_юр!A176</f>
        <v>По соглашению сторон в качестве валюты платежа могут выступать доллары США, в этом случае курс следующий: 1 руб. = 0,0113 доллара</v>
      </c>
      <c r="B188" s="227"/>
      <c r="C188" s="227"/>
      <c r="D188" s="228"/>
      <c r="E188" s="228"/>
      <c r="F188" s="229"/>
      <c r="G188" s="232"/>
      <c r="H188" s="232"/>
    </row>
    <row r="189" spans="1:8" ht="26.25" customHeight="1"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customHeight="1" x14ac:dyDescent="0.2">
      <c r="A190" s="227" t="str">
        <f>Абакан_юр!A178</f>
        <v>По соглашению сторон в качестве валюты платежа могут выступать чешские кроны, в этом случае курс следующий: 1 руб. = 0,2661 крона</v>
      </c>
      <c r="B190" s="227"/>
      <c r="C190" s="227"/>
      <c r="D190" s="228"/>
      <c r="E190" s="229"/>
      <c r="F190" s="229"/>
      <c r="G190" s="232"/>
      <c r="H190" s="232"/>
    </row>
    <row r="191" spans="1:8" ht="26.25" customHeight="1" x14ac:dyDescent="0.2">
      <c r="A191" s="227" t="str">
        <f>Абакан_юр!A179</f>
        <v>По соглашению сторон в качестве валюты платежа могут выступать киргизские сомы, в этом случае курс следующий: 1 руб. = 1,0065 сом</v>
      </c>
      <c r="B191" s="227"/>
      <c r="C191" s="227"/>
      <c r="D191" s="228"/>
      <c r="E191" s="228"/>
      <c r="F191" s="229"/>
      <c r="G191" s="232"/>
      <c r="H191" s="232"/>
    </row>
    <row r="192" spans="1:8" ht="26.25" customHeight="1"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2" s="227"/>
      <c r="C192" s="227"/>
      <c r="D192" s="228"/>
      <c r="E192" s="228"/>
      <c r="F192" s="229"/>
      <c r="G192" s="232"/>
      <c r="H192" s="232"/>
    </row>
    <row r="193" spans="1:8" ht="26.25" x14ac:dyDescent="0.2">
      <c r="A193" s="233"/>
      <c r="B193" s="233"/>
      <c r="C193" s="234"/>
      <c r="D193" s="235"/>
      <c r="E193" s="235"/>
      <c r="F193" s="236"/>
      <c r="G193" s="237"/>
      <c r="H193" s="237"/>
    </row>
    <row r="194" spans="1:8" ht="21" x14ac:dyDescent="0.2">
      <c r="A194" s="239" t="s">
        <v>144</v>
      </c>
      <c r="B194" s="239"/>
      <c r="C194" s="239"/>
      <c r="D194" s="239"/>
      <c r="E194" s="239"/>
      <c r="F194" s="239"/>
      <c r="G194" s="239"/>
      <c r="H194" s="239"/>
    </row>
    <row r="195" spans="1:8" ht="21" x14ac:dyDescent="0.2">
      <c r="A195" s="239" t="s">
        <v>145</v>
      </c>
      <c r="B195" s="239"/>
      <c r="C195" s="239"/>
      <c r="D195" s="239"/>
      <c r="E195" s="239"/>
      <c r="F195" s="239"/>
      <c r="G195" s="239"/>
      <c r="H195" s="239"/>
    </row>
    <row r="196" spans="1:8" ht="26.25" x14ac:dyDescent="0.2">
      <c r="A196" s="233"/>
      <c r="B196" s="233"/>
      <c r="C196" s="234"/>
      <c r="D196" s="235"/>
      <c r="E196" s="235"/>
      <c r="F196" s="236"/>
      <c r="G196" s="237"/>
      <c r="H196" s="237"/>
    </row>
    <row r="197" spans="1:8" ht="50.1" customHeight="1" thickBot="1" x14ac:dyDescent="0.25">
      <c r="A197" s="240" t="s">
        <v>146</v>
      </c>
      <c r="B197" s="240"/>
      <c r="C197" s="240"/>
      <c r="D197" s="240"/>
      <c r="E197" s="240"/>
      <c r="F197" s="241"/>
      <c r="G197" s="231"/>
      <c r="H197" s="242"/>
    </row>
    <row r="198" spans="1:8" ht="50.1" customHeight="1" thickBot="1" x14ac:dyDescent="0.25">
      <c r="A198" s="243" t="s">
        <v>147</v>
      </c>
      <c r="B198" s="244"/>
      <c r="C198" s="244"/>
      <c r="D198" s="244"/>
      <c r="E198" s="245"/>
      <c r="F198" s="246"/>
      <c r="H198" s="247"/>
    </row>
    <row r="199" spans="1:8" ht="87" customHeight="1" thickBot="1" x14ac:dyDescent="0.25">
      <c r="A199" s="375" t="s">
        <v>148</v>
      </c>
      <c r="B199" s="376"/>
      <c r="C199" s="250" t="s">
        <v>149</v>
      </c>
      <c r="D199" s="402" t="s">
        <v>150</v>
      </c>
      <c r="E199" s="403"/>
      <c r="F199" s="252"/>
      <c r="G199" s="252"/>
      <c r="H199" s="252"/>
    </row>
    <row r="200" spans="1:8" ht="102.75" customHeight="1" x14ac:dyDescent="0.2">
      <c r="A200" s="253" t="s">
        <v>151</v>
      </c>
      <c r="B200" s="254"/>
      <c r="C200" s="255" t="s">
        <v>152</v>
      </c>
      <c r="D200" s="256" t="s">
        <v>153</v>
      </c>
      <c r="E200" s="257"/>
      <c r="F200" s="252"/>
      <c r="G200" s="252"/>
      <c r="H200" s="252"/>
    </row>
    <row r="201" spans="1:8" ht="88.5" customHeight="1" x14ac:dyDescent="0.2">
      <c r="A201" s="258" t="s">
        <v>154</v>
      </c>
      <c r="B201" s="259"/>
      <c r="C201" s="260" t="s">
        <v>155</v>
      </c>
      <c r="D201" s="261" t="s">
        <v>156</v>
      </c>
      <c r="E201" s="262"/>
      <c r="F201" s="252"/>
      <c r="G201" s="252"/>
      <c r="H201" s="252"/>
    </row>
    <row r="202" spans="1:8" ht="139.5" customHeight="1" thickBot="1" x14ac:dyDescent="0.25">
      <c r="A202" s="404" t="s">
        <v>157</v>
      </c>
      <c r="B202" s="405"/>
      <c r="C202" s="406" t="s">
        <v>158</v>
      </c>
      <c r="D202" s="407" t="s">
        <v>156</v>
      </c>
      <c r="E202" s="408"/>
      <c r="F202" s="252"/>
      <c r="G202" s="252"/>
      <c r="H202" s="252"/>
    </row>
    <row r="203" spans="1:8" s="217" customFormat="1" ht="102.75" customHeight="1" thickBot="1" x14ac:dyDescent="0.25">
      <c r="A203" s="404" t="s">
        <v>160</v>
      </c>
      <c r="B203" s="405"/>
      <c r="C203" s="601" t="s">
        <v>161</v>
      </c>
      <c r="D203" s="405" t="s">
        <v>156</v>
      </c>
      <c r="E203" s="602"/>
      <c r="F203" s="246"/>
      <c r="G203" s="246"/>
      <c r="H203" s="246"/>
    </row>
    <row r="204" spans="1:8" s="238" customFormat="1" ht="222.75" customHeight="1" thickBot="1" x14ac:dyDescent="0.25">
      <c r="A204" s="404" t="s">
        <v>162</v>
      </c>
      <c r="B204" s="405"/>
      <c r="C204" s="406" t="s">
        <v>163</v>
      </c>
      <c r="D204" s="407" t="s">
        <v>156</v>
      </c>
      <c r="E204" s="408"/>
      <c r="F204" s="236"/>
      <c r="G204" s="237"/>
      <c r="H204" s="237"/>
    </row>
    <row r="205" spans="1:8" ht="23.25" x14ac:dyDescent="0.2">
      <c r="A205" s="264" t="s">
        <v>164</v>
      </c>
      <c r="B205" s="264"/>
      <c r="C205" s="264"/>
      <c r="D205" s="264"/>
      <c r="E205" s="264"/>
      <c r="F205" s="264"/>
      <c r="G205" s="264"/>
      <c r="H205" s="264"/>
    </row>
    <row r="206" spans="1:8" ht="29.25" customHeight="1" x14ac:dyDescent="0.2">
      <c r="A206" s="264" t="s">
        <v>165</v>
      </c>
      <c r="B206" s="264"/>
      <c r="C206" s="264"/>
      <c r="D206" s="264"/>
      <c r="E206" s="264"/>
      <c r="F206" s="264"/>
      <c r="G206" s="264"/>
      <c r="H206" s="264"/>
    </row>
    <row r="207" spans="1:8" ht="186.75" customHeight="1" x14ac:dyDescent="0.2">
      <c r="A20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9"/>
      <c r="C207" s="239"/>
      <c r="D207" s="239"/>
      <c r="E207" s="239"/>
      <c r="F207" s="239"/>
      <c r="G207" s="239"/>
      <c r="H207" s="239"/>
    </row>
    <row r="208" spans="1:8" ht="70.5" customHeight="1" x14ac:dyDescent="0.2">
      <c r="A208" s="239" t="s">
        <v>167</v>
      </c>
      <c r="B208" s="239"/>
      <c r="C208" s="239"/>
      <c r="D208" s="239"/>
      <c r="E208" s="239"/>
      <c r="F208" s="239"/>
      <c r="G208" s="239"/>
      <c r="H208" s="239"/>
    </row>
    <row r="209" spans="1:8" ht="23.25" x14ac:dyDescent="0.2">
      <c r="A209" s="264" t="s">
        <v>168</v>
      </c>
      <c r="B209" s="264"/>
      <c r="C209" s="264"/>
      <c r="D209" s="264"/>
      <c r="E209" s="264"/>
      <c r="F209" s="264"/>
      <c r="G209" s="264"/>
      <c r="H209" s="264"/>
    </row>
    <row r="210" spans="1:8" s="266" customFormat="1" ht="114.75" customHeight="1" x14ac:dyDescent="0.2">
      <c r="A210" s="239" t="s">
        <v>169</v>
      </c>
      <c r="B210" s="239"/>
      <c r="C210" s="239"/>
      <c r="D210" s="239"/>
      <c r="E210" s="239"/>
      <c r="F210" s="239"/>
      <c r="G210" s="239"/>
      <c r="H210" s="239"/>
    </row>
  </sheetData>
  <sheetProtection selectLockedCells="1" selectUnlockedCells="1"/>
  <mergeCells count="347">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5:B175"/>
    <mergeCell ref="A176:B176"/>
    <mergeCell ref="D176:H176"/>
    <mergeCell ref="A177:C177"/>
    <mergeCell ref="D177:H177"/>
    <mergeCell ref="A178:B178"/>
    <mergeCell ref="C178:C179"/>
    <mergeCell ref="D178:H178"/>
    <mergeCell ref="A179:B179"/>
    <mergeCell ref="D179:H179"/>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389">
        <v>180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300">
        <f>F48*1.2</f>
        <v>4752</v>
      </c>
      <c r="E48" s="300">
        <f>F48*1.1</f>
        <v>4356</v>
      </c>
      <c r="F48" s="300">
        <v>3960</v>
      </c>
      <c r="G48" s="300">
        <f>F48*0.75</f>
        <v>2970</v>
      </c>
      <c r="H48" s="300">
        <f>F48*0.5</f>
        <v>1980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1">
        <f>F55*1.2</f>
        <v>11815.199999999999</v>
      </c>
      <c r="E55" s="32">
        <f>F55*1.1</f>
        <v>10830.6</v>
      </c>
      <c r="F55" s="32">
        <v>9846</v>
      </c>
      <c r="G55" s="32">
        <f>F55*0.75</f>
        <v>7384.5</v>
      </c>
      <c r="H55" s="33">
        <f>F55*0.5</f>
        <v>4923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389">
        <v>180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810 до 16200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144">
        <v>810</v>
      </c>
      <c r="E72" s="145"/>
      <c r="F72" s="145"/>
      <c r="G72" s="145"/>
      <c r="H72" s="146"/>
    </row>
    <row r="73" spans="1:8" ht="37.5" customHeight="1" x14ac:dyDescent="0.2">
      <c r="A73" s="147" t="s">
        <v>40</v>
      </c>
      <c r="B73" s="148"/>
      <c r="C73" s="143"/>
      <c r="D73" s="36">
        <v>1620</v>
      </c>
      <c r="E73" s="37"/>
      <c r="F73" s="37"/>
      <c r="G73" s="37"/>
      <c r="H73" s="38"/>
    </row>
    <row r="74" spans="1:8" ht="37.5" customHeight="1" x14ac:dyDescent="0.2">
      <c r="A74" s="147" t="s">
        <v>41</v>
      </c>
      <c r="B74" s="148"/>
      <c r="C74" s="143"/>
      <c r="D74" s="36">
        <v>2430</v>
      </c>
      <c r="E74" s="37"/>
      <c r="F74" s="37"/>
      <c r="G74" s="37"/>
      <c r="H74" s="38"/>
    </row>
    <row r="75" spans="1:8" ht="37.5" customHeight="1" x14ac:dyDescent="0.2">
      <c r="A75" s="147" t="s">
        <v>42</v>
      </c>
      <c r="B75" s="148"/>
      <c r="C75" s="143"/>
      <c r="D75" s="36">
        <v>3240</v>
      </c>
      <c r="E75" s="37"/>
      <c r="F75" s="37"/>
      <c r="G75" s="37"/>
      <c r="H75" s="38"/>
    </row>
    <row r="76" spans="1:8" ht="37.5" customHeight="1" x14ac:dyDescent="0.2">
      <c r="A76" s="147" t="s">
        <v>43</v>
      </c>
      <c r="B76" s="148"/>
      <c r="C76" s="143"/>
      <c r="D76" s="36">
        <v>4050</v>
      </c>
      <c r="E76" s="37"/>
      <c r="F76" s="37"/>
      <c r="G76" s="37"/>
      <c r="H76" s="38"/>
    </row>
    <row r="77" spans="1:8" ht="37.5" customHeight="1" x14ac:dyDescent="0.2">
      <c r="A77" s="147" t="s">
        <v>44</v>
      </c>
      <c r="B77" s="148"/>
      <c r="C77" s="143"/>
      <c r="D77" s="36">
        <v>4860</v>
      </c>
      <c r="E77" s="37"/>
      <c r="F77" s="37"/>
      <c r="G77" s="37"/>
      <c r="H77" s="38"/>
    </row>
    <row r="78" spans="1:8" ht="37.5" customHeight="1" x14ac:dyDescent="0.2">
      <c r="A78" s="147" t="s">
        <v>45</v>
      </c>
      <c r="B78" s="148"/>
      <c r="C78" s="143"/>
      <c r="D78" s="36">
        <v>5670</v>
      </c>
      <c r="E78" s="37"/>
      <c r="F78" s="37"/>
      <c r="G78" s="37"/>
      <c r="H78" s="38"/>
    </row>
    <row r="79" spans="1:8" ht="37.5" customHeight="1" x14ac:dyDescent="0.2">
      <c r="A79" s="147" t="s">
        <v>46</v>
      </c>
      <c r="B79" s="148"/>
      <c r="C79" s="143"/>
      <c r="D79" s="36">
        <v>6480</v>
      </c>
      <c r="E79" s="37"/>
      <c r="F79" s="37"/>
      <c r="G79" s="37"/>
      <c r="H79" s="38"/>
    </row>
    <row r="80" spans="1:8" ht="37.5" customHeight="1" x14ac:dyDescent="0.2">
      <c r="A80" s="147" t="s">
        <v>47</v>
      </c>
      <c r="B80" s="148"/>
      <c r="C80" s="143"/>
      <c r="D80" s="36">
        <v>7290</v>
      </c>
      <c r="E80" s="37"/>
      <c r="F80" s="37"/>
      <c r="G80" s="37"/>
      <c r="H80" s="38"/>
    </row>
    <row r="81" spans="1:8" ht="37.5" customHeight="1" x14ac:dyDescent="0.2">
      <c r="A81" s="147" t="s">
        <v>48</v>
      </c>
      <c r="B81" s="148"/>
      <c r="C81" s="143"/>
      <c r="D81" s="36">
        <v>8100</v>
      </c>
      <c r="E81" s="37"/>
      <c r="F81" s="37"/>
      <c r="G81" s="37"/>
      <c r="H81" s="38"/>
    </row>
    <row r="82" spans="1:8" ht="37.5" customHeight="1" x14ac:dyDescent="0.2">
      <c r="A82" s="147" t="s">
        <v>49</v>
      </c>
      <c r="B82" s="148"/>
      <c r="C82" s="143"/>
      <c r="D82" s="36">
        <v>8910</v>
      </c>
      <c r="E82" s="37"/>
      <c r="F82" s="37"/>
      <c r="G82" s="37"/>
      <c r="H82" s="38"/>
    </row>
    <row r="83" spans="1:8" ht="37.5" customHeight="1" x14ac:dyDescent="0.2">
      <c r="A83" s="147" t="s">
        <v>50</v>
      </c>
      <c r="B83" s="148"/>
      <c r="C83" s="143"/>
      <c r="D83" s="36">
        <v>9720</v>
      </c>
      <c r="E83" s="37"/>
      <c r="F83" s="37"/>
      <c r="G83" s="37"/>
      <c r="H83" s="38"/>
    </row>
    <row r="84" spans="1:8" ht="37.5" customHeight="1" x14ac:dyDescent="0.2">
      <c r="A84" s="147" t="s">
        <v>51</v>
      </c>
      <c r="B84" s="148"/>
      <c r="C84" s="143"/>
      <c r="D84" s="36">
        <v>10530</v>
      </c>
      <c r="E84" s="37"/>
      <c r="F84" s="37"/>
      <c r="G84" s="37"/>
      <c r="H84" s="38"/>
    </row>
    <row r="85" spans="1:8" ht="37.5" customHeight="1" x14ac:dyDescent="0.2">
      <c r="A85" s="147" t="s">
        <v>52</v>
      </c>
      <c r="B85" s="148"/>
      <c r="C85" s="143"/>
      <c r="D85" s="36">
        <v>11340</v>
      </c>
      <c r="E85" s="37"/>
      <c r="F85" s="37"/>
      <c r="G85" s="37"/>
      <c r="H85" s="38"/>
    </row>
    <row r="86" spans="1:8" ht="37.5" customHeight="1" x14ac:dyDescent="0.2">
      <c r="A86" s="147" t="s">
        <v>53</v>
      </c>
      <c r="B86" s="148"/>
      <c r="C86" s="143"/>
      <c r="D86" s="36">
        <v>12150</v>
      </c>
      <c r="E86" s="37"/>
      <c r="F86" s="37"/>
      <c r="G86" s="37"/>
      <c r="H86" s="38"/>
    </row>
    <row r="87" spans="1:8" ht="37.5" customHeight="1" x14ac:dyDescent="0.2">
      <c r="A87" s="147" t="s">
        <v>54</v>
      </c>
      <c r="B87" s="148"/>
      <c r="C87" s="143"/>
      <c r="D87" s="36">
        <v>12960</v>
      </c>
      <c r="E87" s="37"/>
      <c r="F87" s="37"/>
      <c r="G87" s="37"/>
      <c r="H87" s="38"/>
    </row>
    <row r="88" spans="1:8" ht="37.5" customHeight="1" x14ac:dyDescent="0.2">
      <c r="A88" s="147" t="s">
        <v>55</v>
      </c>
      <c r="B88" s="148"/>
      <c r="C88" s="143"/>
      <c r="D88" s="36">
        <v>13770</v>
      </c>
      <c r="E88" s="37"/>
      <c r="F88" s="37"/>
      <c r="G88" s="37"/>
      <c r="H88" s="38"/>
    </row>
    <row r="89" spans="1:8" ht="37.5" customHeight="1" x14ac:dyDescent="0.2">
      <c r="A89" s="147" t="s">
        <v>56</v>
      </c>
      <c r="B89" s="148"/>
      <c r="C89" s="143"/>
      <c r="D89" s="36">
        <v>14580</v>
      </c>
      <c r="E89" s="37"/>
      <c r="F89" s="37"/>
      <c r="G89" s="37"/>
      <c r="H89" s="38"/>
    </row>
    <row r="90" spans="1:8" ht="37.5" customHeight="1" x14ac:dyDescent="0.2">
      <c r="A90" s="147" t="s">
        <v>57</v>
      </c>
      <c r="B90" s="148"/>
      <c r="C90" s="143"/>
      <c r="D90" s="36">
        <v>15390</v>
      </c>
      <c r="E90" s="37"/>
      <c r="F90" s="37"/>
      <c r="G90" s="37"/>
      <c r="H90" s="38"/>
    </row>
    <row r="91" spans="1:8" ht="37.5" customHeight="1" thickBot="1" x14ac:dyDescent="0.25">
      <c r="A91" s="147" t="s">
        <v>58</v>
      </c>
      <c r="B91" s="148"/>
      <c r="C91" s="143"/>
      <c r="D91" s="36">
        <v>16200</v>
      </c>
      <c r="E91" s="37"/>
      <c r="F91" s="37"/>
      <c r="G91" s="37"/>
      <c r="H91" s="38"/>
    </row>
    <row r="92" spans="1:8" ht="50.1" customHeight="1" thickBot="1" x14ac:dyDescent="0.25">
      <c r="A92" s="136" t="s">
        <v>59</v>
      </c>
      <c r="B92" s="137"/>
      <c r="C92" s="137"/>
      <c r="D92" s="138" t="str">
        <f>"от "&amp;MIN(D93:D102)&amp;" до "&amp;MAX(D93:D102)</f>
        <v>от 210 до 1770</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152">
        <v>1260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157">
        <v>210</v>
      </c>
      <c r="E94" s="157"/>
      <c r="F94" s="157"/>
      <c r="G94" s="157"/>
      <c r="H94" s="158"/>
    </row>
    <row r="95" spans="1:8" ht="37.5" customHeight="1" x14ac:dyDescent="0.2">
      <c r="A95" s="154" t="s">
        <v>62</v>
      </c>
      <c r="B95" s="155"/>
      <c r="C95" s="159"/>
      <c r="D95" s="157">
        <v>1770</v>
      </c>
      <c r="E95" s="157"/>
      <c r="F95" s="157"/>
      <c r="G95" s="157"/>
      <c r="H95" s="158"/>
    </row>
    <row r="96" spans="1:8" ht="37.5" customHeight="1" x14ac:dyDescent="0.2">
      <c r="A96" s="154" t="s">
        <v>63</v>
      </c>
      <c r="B96" s="155"/>
      <c r="C96" s="159"/>
      <c r="D96" s="157">
        <v>816</v>
      </c>
      <c r="E96" s="157"/>
      <c r="F96" s="157"/>
      <c r="G96" s="157"/>
      <c r="H96" s="158"/>
    </row>
    <row r="97" spans="1:8" ht="37.5" customHeight="1" x14ac:dyDescent="0.2">
      <c r="A97" s="160" t="s">
        <v>64</v>
      </c>
      <c r="B97" s="161"/>
      <c r="C97" s="159"/>
      <c r="D97" s="157">
        <v>1170</v>
      </c>
      <c r="E97" s="157"/>
      <c r="F97" s="157"/>
      <c r="G97" s="157"/>
      <c r="H97" s="158"/>
    </row>
    <row r="98" spans="1:8" ht="37.5" customHeight="1" x14ac:dyDescent="0.2">
      <c r="A98" s="154" t="s">
        <v>65</v>
      </c>
      <c r="B98" s="155"/>
      <c r="C98" s="159"/>
      <c r="D98" s="157">
        <v>276</v>
      </c>
      <c r="E98" s="157"/>
      <c r="F98" s="157"/>
      <c r="G98" s="157"/>
      <c r="H98" s="158"/>
    </row>
    <row r="99" spans="1:8" ht="37.5" customHeight="1" x14ac:dyDescent="0.2">
      <c r="A99" s="154" t="s">
        <v>66</v>
      </c>
      <c r="B99" s="155"/>
      <c r="C99" s="159"/>
      <c r="D99" s="157">
        <v>276</v>
      </c>
      <c r="E99" s="157"/>
      <c r="F99" s="157"/>
      <c r="G99" s="157"/>
      <c r="H99" s="158"/>
    </row>
    <row r="100" spans="1:8" ht="37.5" customHeight="1" x14ac:dyDescent="0.2">
      <c r="A100" s="154" t="s">
        <v>67</v>
      </c>
      <c r="B100" s="155"/>
      <c r="C100" s="159"/>
      <c r="D100" s="157">
        <v>552</v>
      </c>
      <c r="E100" s="157"/>
      <c r="F100" s="157"/>
      <c r="G100" s="157"/>
      <c r="H100" s="158"/>
    </row>
    <row r="101" spans="1:8" ht="37.5" customHeight="1" x14ac:dyDescent="0.2">
      <c r="A101" s="154" t="s">
        <v>68</v>
      </c>
      <c r="B101" s="155"/>
      <c r="C101" s="159"/>
      <c r="D101" s="157">
        <v>828</v>
      </c>
      <c r="E101" s="157"/>
      <c r="F101" s="157"/>
      <c r="G101" s="157"/>
      <c r="H101" s="158"/>
    </row>
    <row r="102" spans="1:8" ht="37.5" customHeight="1" thickBot="1" x14ac:dyDescent="0.25">
      <c r="A102" s="162" t="s">
        <v>69</v>
      </c>
      <c r="B102" s="163"/>
      <c r="C102" s="164"/>
      <c r="D102" s="165">
        <v>1200</v>
      </c>
      <c r="E102" s="165"/>
      <c r="F102" s="165"/>
      <c r="G102" s="165"/>
      <c r="H102" s="166"/>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600 до 5820</v>
      </c>
      <c r="E104" s="173"/>
      <c r="F104" s="173"/>
      <c r="G104" s="173"/>
      <c r="H104" s="174"/>
    </row>
    <row r="105" spans="1:8" ht="21.75" thickBot="1" x14ac:dyDescent="0.25">
      <c r="A105" s="336"/>
      <c r="B105" s="337"/>
      <c r="C105" s="130"/>
      <c r="D105" s="399"/>
      <c r="E105" s="399"/>
      <c r="F105" s="399"/>
      <c r="G105" s="399"/>
      <c r="H105" s="400"/>
    </row>
    <row r="106" spans="1:8" ht="63"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182">
        <v>1800</v>
      </c>
      <c r="E106" s="182"/>
      <c r="F106" s="182"/>
      <c r="G106" s="182"/>
      <c r="H106" s="183"/>
    </row>
    <row r="107" spans="1:8" ht="63" customHeight="1" thickBot="1" x14ac:dyDescent="0.25">
      <c r="A107" s="184" t="s">
        <v>74</v>
      </c>
      <c r="B107" s="185"/>
      <c r="C107" s="186"/>
      <c r="D107" s="187" t="s">
        <v>75</v>
      </c>
      <c r="E107" s="188"/>
      <c r="F107" s="188"/>
      <c r="G107" s="188"/>
      <c r="H107" s="189"/>
    </row>
    <row r="108" spans="1:8" ht="63" customHeight="1" x14ac:dyDescent="0.2">
      <c r="A108" s="190" t="s">
        <v>76</v>
      </c>
      <c r="B108" s="191"/>
      <c r="C108" s="186"/>
      <c r="D108" s="157">
        <f>D106/4</f>
        <v>450</v>
      </c>
      <c r="E108" s="157"/>
      <c r="F108" s="157"/>
      <c r="G108" s="157"/>
      <c r="H108" s="158"/>
    </row>
    <row r="109" spans="1:8" ht="63" customHeight="1" x14ac:dyDescent="0.2">
      <c r="A109" s="190" t="s">
        <v>77</v>
      </c>
      <c r="B109" s="191"/>
      <c r="C109" s="186"/>
      <c r="D109" s="157">
        <f>D106/5</f>
        <v>360</v>
      </c>
      <c r="E109" s="157"/>
      <c r="F109" s="157"/>
      <c r="G109" s="157"/>
      <c r="H109" s="158"/>
    </row>
    <row r="110" spans="1:8" ht="63" customHeight="1" x14ac:dyDescent="0.2">
      <c r="A110" s="190" t="s">
        <v>78</v>
      </c>
      <c r="B110" s="191"/>
      <c r="C110" s="186"/>
      <c r="D110" s="157">
        <f>D106/6</f>
        <v>300</v>
      </c>
      <c r="E110" s="157"/>
      <c r="F110" s="157"/>
      <c r="G110" s="157"/>
      <c r="H110" s="158"/>
    </row>
    <row r="111" spans="1:8" ht="63" customHeight="1" x14ac:dyDescent="0.2">
      <c r="A111" s="190" t="s">
        <v>79</v>
      </c>
      <c r="B111" s="191"/>
      <c r="C111" s="186"/>
      <c r="D111" s="157">
        <f>D106/7</f>
        <v>257.14285714285717</v>
      </c>
      <c r="E111" s="157"/>
      <c r="F111" s="157"/>
      <c r="G111" s="157"/>
      <c r="H111" s="158"/>
    </row>
    <row r="112" spans="1:8" ht="63" customHeight="1" x14ac:dyDescent="0.2">
      <c r="A112" s="190" t="s">
        <v>80</v>
      </c>
      <c r="B112" s="191"/>
      <c r="C112" s="186"/>
      <c r="D112" s="157">
        <f>D106/8</f>
        <v>225</v>
      </c>
      <c r="E112" s="157"/>
      <c r="F112" s="157"/>
      <c r="G112" s="157"/>
      <c r="H112" s="158"/>
    </row>
    <row r="113" spans="1:8" ht="63" customHeight="1" x14ac:dyDescent="0.2">
      <c r="A113" s="190" t="s">
        <v>81</v>
      </c>
      <c r="B113" s="191"/>
      <c r="C113" s="186"/>
      <c r="D113" s="157">
        <f>D106/9</f>
        <v>200</v>
      </c>
      <c r="E113" s="157"/>
      <c r="F113" s="157"/>
      <c r="G113" s="157"/>
      <c r="H113" s="158"/>
    </row>
    <row r="114" spans="1:8" ht="63" customHeight="1" x14ac:dyDescent="0.2">
      <c r="A114" s="190" t="s">
        <v>82</v>
      </c>
      <c r="B114" s="191"/>
      <c r="C114" s="186"/>
      <c r="D114" s="157">
        <f>D106/10</f>
        <v>180</v>
      </c>
      <c r="E114" s="157"/>
      <c r="F114" s="157"/>
      <c r="G114" s="157"/>
      <c r="H114" s="158"/>
    </row>
    <row r="115" spans="1:8" ht="63" customHeight="1" thickBot="1" x14ac:dyDescent="0.25">
      <c r="A115" s="179" t="s">
        <v>83</v>
      </c>
      <c r="B115" s="180"/>
      <c r="C115" s="186"/>
      <c r="D115" s="182">
        <v>2808</v>
      </c>
      <c r="E115" s="182"/>
      <c r="F115" s="182"/>
      <c r="G115" s="182"/>
      <c r="H115" s="183"/>
    </row>
    <row r="116" spans="1:8" ht="63" customHeight="1" thickBot="1" x14ac:dyDescent="0.25">
      <c r="A116" s="184" t="s">
        <v>74</v>
      </c>
      <c r="B116" s="185"/>
      <c r="C116" s="186"/>
      <c r="D116" s="187" t="s">
        <v>75</v>
      </c>
      <c r="E116" s="188"/>
      <c r="F116" s="188"/>
      <c r="G116" s="188"/>
      <c r="H116" s="189"/>
    </row>
    <row r="117" spans="1:8" ht="63" customHeight="1" x14ac:dyDescent="0.2">
      <c r="A117" s="190" t="s">
        <v>76</v>
      </c>
      <c r="B117" s="191"/>
      <c r="C117" s="186"/>
      <c r="D117" s="157">
        <v>702</v>
      </c>
      <c r="E117" s="157"/>
      <c r="F117" s="157"/>
      <c r="G117" s="157"/>
      <c r="H117" s="158"/>
    </row>
    <row r="118" spans="1:8" ht="63" customHeight="1" x14ac:dyDescent="0.2">
      <c r="A118" s="190" t="s">
        <v>77</v>
      </c>
      <c r="B118" s="191"/>
      <c r="C118" s="186"/>
      <c r="D118" s="157">
        <v>561.6</v>
      </c>
      <c r="E118" s="157"/>
      <c r="F118" s="157"/>
      <c r="G118" s="157"/>
      <c r="H118" s="158"/>
    </row>
    <row r="119" spans="1:8" ht="63" customHeight="1" x14ac:dyDescent="0.2">
      <c r="A119" s="190" t="s">
        <v>78</v>
      </c>
      <c r="B119" s="191"/>
      <c r="C119" s="186"/>
      <c r="D119" s="157">
        <v>468</v>
      </c>
      <c r="E119" s="157"/>
      <c r="F119" s="157"/>
      <c r="G119" s="157"/>
      <c r="H119" s="158"/>
    </row>
    <row r="120" spans="1:8" ht="63" customHeight="1" x14ac:dyDescent="0.2">
      <c r="A120" s="190" t="s">
        <v>79</v>
      </c>
      <c r="B120" s="191"/>
      <c r="C120" s="186"/>
      <c r="D120" s="157">
        <v>401.14285714285711</v>
      </c>
      <c r="E120" s="157"/>
      <c r="F120" s="157"/>
      <c r="G120" s="157"/>
      <c r="H120" s="158"/>
    </row>
    <row r="121" spans="1:8" ht="63" customHeight="1" x14ac:dyDescent="0.2">
      <c r="A121" s="190" t="s">
        <v>80</v>
      </c>
      <c r="B121" s="191"/>
      <c r="C121" s="186"/>
      <c r="D121" s="157">
        <v>351</v>
      </c>
      <c r="E121" s="157"/>
      <c r="F121" s="157"/>
      <c r="G121" s="157"/>
      <c r="H121" s="158"/>
    </row>
    <row r="122" spans="1:8" ht="63" customHeight="1" x14ac:dyDescent="0.2">
      <c r="A122" s="190" t="s">
        <v>81</v>
      </c>
      <c r="B122" s="191"/>
      <c r="C122" s="186"/>
      <c r="D122" s="157">
        <v>312</v>
      </c>
      <c r="E122" s="157"/>
      <c r="F122" s="157"/>
      <c r="G122" s="157"/>
      <c r="H122" s="158"/>
    </row>
    <row r="123" spans="1:8" ht="63" customHeight="1" thickBot="1" x14ac:dyDescent="0.25">
      <c r="A123" s="190" t="s">
        <v>82</v>
      </c>
      <c r="B123" s="191"/>
      <c r="C123" s="194"/>
      <c r="D123" s="157">
        <v>280.8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44">
        <v>14004</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"2ГИС.НОЯБРЬСК"</v>
      </c>
      <c r="D126" s="31">
        <v>1800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121">
        <v>1020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6">
        <v>840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"2ГИС.НОЯБРЬСК"</v>
      </c>
      <c r="D129" s="36">
        <v>4200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"2ГИС.НОЯБРЬСК"</v>
      </c>
      <c r="D130" s="36">
        <v>5040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6">
        <v>840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6">
        <v>840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6">
        <v>840</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"2ГИС.НОЯБРЬСК" (мобильная версия 2ГИС 4.0 и выше)</v>
      </c>
      <c r="D134" s="36">
        <v>1950</v>
      </c>
      <c r="E134" s="37"/>
      <c r="F134" s="37"/>
      <c r="G134" s="37"/>
      <c r="H134" s="38"/>
    </row>
    <row r="135" spans="1:8" ht="50.1" customHeight="1" x14ac:dyDescent="0.2">
      <c r="A135" s="160" t="s">
        <v>94</v>
      </c>
      <c r="B135" s="161"/>
      <c r="C135" s="202" t="s">
        <v>95</v>
      </c>
      <c r="D135" s="36">
        <v>600</v>
      </c>
      <c r="E135" s="37"/>
      <c r="F135" s="37"/>
      <c r="G135" s="37"/>
      <c r="H135" s="38"/>
    </row>
    <row r="136" spans="1:8" ht="7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6">
        <v>2040</v>
      </c>
      <c r="E136" s="37"/>
      <c r="F136" s="37"/>
      <c r="G136" s="37"/>
      <c r="H136" s="38"/>
    </row>
    <row r="137" spans="1:8" ht="75" customHeight="1" x14ac:dyDescent="0.2">
      <c r="A137" s="160" t="s">
        <v>97</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6">
        <v>1632</v>
      </c>
      <c r="E137" s="37"/>
      <c r="F137" s="37"/>
      <c r="G137" s="37"/>
      <c r="H137" s="38"/>
    </row>
    <row r="138" spans="1:8" ht="75" customHeight="1" x14ac:dyDescent="0.2">
      <c r="A138" s="160" t="s">
        <v>98</v>
      </c>
      <c r="B138" s="161"/>
      <c r="C138"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6">
        <v>1380</v>
      </c>
      <c r="E138" s="37"/>
      <c r="F138" s="37"/>
      <c r="G138" s="37"/>
      <c r="H138" s="38"/>
    </row>
    <row r="139" spans="1:8" ht="75" customHeight="1" x14ac:dyDescent="0.2">
      <c r="A139" s="160" t="s">
        <v>99</v>
      </c>
      <c r="B139" s="161"/>
      <c r="C139"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6">
        <v>816</v>
      </c>
      <c r="E139" s="37"/>
      <c r="F139" s="37"/>
      <c r="G139" s="37"/>
      <c r="H139" s="38"/>
    </row>
    <row r="140" spans="1:8" ht="7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6">
        <v>5820</v>
      </c>
      <c r="E140" s="37"/>
      <c r="F140" s="37"/>
      <c r="G140" s="37"/>
      <c r="H140" s="38"/>
    </row>
    <row r="141" spans="1:8" ht="7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6">
        <v>666</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6">
        <v>750</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4" s="3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5" s="36">
        <v>2346</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6">
        <v>3450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7" s="36">
        <v>2004</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"2ГИС.НОЯБРЬСК"</v>
      </c>
      <c r="D148" s="36">
        <v>2520</v>
      </c>
      <c r="E148" s="37"/>
      <c r="F148" s="37"/>
      <c r="G148" s="37"/>
      <c r="H148" s="38"/>
    </row>
    <row r="149" spans="1:8" ht="50.1" customHeight="1" x14ac:dyDescent="0.2">
      <c r="A149" s="160" t="s">
        <v>108</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6">
        <v>1440</v>
      </c>
      <c r="E149" s="37"/>
      <c r="F149" s="37"/>
      <c r="G149" s="37"/>
      <c r="H149" s="38"/>
    </row>
    <row r="150" spans="1:8" ht="50.1" customHeight="1" x14ac:dyDescent="0.2">
      <c r="A150" s="160" t="s">
        <v>109</v>
      </c>
      <c r="B150" s="161"/>
      <c r="C150" s="202" t="str">
        <f t="shared" si="2"/>
        <v>Электронный справочник на основе Справочника организаций "2ГИС.НОЯБРЬСК" (версия для ПК)</v>
      </c>
      <c r="D150" s="36">
        <v>1200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"2ГИС.НОЯБРЬСК"</v>
      </c>
      <c r="D151" s="36">
        <v>5880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"2ГИС.НОЯБРЬСК"</v>
      </c>
      <c r="D152" s="36">
        <v>7056</v>
      </c>
      <c r="E152" s="37"/>
      <c r="F152" s="37"/>
      <c r="G152" s="37"/>
      <c r="H152" s="38"/>
    </row>
    <row r="153" spans="1:8" ht="50.1" customHeight="1" x14ac:dyDescent="0.2">
      <c r="A153" s="160" t="s">
        <v>112</v>
      </c>
      <c r="B153" s="161"/>
      <c r="C153" s="202" t="str">
        <f t="shared" si="2"/>
        <v>Электронный справочник на основе Справочника организаций "2ГИС.НОЯБРЬСК" (версия для ПК)</v>
      </c>
      <c r="D153" s="36">
        <v>1200</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"2ГИС.НОЯБРЬСК" (версия для ПК)</v>
      </c>
      <c r="D154" s="36">
        <v>1200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"2ГИС.НОЯБРЬСК" (версия для ПК)</v>
      </c>
      <c r="D155" s="36">
        <v>1200</v>
      </c>
      <c r="E155" s="37"/>
      <c r="F155" s="37"/>
      <c r="G155" s="37"/>
      <c r="H155" s="38"/>
    </row>
    <row r="156" spans="1:8" ht="50.1" customHeight="1" x14ac:dyDescent="0.2">
      <c r="A156" s="160" t="s">
        <v>115</v>
      </c>
      <c r="B156" s="161"/>
      <c r="C156" s="202" t="s">
        <v>95</v>
      </c>
      <c r="D156" s="36">
        <v>840</v>
      </c>
      <c r="E156" s="37"/>
      <c r="F156" s="37"/>
      <c r="G156" s="37"/>
      <c r="H156" s="38"/>
    </row>
    <row r="157" spans="1:8" ht="7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6">
        <v>8160</v>
      </c>
      <c r="E157" s="37"/>
      <c r="F157" s="37"/>
      <c r="G157" s="37"/>
      <c r="H157" s="38"/>
    </row>
    <row r="158" spans="1:8" ht="50.1" customHeight="1" thickBot="1" x14ac:dyDescent="0.25">
      <c r="A158" s="160" t="s">
        <v>117</v>
      </c>
      <c r="B158" s="161"/>
      <c r="C158" s="202" t="str">
        <f t="shared" si="2"/>
        <v>Электронный справочник на основе Справочника организаций "2ГИС.НОЯБРЬСК" (версия для ПК)</v>
      </c>
      <c r="D158" s="44">
        <v>960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359">
        <v>1500</v>
      </c>
      <c r="E162" s="157"/>
      <c r="F162" s="157"/>
      <c r="G162" s="157"/>
      <c r="H162" s="157"/>
    </row>
    <row r="163" spans="1:8" s="16" customFormat="1" ht="50.1" customHeight="1" x14ac:dyDescent="0.2">
      <c r="A163" s="207" t="s">
        <v>122</v>
      </c>
      <c r="B163" s="208"/>
      <c r="C163" s="209"/>
      <c r="D163" s="359">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66" s="212">
        <f>F166*1.2</f>
        <v>2124</v>
      </c>
      <c r="E166" s="213">
        <f>F166*1.1</f>
        <v>1947.0000000000002</v>
      </c>
      <c r="F166" s="213">
        <v>1770</v>
      </c>
      <c r="G166" s="213">
        <f>F166*0.75</f>
        <v>1327.5</v>
      </c>
      <c r="H166" s="214">
        <f>F166*0.5</f>
        <v>885</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"2ГИС.НОЯБРЬСК"</v>
      </c>
      <c r="D167" s="36">
        <v>1500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8" s="36">
        <v>1224</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69" s="212">
        <f>F169*1.2</f>
        <v>3024</v>
      </c>
      <c r="E169" s="213">
        <f>F169*1.1</f>
        <v>2772</v>
      </c>
      <c r="F169" s="213">
        <v>2520</v>
      </c>
      <c r="G169" s="213">
        <f>F169*0.75</f>
        <v>1890</v>
      </c>
      <c r="H169" s="214">
        <f>F169*0.5</f>
        <v>1260</v>
      </c>
    </row>
    <row r="170" spans="1:8" ht="50.1" customHeight="1" x14ac:dyDescent="0.2">
      <c r="A170" s="160" t="s">
        <v>179</v>
      </c>
      <c r="B170" s="161"/>
      <c r="C170" s="202" t="str">
        <f>"Интернет-площадка 2gis.ru на основе Cправочника организаций "&amp;$C$2&amp;""</f>
        <v>Интернет-площадка 2gis.ru на основе Cправочника организаций "2ГИС.НОЯБРЬСК"</v>
      </c>
      <c r="D170" s="36">
        <v>2160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71" s="36">
        <v>1800</v>
      </c>
      <c r="E171" s="37"/>
      <c r="F171" s="37"/>
      <c r="G171" s="37"/>
      <c r="H171" s="38"/>
    </row>
    <row r="172" spans="1:8" s="16" customFormat="1" ht="126" customHeight="1" thickBot="1" x14ac:dyDescent="0.25">
      <c r="A172" s="160" t="s">
        <v>131</v>
      </c>
      <c r="B172" s="161"/>
      <c r="C172" s="435" t="str">
        <f>C167</f>
        <v>Интернет-площадка 2gis.ru на основе Cправочника организаций "2ГИС.НОЯБРЬСК"</v>
      </c>
      <c r="D172" s="36">
        <v>1800</v>
      </c>
      <c r="E172" s="37"/>
      <c r="F172" s="37"/>
      <c r="G172" s="37"/>
      <c r="H172" s="38"/>
    </row>
    <row r="173" spans="1:8" ht="50.1" customHeight="1" thickBot="1" x14ac:dyDescent="0.25">
      <c r="A173" s="24" t="s">
        <v>193</v>
      </c>
      <c r="B173" s="25"/>
      <c r="C173" s="26"/>
      <c r="D173" s="173"/>
      <c r="E173" s="173"/>
      <c r="F173" s="173"/>
      <c r="G173" s="173"/>
      <c r="H173" s="174"/>
    </row>
    <row r="174" spans="1:8" s="23" customFormat="1" ht="30" customHeight="1" thickBot="1" x14ac:dyDescent="0.25">
      <c r="A174" s="589"/>
      <c r="B174" s="429"/>
      <c r="C174" s="430"/>
      <c r="D174" s="429"/>
      <c r="E174" s="429"/>
      <c r="F174" s="429"/>
      <c r="G174" s="429"/>
      <c r="H174" s="431"/>
    </row>
    <row r="175" spans="1:8" s="16" customFormat="1" ht="185.25" customHeight="1" x14ac:dyDescent="0.2">
      <c r="A175" s="160" t="s">
        <v>194</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5" s="31">
        <v>8880</v>
      </c>
      <c r="E175" s="32"/>
      <c r="F175" s="32"/>
      <c r="G175" s="32"/>
      <c r="H175" s="33"/>
    </row>
    <row r="176" spans="1:8" s="16" customFormat="1" ht="83.25" customHeight="1" thickBot="1" x14ac:dyDescent="0.25">
      <c r="A176" s="160" t="s">
        <v>195</v>
      </c>
      <c r="B176" s="161"/>
      <c r="C176" s="209"/>
      <c r="D176" s="36">
        <v>8880</v>
      </c>
      <c r="E176" s="37"/>
      <c r="F176" s="37"/>
      <c r="G176" s="37"/>
      <c r="H176" s="38"/>
    </row>
    <row r="177" spans="1:8" ht="21.75" thickBot="1" x14ac:dyDescent="0.25">
      <c r="A177" s="336"/>
      <c r="B177" s="337"/>
      <c r="C177" s="130"/>
      <c r="D177" s="399"/>
      <c r="E177" s="399"/>
      <c r="F177" s="399"/>
      <c r="G177" s="399"/>
      <c r="H177" s="400"/>
    </row>
    <row r="179" spans="1:8" ht="21" x14ac:dyDescent="0.2">
      <c r="A179" s="220"/>
      <c r="B179" s="221" t="s">
        <v>133</v>
      </c>
      <c r="C179" s="222" t="s">
        <v>518</v>
      </c>
      <c r="D179" s="222"/>
      <c r="E179" s="223"/>
      <c r="F179" s="223"/>
      <c r="G179" s="223"/>
      <c r="H179" s="223"/>
    </row>
    <row r="180" spans="1:8" ht="21" x14ac:dyDescent="0.2">
      <c r="A180" s="220"/>
      <c r="B180" s="223"/>
      <c r="C180" s="224" t="s">
        <v>519</v>
      </c>
      <c r="D180" s="224"/>
      <c r="E180" s="223"/>
      <c r="F180" s="223"/>
      <c r="G180" s="223"/>
      <c r="H180" s="223"/>
    </row>
    <row r="181" spans="1:8" ht="21" x14ac:dyDescent="0.2">
      <c r="A181" s="220"/>
      <c r="B181" s="223"/>
      <c r="C181" s="224" t="s">
        <v>520</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0,4273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0,0413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0,0113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0,2661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1,0065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144</v>
      </c>
      <c r="B191" s="239"/>
      <c r="C191" s="239"/>
      <c r="D191" s="239"/>
      <c r="E191" s="239"/>
      <c r="F191" s="239"/>
      <c r="G191" s="239"/>
      <c r="H191" s="239"/>
    </row>
    <row r="192" spans="1:8" ht="21" x14ac:dyDescent="0.2">
      <c r="A192" s="239" t="s">
        <v>145</v>
      </c>
      <c r="B192" s="239"/>
      <c r="C192" s="239"/>
      <c r="D192" s="239"/>
      <c r="E192" s="239"/>
      <c r="F192" s="239"/>
      <c r="G192" s="239"/>
      <c r="H192" s="239"/>
    </row>
    <row r="193" spans="1:8" ht="26.25" x14ac:dyDescent="0.2">
      <c r="A193" s="233"/>
      <c r="B193" s="233"/>
      <c r="C193" s="234"/>
      <c r="D193" s="235"/>
      <c r="E193" s="235"/>
      <c r="F193" s="236"/>
      <c r="G193" s="237"/>
      <c r="H193" s="237"/>
    </row>
    <row r="194" spans="1:8" ht="50.1"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84" customHeight="1" thickBot="1" x14ac:dyDescent="0.25">
      <c r="A196" s="631" t="s">
        <v>148</v>
      </c>
      <c r="B196" s="632"/>
      <c r="C196" s="633" t="s">
        <v>149</v>
      </c>
      <c r="D196" s="654" t="s">
        <v>150</v>
      </c>
      <c r="E196" s="655"/>
      <c r="F196" s="252"/>
      <c r="G196" s="252"/>
      <c r="H196" s="252"/>
    </row>
    <row r="197" spans="1:8" ht="112.5" customHeight="1" x14ac:dyDescent="0.2">
      <c r="A197" s="253" t="s">
        <v>151</v>
      </c>
      <c r="B197" s="254"/>
      <c r="C197" s="255" t="s">
        <v>152</v>
      </c>
      <c r="D197" s="256" t="s">
        <v>153</v>
      </c>
      <c r="E197" s="257"/>
      <c r="F197" s="252"/>
      <c r="G197" s="252"/>
      <c r="H197" s="252"/>
    </row>
    <row r="198" spans="1:8" ht="100.5" customHeight="1" x14ac:dyDescent="0.2">
      <c r="A198" s="258" t="s">
        <v>154</v>
      </c>
      <c r="B198" s="259"/>
      <c r="C198" s="260" t="s">
        <v>155</v>
      </c>
      <c r="D198" s="261" t="s">
        <v>156</v>
      </c>
      <c r="E198" s="262"/>
      <c r="F198" s="252"/>
      <c r="G198" s="252"/>
      <c r="H198" s="252"/>
    </row>
    <row r="199" spans="1:8" ht="133.5" customHeight="1" x14ac:dyDescent="0.2">
      <c r="A199" s="258" t="s">
        <v>157</v>
      </c>
      <c r="B199" s="259"/>
      <c r="C199" s="260" t="s">
        <v>158</v>
      </c>
      <c r="D199" s="261" t="s">
        <v>156</v>
      </c>
      <c r="E199" s="262"/>
      <c r="F199" s="252"/>
      <c r="G199" s="252"/>
      <c r="H199" s="252"/>
    </row>
    <row r="200" spans="1:8" s="217" customFormat="1" ht="102.75" customHeight="1" x14ac:dyDescent="0.2">
      <c r="A200" s="258" t="s">
        <v>160</v>
      </c>
      <c r="B200" s="259"/>
      <c r="C200" s="409" t="s">
        <v>161</v>
      </c>
      <c r="D200" s="259" t="s">
        <v>156</v>
      </c>
      <c r="E200" s="410"/>
      <c r="F200" s="246"/>
      <c r="G200" s="246"/>
      <c r="H200" s="246"/>
    </row>
    <row r="201" spans="1:8" s="238" customFormat="1" ht="222.75" customHeight="1" thickBot="1" x14ac:dyDescent="0.25">
      <c r="A201" s="404" t="s">
        <v>162</v>
      </c>
      <c r="B201" s="405"/>
      <c r="C201" s="406" t="s">
        <v>163</v>
      </c>
      <c r="D201" s="407" t="s">
        <v>156</v>
      </c>
      <c r="E201" s="408"/>
      <c r="F201" s="236"/>
      <c r="G201" s="237"/>
      <c r="H201" s="237"/>
    </row>
    <row r="202" spans="1:8" ht="27" customHeight="1" x14ac:dyDescent="0.2">
      <c r="A202" s="264" t="s">
        <v>164</v>
      </c>
      <c r="B202" s="264"/>
      <c r="C202" s="264"/>
      <c r="D202" s="264"/>
      <c r="E202" s="264"/>
      <c r="F202" s="264"/>
      <c r="G202" s="264"/>
      <c r="H202" s="264"/>
    </row>
    <row r="203" spans="1:8" ht="27" customHeight="1" x14ac:dyDescent="0.2">
      <c r="A203" s="264" t="s">
        <v>165</v>
      </c>
      <c r="B203" s="264"/>
      <c r="C203" s="264"/>
      <c r="D203" s="264"/>
      <c r="E203" s="264"/>
      <c r="F203" s="264"/>
      <c r="G203" s="264"/>
      <c r="H203" s="264"/>
    </row>
    <row r="204" spans="1:8" ht="189"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83.25" customHeight="1" x14ac:dyDescent="0.2">
      <c r="A205" s="239" t="s">
        <v>167</v>
      </c>
      <c r="B205" s="239"/>
      <c r="C205" s="239"/>
      <c r="D205" s="239"/>
      <c r="E205" s="239"/>
      <c r="F205" s="239"/>
      <c r="G205" s="239"/>
      <c r="H205" s="239"/>
    </row>
    <row r="206" spans="1:8" ht="23.25"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8">
    <mergeCell ref="A204:H204"/>
    <mergeCell ref="A205:H205"/>
    <mergeCell ref="A206:H206"/>
    <mergeCell ref="A207:E207"/>
    <mergeCell ref="F207:H207"/>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76"/>
  <sheetViews>
    <sheetView view="pageBreakPreview" zoomScale="40" zoomScaleNormal="60" zoomScaleSheetLayoutView="40" workbookViewId="0">
      <pane ySplit="3" topLeftCell="A7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603</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389">
        <v>270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337"/>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1">
        <f>F49*1.2</f>
        <v>15969.599999999999</v>
      </c>
      <c r="E49" s="32">
        <f>F49*1.1</f>
        <v>14638.800000000001</v>
      </c>
      <c r="F49" s="32">
        <v>13308</v>
      </c>
      <c r="G49" s="32">
        <f>F49*0.75</f>
        <v>9981</v>
      </c>
      <c r="H49" s="33">
        <f>F49*0.5</f>
        <v>6654</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54">
        <f>F55*1.2</f>
        <v>18208.8</v>
      </c>
      <c r="E55" s="32">
        <f>F55*1.1</f>
        <v>16691.400000000001</v>
      </c>
      <c r="F55" s="32">
        <v>15174</v>
      </c>
      <c r="G55" s="32">
        <f>F55*0.75</f>
        <v>11380.5</v>
      </c>
      <c r="H55" s="33">
        <f>F55*0.5</f>
        <v>7587</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389">
        <v>270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38</v>
      </c>
      <c r="B65" s="137"/>
      <c r="C65" s="137"/>
      <c r="D65" s="138" t="str">
        <f>"от "&amp;MIN(D66:D91)&amp;" до "&amp;MAX(D66:D91)</f>
        <v>от 2496 до 64896</v>
      </c>
      <c r="E65" s="139"/>
      <c r="F65" s="139"/>
      <c r="G65" s="139"/>
      <c r="H65" s="140"/>
    </row>
    <row r="66" spans="1:8" s="16" customFormat="1" ht="37.5" customHeight="1" outlineLevel="1" x14ac:dyDescent="0.2">
      <c r="A66" s="141" t="s">
        <v>39</v>
      </c>
      <c r="B66" s="142"/>
      <c r="C66" s="687"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144">
        <v>2496</v>
      </c>
      <c r="E66" s="145"/>
      <c r="F66" s="145"/>
      <c r="G66" s="145"/>
      <c r="H66" s="146"/>
    </row>
    <row r="67" spans="1:8" s="16" customFormat="1" ht="37.5" customHeight="1" outlineLevel="1" x14ac:dyDescent="0.2">
      <c r="A67" s="147" t="s">
        <v>40</v>
      </c>
      <c r="B67" s="148"/>
      <c r="C67" s="688"/>
      <c r="D67" s="36">
        <v>4992</v>
      </c>
      <c r="E67" s="37"/>
      <c r="F67" s="37"/>
      <c r="G67" s="37"/>
      <c r="H67" s="38"/>
    </row>
    <row r="68" spans="1:8" s="16" customFormat="1" ht="37.5" customHeight="1" outlineLevel="1" x14ac:dyDescent="0.2">
      <c r="A68" s="147" t="s">
        <v>41</v>
      </c>
      <c r="B68" s="148"/>
      <c r="C68" s="688"/>
      <c r="D68" s="36">
        <v>7488</v>
      </c>
      <c r="E68" s="37"/>
      <c r="F68" s="37"/>
      <c r="G68" s="37"/>
      <c r="H68" s="38"/>
    </row>
    <row r="69" spans="1:8" s="16" customFormat="1" ht="37.5" customHeight="1" outlineLevel="1" x14ac:dyDescent="0.2">
      <c r="A69" s="147" t="s">
        <v>42</v>
      </c>
      <c r="B69" s="148"/>
      <c r="C69" s="688"/>
      <c r="D69" s="36">
        <v>9984</v>
      </c>
      <c r="E69" s="37"/>
      <c r="F69" s="37"/>
      <c r="G69" s="37"/>
      <c r="H69" s="38"/>
    </row>
    <row r="70" spans="1:8" s="16" customFormat="1" ht="37.5" customHeight="1" outlineLevel="1" x14ac:dyDescent="0.2">
      <c r="A70" s="147" t="s">
        <v>43</v>
      </c>
      <c r="B70" s="148"/>
      <c r="C70" s="688"/>
      <c r="D70" s="36">
        <v>12480</v>
      </c>
      <c r="E70" s="37"/>
      <c r="F70" s="37"/>
      <c r="G70" s="37"/>
      <c r="H70" s="38"/>
    </row>
    <row r="71" spans="1:8" s="16" customFormat="1" ht="37.5" customHeight="1" outlineLevel="1" x14ac:dyDescent="0.2">
      <c r="A71" s="147" t="s">
        <v>44</v>
      </c>
      <c r="B71" s="148"/>
      <c r="C71" s="688"/>
      <c r="D71" s="36">
        <v>14976</v>
      </c>
      <c r="E71" s="37"/>
      <c r="F71" s="37"/>
      <c r="G71" s="37"/>
      <c r="H71" s="38"/>
    </row>
    <row r="72" spans="1:8" s="16" customFormat="1" ht="37.5" customHeight="1" outlineLevel="1" x14ac:dyDescent="0.2">
      <c r="A72" s="147" t="s">
        <v>45</v>
      </c>
      <c r="B72" s="148"/>
      <c r="C72" s="688"/>
      <c r="D72" s="36">
        <v>17472</v>
      </c>
      <c r="E72" s="37"/>
      <c r="F72" s="37"/>
      <c r="G72" s="37"/>
      <c r="H72" s="38"/>
    </row>
    <row r="73" spans="1:8" s="16" customFormat="1" ht="37.5" customHeight="1" outlineLevel="1" x14ac:dyDescent="0.2">
      <c r="A73" s="147" t="s">
        <v>46</v>
      </c>
      <c r="B73" s="148"/>
      <c r="C73" s="688"/>
      <c r="D73" s="36">
        <v>19968</v>
      </c>
      <c r="E73" s="37"/>
      <c r="F73" s="37"/>
      <c r="G73" s="37"/>
      <c r="H73" s="38"/>
    </row>
    <row r="74" spans="1:8" s="16" customFormat="1" ht="37.5" customHeight="1" outlineLevel="1" x14ac:dyDescent="0.2">
      <c r="A74" s="147" t="s">
        <v>47</v>
      </c>
      <c r="B74" s="148"/>
      <c r="C74" s="688"/>
      <c r="D74" s="36">
        <v>22464</v>
      </c>
      <c r="E74" s="37"/>
      <c r="F74" s="37"/>
      <c r="G74" s="37"/>
      <c r="H74" s="38"/>
    </row>
    <row r="75" spans="1:8" s="16" customFormat="1" ht="37.5" customHeight="1" outlineLevel="1" x14ac:dyDescent="0.2">
      <c r="A75" s="147" t="s">
        <v>48</v>
      </c>
      <c r="B75" s="148"/>
      <c r="C75" s="688"/>
      <c r="D75" s="36">
        <v>24960</v>
      </c>
      <c r="E75" s="37"/>
      <c r="F75" s="37"/>
      <c r="G75" s="37"/>
      <c r="H75" s="38"/>
    </row>
    <row r="76" spans="1:8" s="16" customFormat="1" ht="37.5" customHeight="1" outlineLevel="1" x14ac:dyDescent="0.2">
      <c r="A76" s="147" t="s">
        <v>49</v>
      </c>
      <c r="B76" s="148"/>
      <c r="C76" s="688"/>
      <c r="D76" s="36">
        <v>27456</v>
      </c>
      <c r="E76" s="37"/>
      <c r="F76" s="37"/>
      <c r="G76" s="37"/>
      <c r="H76" s="38"/>
    </row>
    <row r="77" spans="1:8" s="16" customFormat="1" ht="37.5" customHeight="1" outlineLevel="1" x14ac:dyDescent="0.2">
      <c r="A77" s="147" t="s">
        <v>50</v>
      </c>
      <c r="B77" s="148"/>
      <c r="C77" s="688"/>
      <c r="D77" s="36">
        <v>29952</v>
      </c>
      <c r="E77" s="37"/>
      <c r="F77" s="37"/>
      <c r="G77" s="37"/>
      <c r="H77" s="38"/>
    </row>
    <row r="78" spans="1:8" s="16" customFormat="1" ht="37.5" customHeight="1" outlineLevel="1" x14ac:dyDescent="0.2">
      <c r="A78" s="147" t="s">
        <v>51</v>
      </c>
      <c r="B78" s="148"/>
      <c r="C78" s="688"/>
      <c r="D78" s="36">
        <v>32448</v>
      </c>
      <c r="E78" s="37"/>
      <c r="F78" s="37"/>
      <c r="G78" s="37"/>
      <c r="H78" s="38"/>
    </row>
    <row r="79" spans="1:8" s="16" customFormat="1" ht="37.5" customHeight="1" outlineLevel="1" x14ac:dyDescent="0.2">
      <c r="A79" s="147" t="s">
        <v>52</v>
      </c>
      <c r="B79" s="148"/>
      <c r="C79" s="688"/>
      <c r="D79" s="36">
        <v>34944</v>
      </c>
      <c r="E79" s="37"/>
      <c r="F79" s="37"/>
      <c r="G79" s="37"/>
      <c r="H79" s="38"/>
    </row>
    <row r="80" spans="1:8" s="16" customFormat="1" ht="37.5" customHeight="1" outlineLevel="1" x14ac:dyDescent="0.2">
      <c r="A80" s="147" t="s">
        <v>53</v>
      </c>
      <c r="B80" s="148"/>
      <c r="C80" s="688"/>
      <c r="D80" s="36">
        <v>37440</v>
      </c>
      <c r="E80" s="37"/>
      <c r="F80" s="37"/>
      <c r="G80" s="37"/>
      <c r="H80" s="38"/>
    </row>
    <row r="81" spans="1:8" s="16" customFormat="1" ht="37.5" customHeight="1" outlineLevel="1" x14ac:dyDescent="0.2">
      <c r="A81" s="147" t="s">
        <v>54</v>
      </c>
      <c r="B81" s="148"/>
      <c r="C81" s="688"/>
      <c r="D81" s="36">
        <v>39936</v>
      </c>
      <c r="E81" s="37"/>
      <c r="F81" s="37"/>
      <c r="G81" s="37"/>
      <c r="H81" s="38"/>
    </row>
    <row r="82" spans="1:8" s="16" customFormat="1" ht="37.5" customHeight="1" outlineLevel="1" x14ac:dyDescent="0.2">
      <c r="A82" s="147" t="s">
        <v>55</v>
      </c>
      <c r="B82" s="148"/>
      <c r="C82" s="688"/>
      <c r="D82" s="36">
        <v>42432</v>
      </c>
      <c r="E82" s="37"/>
      <c r="F82" s="37"/>
      <c r="G82" s="37"/>
      <c r="H82" s="38"/>
    </row>
    <row r="83" spans="1:8" s="16" customFormat="1" ht="37.5" customHeight="1" outlineLevel="1" x14ac:dyDescent="0.2">
      <c r="A83" s="147" t="s">
        <v>56</v>
      </c>
      <c r="B83" s="148"/>
      <c r="C83" s="688"/>
      <c r="D83" s="36">
        <v>44928</v>
      </c>
      <c r="E83" s="37"/>
      <c r="F83" s="37"/>
      <c r="G83" s="37"/>
      <c r="H83" s="38"/>
    </row>
    <row r="84" spans="1:8" s="16" customFormat="1" ht="37.5" customHeight="1" outlineLevel="1" x14ac:dyDescent="0.2">
      <c r="A84" s="147" t="s">
        <v>57</v>
      </c>
      <c r="B84" s="148"/>
      <c r="C84" s="688"/>
      <c r="D84" s="36">
        <v>47424</v>
      </c>
      <c r="E84" s="37"/>
      <c r="F84" s="37"/>
      <c r="G84" s="37"/>
      <c r="H84" s="38"/>
    </row>
    <row r="85" spans="1:8" s="16" customFormat="1" ht="37.5" customHeight="1" outlineLevel="1" x14ac:dyDescent="0.2">
      <c r="A85" s="147" t="s">
        <v>58</v>
      </c>
      <c r="B85" s="148"/>
      <c r="C85" s="688"/>
      <c r="D85" s="36">
        <v>49920</v>
      </c>
      <c r="E85" s="37"/>
      <c r="F85" s="37"/>
      <c r="G85" s="37"/>
      <c r="H85" s="38"/>
    </row>
    <row r="86" spans="1:8" s="16" customFormat="1" ht="37.5" customHeight="1" outlineLevel="1" x14ac:dyDescent="0.2">
      <c r="A86" s="147" t="s">
        <v>205</v>
      </c>
      <c r="B86" s="148"/>
      <c r="C86" s="688"/>
      <c r="D86" s="36">
        <v>52416</v>
      </c>
      <c r="E86" s="37"/>
      <c r="F86" s="37"/>
      <c r="G86" s="37"/>
      <c r="H86" s="38"/>
    </row>
    <row r="87" spans="1:8" s="16" customFormat="1" ht="37.5" customHeight="1" outlineLevel="1" x14ac:dyDescent="0.2">
      <c r="A87" s="147" t="s">
        <v>206</v>
      </c>
      <c r="B87" s="148"/>
      <c r="C87" s="688"/>
      <c r="D87" s="36">
        <v>54912</v>
      </c>
      <c r="E87" s="37"/>
      <c r="F87" s="37"/>
      <c r="G87" s="37"/>
      <c r="H87" s="38"/>
    </row>
    <row r="88" spans="1:8" s="16" customFormat="1" ht="37.5" customHeight="1" outlineLevel="1" x14ac:dyDescent="0.2">
      <c r="A88" s="147" t="s">
        <v>207</v>
      </c>
      <c r="B88" s="148"/>
      <c r="C88" s="688"/>
      <c r="D88" s="36">
        <v>57408</v>
      </c>
      <c r="E88" s="37"/>
      <c r="F88" s="37"/>
      <c r="G88" s="37"/>
      <c r="H88" s="38"/>
    </row>
    <row r="89" spans="1:8" s="16" customFormat="1" ht="37.5" customHeight="1" outlineLevel="1" x14ac:dyDescent="0.2">
      <c r="A89" s="147" t="s">
        <v>208</v>
      </c>
      <c r="B89" s="148"/>
      <c r="C89" s="688"/>
      <c r="D89" s="36">
        <v>59904</v>
      </c>
      <c r="E89" s="37"/>
      <c r="F89" s="37"/>
      <c r="G89" s="37"/>
      <c r="H89" s="38"/>
    </row>
    <row r="90" spans="1:8" s="16" customFormat="1" ht="37.5" customHeight="1" outlineLevel="1" x14ac:dyDescent="0.2">
      <c r="A90" s="147" t="s">
        <v>209</v>
      </c>
      <c r="B90" s="148"/>
      <c r="C90" s="688"/>
      <c r="D90" s="36">
        <v>62400</v>
      </c>
      <c r="E90" s="37"/>
      <c r="F90" s="37"/>
      <c r="G90" s="37"/>
      <c r="H90" s="38"/>
    </row>
    <row r="91" spans="1:8" s="16" customFormat="1" ht="37.5" customHeight="1" outlineLevel="1" x14ac:dyDescent="0.2">
      <c r="A91" s="147" t="s">
        <v>210</v>
      </c>
      <c r="B91" s="148"/>
      <c r="C91" s="688"/>
      <c r="D91" s="36">
        <v>64896</v>
      </c>
      <c r="E91" s="37"/>
      <c r="F91" s="37"/>
      <c r="G91" s="37"/>
      <c r="H91" s="38"/>
    </row>
    <row r="92" spans="1:8" s="16" customFormat="1" ht="37.5" customHeight="1" outlineLevel="1" x14ac:dyDescent="0.2">
      <c r="A92" s="147" t="s">
        <v>211</v>
      </c>
      <c r="B92" s="148"/>
      <c r="C92" s="688"/>
      <c r="D92" s="36">
        <v>67392</v>
      </c>
      <c r="E92" s="37"/>
      <c r="F92" s="37"/>
      <c r="G92" s="37"/>
      <c r="H92" s="38"/>
    </row>
    <row r="93" spans="1:8" s="16" customFormat="1" ht="37.5" customHeight="1" outlineLevel="1" thickBot="1" x14ac:dyDescent="0.25">
      <c r="A93" s="147" t="s">
        <v>212</v>
      </c>
      <c r="B93" s="148"/>
      <c r="C93" s="689"/>
      <c r="D93" s="36">
        <v>69888</v>
      </c>
      <c r="E93" s="37"/>
      <c r="F93" s="37"/>
      <c r="G93" s="37"/>
      <c r="H93" s="38"/>
    </row>
    <row r="94" spans="1:8" s="16" customFormat="1" ht="24.95" customHeight="1" thickBot="1" x14ac:dyDescent="0.25">
      <c r="A94" s="81"/>
      <c r="B94" s="513"/>
      <c r="C94" s="130"/>
      <c r="D94" s="291" t="s">
        <v>360</v>
      </c>
      <c r="E94" s="291"/>
      <c r="F94" s="291"/>
      <c r="G94" s="291"/>
      <c r="H94" s="292"/>
    </row>
    <row r="95" spans="1:8" s="16" customFormat="1" ht="24.95" customHeight="1" thickBot="1" x14ac:dyDescent="0.25">
      <c r="A95" s="514"/>
      <c r="B95" s="124"/>
      <c r="C95" s="125"/>
      <c r="D95" s="515" t="s">
        <v>171</v>
      </c>
      <c r="E95" s="516" t="s">
        <v>172</v>
      </c>
      <c r="F95" s="517" t="s">
        <v>173</v>
      </c>
      <c r="G95" s="516" t="s">
        <v>174</v>
      </c>
      <c r="H95" s="518" t="s">
        <v>175</v>
      </c>
    </row>
    <row r="96" spans="1:8" s="16" customFormat="1" ht="48" customHeight="1" x14ac:dyDescent="0.2">
      <c r="A96" s="29" t="s">
        <v>361</v>
      </c>
      <c r="B96" s="30" t="s">
        <v>27</v>
      </c>
      <c r="C9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6" s="31">
        <f>F96*1.2</f>
        <v>13305.6</v>
      </c>
      <c r="E96" s="32">
        <f>F96*1.1</f>
        <v>12196.800000000001</v>
      </c>
      <c r="F96" s="32">
        <v>11088</v>
      </c>
      <c r="G96" s="32">
        <f>F96*0.75</f>
        <v>8316</v>
      </c>
      <c r="H96" s="33">
        <f>F96*0.5</f>
        <v>5544</v>
      </c>
    </row>
    <row r="97" spans="1:8" s="16" customFormat="1" ht="132" customHeight="1" x14ac:dyDescent="0.2">
      <c r="A97" s="34"/>
      <c r="B97" s="35"/>
      <c r="C97" s="35"/>
      <c r="D97" s="36"/>
      <c r="E97" s="37"/>
      <c r="F97" s="37"/>
      <c r="G97" s="37"/>
      <c r="H97" s="38"/>
    </row>
    <row r="98" spans="1:8" s="16" customFormat="1" ht="97.5" customHeight="1" x14ac:dyDescent="0.2">
      <c r="A98" s="34"/>
      <c r="B98" s="39" t="s">
        <v>12</v>
      </c>
      <c r="C9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8" s="36"/>
      <c r="E98" s="37"/>
      <c r="F98" s="37"/>
      <c r="G98" s="37"/>
      <c r="H98" s="38"/>
    </row>
    <row r="99" spans="1:8" s="16" customFormat="1" ht="166.5" customHeight="1" thickBot="1" x14ac:dyDescent="0.25">
      <c r="A99" s="41"/>
      <c r="B99" s="42" t="s">
        <v>13</v>
      </c>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9" s="44"/>
      <c r="E99" s="45"/>
      <c r="F99" s="45"/>
      <c r="G99" s="45"/>
      <c r="H99" s="46"/>
    </row>
    <row r="100" spans="1:8" s="16" customFormat="1" ht="24.95" customHeight="1" thickBot="1" x14ac:dyDescent="0.25">
      <c r="A100" s="47"/>
      <c r="B100" s="48"/>
      <c r="C100" s="49"/>
      <c r="D100" s="337"/>
      <c r="E100" s="337"/>
      <c r="F100" s="337"/>
      <c r="G100" s="337"/>
      <c r="H100" s="478"/>
    </row>
    <row r="101" spans="1:8" s="16" customFormat="1" ht="48" customHeight="1" x14ac:dyDescent="0.2">
      <c r="A101" s="53" t="s">
        <v>362</v>
      </c>
      <c r="B101" s="30" t="s">
        <v>27</v>
      </c>
      <c r="C10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1" s="54">
        <f>F101*1.2</f>
        <v>15170.4</v>
      </c>
      <c r="E101" s="32">
        <f>F101*1.1</f>
        <v>13906.2</v>
      </c>
      <c r="F101" s="32">
        <v>12642</v>
      </c>
      <c r="G101" s="32">
        <f>F101*0.75</f>
        <v>9481.5</v>
      </c>
      <c r="H101" s="33">
        <f>F101*0.5</f>
        <v>6321</v>
      </c>
    </row>
    <row r="102" spans="1:8" s="16" customFormat="1" ht="132" customHeight="1" x14ac:dyDescent="0.2">
      <c r="A102" s="55"/>
      <c r="B102" s="35"/>
      <c r="C102" s="35"/>
      <c r="D102" s="56"/>
      <c r="E102" s="37"/>
      <c r="F102" s="37"/>
      <c r="G102" s="37"/>
      <c r="H102" s="38"/>
    </row>
    <row r="103" spans="1:8" s="16" customFormat="1" ht="97.5" customHeight="1" x14ac:dyDescent="0.2">
      <c r="A103" s="55"/>
      <c r="B103" s="39" t="s">
        <v>12</v>
      </c>
      <c r="C10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3" s="56"/>
      <c r="E103" s="37"/>
      <c r="F103" s="37"/>
      <c r="G103" s="37"/>
      <c r="H103" s="38"/>
    </row>
    <row r="104" spans="1:8" s="16" customFormat="1" ht="166.5" customHeight="1" x14ac:dyDescent="0.2">
      <c r="A104" s="55"/>
      <c r="B104" s="57" t="s">
        <v>13</v>
      </c>
      <c r="C10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4" s="56"/>
      <c r="E104" s="37"/>
      <c r="F104" s="37"/>
      <c r="G104" s="37"/>
      <c r="H104" s="38"/>
    </row>
    <row r="105" spans="1:8" s="16" customFormat="1" ht="92.25" customHeight="1" thickBot="1" x14ac:dyDescent="0.25">
      <c r="A105" s="59"/>
      <c r="B105" s="42" t="s">
        <v>16</v>
      </c>
      <c r="C10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5" s="61"/>
      <c r="E105" s="45"/>
      <c r="F105" s="45"/>
      <c r="G105" s="45"/>
      <c r="H105" s="46"/>
    </row>
    <row r="106" spans="1:8" s="16" customFormat="1" ht="24.95" customHeight="1" thickBot="1" x14ac:dyDescent="0.25">
      <c r="A106" s="81"/>
      <c r="B106" s="82"/>
      <c r="C106" s="83"/>
      <c r="D106" s="337"/>
      <c r="E106" s="337"/>
      <c r="F106" s="337"/>
      <c r="G106" s="337"/>
      <c r="H106" s="478"/>
    </row>
    <row r="107" spans="1:8" s="16" customFormat="1" ht="50.1" customHeight="1" x14ac:dyDescent="0.2">
      <c r="A107" s="65" t="s">
        <v>363</v>
      </c>
      <c r="B107" s="87" t="s">
        <v>23</v>
      </c>
      <c r="C10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389">
        <v>270</v>
      </c>
      <c r="E107" s="390"/>
      <c r="F107" s="390"/>
      <c r="G107" s="390"/>
      <c r="H107" s="391"/>
    </row>
    <row r="108" spans="1:8" s="16" customFormat="1" ht="94.5" customHeight="1" x14ac:dyDescent="0.2">
      <c r="A108" s="71"/>
      <c r="B108" s="92"/>
      <c r="C108" s="93"/>
      <c r="D108" s="94"/>
      <c r="E108" s="95"/>
      <c r="F108" s="95"/>
      <c r="G108" s="95"/>
      <c r="H108" s="392"/>
    </row>
    <row r="109" spans="1:8" s="16" customFormat="1" ht="163.5" customHeight="1" thickBot="1" x14ac:dyDescent="0.25">
      <c r="A109" s="77"/>
      <c r="B109" s="97" t="s">
        <v>13</v>
      </c>
      <c r="C10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9" s="393"/>
      <c r="E109" s="394"/>
      <c r="F109" s="394"/>
      <c r="G109" s="394"/>
      <c r="H109" s="395"/>
    </row>
    <row r="110" spans="1:8" s="16" customFormat="1" ht="24.95" customHeight="1" thickBot="1" x14ac:dyDescent="0.25">
      <c r="A110" s="81"/>
      <c r="B110" s="129"/>
      <c r="C110" s="130"/>
      <c r="D110" s="291" t="s">
        <v>360</v>
      </c>
      <c r="E110" s="291"/>
      <c r="F110" s="291"/>
      <c r="G110" s="291"/>
      <c r="H110" s="292"/>
    </row>
    <row r="111" spans="1:8" s="16" customFormat="1" ht="50.1" customHeight="1" thickBot="1" x14ac:dyDescent="0.25">
      <c r="A111" s="136" t="s">
        <v>38</v>
      </c>
      <c r="B111" s="137"/>
      <c r="C111" s="137"/>
      <c r="D111" s="498" t="str">
        <f>"от "&amp;MIN(D112:D130)&amp;" до "&amp;MAX(D112:D130)</f>
        <v>от 2496 до 47424</v>
      </c>
      <c r="E111" s="499"/>
      <c r="F111" s="499"/>
      <c r="G111" s="499"/>
      <c r="H111" s="500"/>
    </row>
    <row r="112" spans="1:8" s="16" customFormat="1" ht="37.5" customHeight="1" outlineLevel="1" x14ac:dyDescent="0.2">
      <c r="A112" s="141" t="s">
        <v>364</v>
      </c>
      <c r="B112" s="313"/>
      <c r="C112" s="43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12" s="31">
        <v>2496</v>
      </c>
      <c r="E112" s="32"/>
      <c r="F112" s="32"/>
      <c r="G112" s="32"/>
      <c r="H112" s="33"/>
    </row>
    <row r="113" spans="1:8" s="16" customFormat="1" ht="37.5" customHeight="1" outlineLevel="1" x14ac:dyDescent="0.2">
      <c r="A113" s="543" t="s">
        <v>365</v>
      </c>
      <c r="B113" s="554"/>
      <c r="C113" s="143"/>
      <c r="D113" s="144">
        <v>4992</v>
      </c>
      <c r="E113" s="145"/>
      <c r="F113" s="145"/>
      <c r="G113" s="145"/>
      <c r="H113" s="146"/>
    </row>
    <row r="114" spans="1:8" s="16" customFormat="1" ht="37.5" customHeight="1" outlineLevel="1" x14ac:dyDescent="0.2">
      <c r="A114" s="543" t="s">
        <v>366</v>
      </c>
      <c r="B114" s="554"/>
      <c r="C114" s="143"/>
      <c r="D114" s="144">
        <v>7488</v>
      </c>
      <c r="E114" s="145"/>
      <c r="F114" s="145"/>
      <c r="G114" s="145"/>
      <c r="H114" s="146"/>
    </row>
    <row r="115" spans="1:8" s="16" customFormat="1" ht="37.5" customHeight="1" outlineLevel="1" x14ac:dyDescent="0.2">
      <c r="A115" s="543" t="s">
        <v>367</v>
      </c>
      <c r="B115" s="554"/>
      <c r="C115" s="143"/>
      <c r="D115" s="144">
        <v>9984</v>
      </c>
      <c r="E115" s="145"/>
      <c r="F115" s="145"/>
      <c r="G115" s="145"/>
      <c r="H115" s="146"/>
    </row>
    <row r="116" spans="1:8" s="16" customFormat="1" ht="37.5" customHeight="1" outlineLevel="1" x14ac:dyDescent="0.2">
      <c r="A116" s="543" t="s">
        <v>368</v>
      </c>
      <c r="B116" s="554"/>
      <c r="C116" s="143"/>
      <c r="D116" s="144">
        <v>12480</v>
      </c>
      <c r="E116" s="145"/>
      <c r="F116" s="145"/>
      <c r="G116" s="145"/>
      <c r="H116" s="146"/>
    </row>
    <row r="117" spans="1:8" s="16" customFormat="1" ht="37.5" customHeight="1" outlineLevel="1" x14ac:dyDescent="0.2">
      <c r="A117" s="543" t="s">
        <v>369</v>
      </c>
      <c r="B117" s="554"/>
      <c r="C117" s="143"/>
      <c r="D117" s="144">
        <v>14976</v>
      </c>
      <c r="E117" s="145"/>
      <c r="F117" s="145"/>
      <c r="G117" s="145"/>
      <c r="H117" s="146"/>
    </row>
    <row r="118" spans="1:8" s="16" customFormat="1" ht="37.5" customHeight="1" outlineLevel="1" x14ac:dyDescent="0.2">
      <c r="A118" s="543" t="s">
        <v>370</v>
      </c>
      <c r="B118" s="554"/>
      <c r="C118" s="143"/>
      <c r="D118" s="144">
        <v>17472</v>
      </c>
      <c r="E118" s="145"/>
      <c r="F118" s="145"/>
      <c r="G118" s="145"/>
      <c r="H118" s="146"/>
    </row>
    <row r="119" spans="1:8" s="16" customFormat="1" ht="37.5" customHeight="1" outlineLevel="1" x14ac:dyDescent="0.2">
      <c r="A119" s="543" t="s">
        <v>371</v>
      </c>
      <c r="B119" s="554"/>
      <c r="C119" s="143"/>
      <c r="D119" s="144">
        <v>19968</v>
      </c>
      <c r="E119" s="145"/>
      <c r="F119" s="145"/>
      <c r="G119" s="145"/>
      <c r="H119" s="146"/>
    </row>
    <row r="120" spans="1:8" s="16" customFormat="1" ht="37.5" customHeight="1" outlineLevel="1" x14ac:dyDescent="0.2">
      <c r="A120" s="543" t="s">
        <v>372</v>
      </c>
      <c r="B120" s="554"/>
      <c r="C120" s="143"/>
      <c r="D120" s="144">
        <v>22464</v>
      </c>
      <c r="E120" s="145"/>
      <c r="F120" s="145"/>
      <c r="G120" s="145"/>
      <c r="H120" s="146"/>
    </row>
    <row r="121" spans="1:8" s="16" customFormat="1" ht="37.5" customHeight="1" outlineLevel="1" x14ac:dyDescent="0.2">
      <c r="A121" s="543" t="s">
        <v>373</v>
      </c>
      <c r="B121" s="554"/>
      <c r="C121" s="143"/>
      <c r="D121" s="144">
        <v>24960</v>
      </c>
      <c r="E121" s="145"/>
      <c r="F121" s="145"/>
      <c r="G121" s="145"/>
      <c r="H121" s="146"/>
    </row>
    <row r="122" spans="1:8" s="16" customFormat="1" ht="37.5" customHeight="1" outlineLevel="1" x14ac:dyDescent="0.2">
      <c r="A122" s="543" t="s">
        <v>374</v>
      </c>
      <c r="B122" s="554"/>
      <c r="C122" s="143"/>
      <c r="D122" s="144">
        <v>27456</v>
      </c>
      <c r="E122" s="145"/>
      <c r="F122" s="145"/>
      <c r="G122" s="145"/>
      <c r="H122" s="146"/>
    </row>
    <row r="123" spans="1:8" s="16" customFormat="1" ht="37.5" customHeight="1" outlineLevel="1" x14ac:dyDescent="0.2">
      <c r="A123" s="543" t="s">
        <v>375</v>
      </c>
      <c r="B123" s="554"/>
      <c r="C123" s="143"/>
      <c r="D123" s="144">
        <v>29952</v>
      </c>
      <c r="E123" s="145"/>
      <c r="F123" s="145"/>
      <c r="G123" s="145"/>
      <c r="H123" s="146"/>
    </row>
    <row r="124" spans="1:8" s="16" customFormat="1" ht="37.5" customHeight="1" outlineLevel="1" x14ac:dyDescent="0.2">
      <c r="A124" s="543" t="s">
        <v>376</v>
      </c>
      <c r="B124" s="554"/>
      <c r="C124" s="143"/>
      <c r="D124" s="144">
        <v>32448</v>
      </c>
      <c r="E124" s="145"/>
      <c r="F124" s="145"/>
      <c r="G124" s="145"/>
      <c r="H124" s="146"/>
    </row>
    <row r="125" spans="1:8" s="16" customFormat="1" ht="37.5" customHeight="1" outlineLevel="1" x14ac:dyDescent="0.2">
      <c r="A125" s="543" t="s">
        <v>377</v>
      </c>
      <c r="B125" s="554"/>
      <c r="C125" s="143"/>
      <c r="D125" s="144">
        <v>34944</v>
      </c>
      <c r="E125" s="145"/>
      <c r="F125" s="145"/>
      <c r="G125" s="145"/>
      <c r="H125" s="146"/>
    </row>
    <row r="126" spans="1:8" s="16" customFormat="1" ht="37.5" customHeight="1" outlineLevel="1" x14ac:dyDescent="0.2">
      <c r="A126" s="543" t="s">
        <v>378</v>
      </c>
      <c r="B126" s="554"/>
      <c r="C126" s="143"/>
      <c r="D126" s="144">
        <v>37440</v>
      </c>
      <c r="E126" s="145"/>
      <c r="F126" s="145"/>
      <c r="G126" s="145"/>
      <c r="H126" s="146"/>
    </row>
    <row r="127" spans="1:8" s="16" customFormat="1" ht="37.5" customHeight="1" outlineLevel="1" x14ac:dyDescent="0.2">
      <c r="A127" s="543" t="s">
        <v>379</v>
      </c>
      <c r="B127" s="554"/>
      <c r="C127" s="143"/>
      <c r="D127" s="144">
        <v>39936</v>
      </c>
      <c r="E127" s="145"/>
      <c r="F127" s="145"/>
      <c r="G127" s="145"/>
      <c r="H127" s="146"/>
    </row>
    <row r="128" spans="1:8" s="16" customFormat="1" ht="37.5" customHeight="1" outlineLevel="1" x14ac:dyDescent="0.2">
      <c r="A128" s="543" t="s">
        <v>380</v>
      </c>
      <c r="B128" s="554"/>
      <c r="C128" s="143"/>
      <c r="D128" s="144">
        <v>42432</v>
      </c>
      <c r="E128" s="145"/>
      <c r="F128" s="145"/>
      <c r="G128" s="145"/>
      <c r="H128" s="146"/>
    </row>
    <row r="129" spans="1:8" s="16" customFormat="1" ht="37.5" customHeight="1" outlineLevel="1" x14ac:dyDescent="0.2">
      <c r="A129" s="543" t="s">
        <v>381</v>
      </c>
      <c r="B129" s="554"/>
      <c r="C129" s="143"/>
      <c r="D129" s="144">
        <v>44928</v>
      </c>
      <c r="E129" s="145"/>
      <c r="F129" s="145"/>
      <c r="G129" s="145"/>
      <c r="H129" s="146"/>
    </row>
    <row r="130" spans="1:8" s="16" customFormat="1" ht="37.5" customHeight="1" outlineLevel="1" x14ac:dyDescent="0.2">
      <c r="A130" s="543" t="s">
        <v>382</v>
      </c>
      <c r="B130" s="554"/>
      <c r="C130" s="143"/>
      <c r="D130" s="144">
        <v>47424</v>
      </c>
      <c r="E130" s="145"/>
      <c r="F130" s="145"/>
      <c r="G130" s="145"/>
      <c r="H130" s="146"/>
    </row>
    <row r="131" spans="1:8" s="16" customFormat="1" ht="37.5" customHeight="1" outlineLevel="1" x14ac:dyDescent="0.2">
      <c r="A131" s="147" t="s">
        <v>383</v>
      </c>
      <c r="B131" s="315"/>
      <c r="C131" s="143"/>
      <c r="D131" s="144">
        <v>49920</v>
      </c>
      <c r="E131" s="145"/>
      <c r="F131" s="145"/>
      <c r="G131" s="145"/>
      <c r="H131" s="146"/>
    </row>
    <row r="132" spans="1:8" s="16" customFormat="1" ht="37.5" customHeight="1" outlineLevel="1" x14ac:dyDescent="0.2">
      <c r="A132" s="543" t="s">
        <v>384</v>
      </c>
      <c r="B132" s="544"/>
      <c r="C132" s="143"/>
      <c r="D132" s="144">
        <v>52416</v>
      </c>
      <c r="E132" s="145"/>
      <c r="F132" s="145"/>
      <c r="G132" s="145"/>
      <c r="H132" s="146"/>
    </row>
    <row r="133" spans="1:8" s="16" customFormat="1" ht="37.5" customHeight="1" outlineLevel="1" x14ac:dyDescent="0.2">
      <c r="A133" s="147" t="s">
        <v>385</v>
      </c>
      <c r="B133" s="148"/>
      <c r="C133" s="143"/>
      <c r="D133" s="144">
        <v>54912</v>
      </c>
      <c r="E133" s="145"/>
      <c r="F133" s="145"/>
      <c r="G133" s="145"/>
      <c r="H133" s="146"/>
    </row>
    <row r="134" spans="1:8" s="16" customFormat="1" ht="37.5" customHeight="1" outlineLevel="1" x14ac:dyDescent="0.2">
      <c r="A134" s="147" t="s">
        <v>386</v>
      </c>
      <c r="B134" s="148"/>
      <c r="C134" s="143"/>
      <c r="D134" s="144">
        <v>57408</v>
      </c>
      <c r="E134" s="145"/>
      <c r="F134" s="145"/>
      <c r="G134" s="145"/>
      <c r="H134" s="146"/>
    </row>
    <row r="135" spans="1:8" s="16" customFormat="1" ht="37.5" customHeight="1" outlineLevel="1" x14ac:dyDescent="0.2">
      <c r="A135" s="147" t="s">
        <v>387</v>
      </c>
      <c r="B135" s="148"/>
      <c r="C135" s="143"/>
      <c r="D135" s="144">
        <v>59904</v>
      </c>
      <c r="E135" s="145"/>
      <c r="F135" s="145"/>
      <c r="G135" s="145"/>
      <c r="H135" s="146"/>
    </row>
    <row r="136" spans="1:8" s="16" customFormat="1" ht="37.5" customHeight="1" outlineLevel="1" x14ac:dyDescent="0.2">
      <c r="A136" s="147" t="s">
        <v>388</v>
      </c>
      <c r="B136" s="148"/>
      <c r="C136" s="143"/>
      <c r="D136" s="144">
        <v>62400</v>
      </c>
      <c r="E136" s="145"/>
      <c r="F136" s="145"/>
      <c r="G136" s="145"/>
      <c r="H136" s="146"/>
    </row>
    <row r="137" spans="1:8" s="16" customFormat="1" ht="37.5" customHeight="1" outlineLevel="1" x14ac:dyDescent="0.2">
      <c r="A137" s="147" t="s">
        <v>389</v>
      </c>
      <c r="B137" s="148"/>
      <c r="C137" s="143"/>
      <c r="D137" s="144">
        <v>64896</v>
      </c>
      <c r="E137" s="145"/>
      <c r="F137" s="145"/>
      <c r="G137" s="145"/>
      <c r="H137" s="146"/>
    </row>
    <row r="138" spans="1:8" s="16" customFormat="1" ht="37.5" customHeight="1" outlineLevel="1" x14ac:dyDescent="0.2">
      <c r="A138" s="147" t="s">
        <v>390</v>
      </c>
      <c r="B138" s="148"/>
      <c r="C138" s="143"/>
      <c r="D138" s="144">
        <v>67392</v>
      </c>
      <c r="E138" s="145"/>
      <c r="F138" s="145"/>
      <c r="G138" s="145"/>
      <c r="H138" s="146"/>
    </row>
    <row r="139" spans="1:8" s="16" customFormat="1" ht="37.5" customHeight="1" outlineLevel="1" thickBot="1" x14ac:dyDescent="0.25">
      <c r="A139" s="147" t="s">
        <v>391</v>
      </c>
      <c r="B139" s="148"/>
      <c r="C139" s="625"/>
      <c r="D139" s="144">
        <v>69888</v>
      </c>
      <c r="E139" s="145"/>
      <c r="F139" s="145"/>
      <c r="G139" s="145"/>
      <c r="H139" s="146"/>
    </row>
    <row r="140" spans="1:8" s="16" customFormat="1" ht="50.1" customHeight="1" thickBot="1" x14ac:dyDescent="0.25">
      <c r="A140" s="136" t="s">
        <v>59</v>
      </c>
      <c r="B140" s="137"/>
      <c r="C140" s="137"/>
      <c r="D140" s="138" t="str">
        <f>"от "&amp;MIN(D141:D150)&amp;" до "&amp;MAX(D141:D150)</f>
        <v>от 348 до 10800</v>
      </c>
      <c r="E140" s="139"/>
      <c r="F140" s="139"/>
      <c r="G140" s="139"/>
      <c r="H140" s="140"/>
    </row>
    <row r="141" spans="1:8" s="16" customFormat="1" ht="156" customHeight="1" x14ac:dyDescent="0.2">
      <c r="A141" s="642" t="s">
        <v>280</v>
      </c>
      <c r="B141" s="150" t="s">
        <v>281</v>
      </c>
      <c r="C14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1" s="552">
        <v>1548</v>
      </c>
      <c r="E141" s="552"/>
      <c r="F141" s="552"/>
      <c r="G141" s="552"/>
      <c r="H141" s="54"/>
    </row>
    <row r="142" spans="1:8" s="16" customFormat="1" ht="37.5" customHeight="1" x14ac:dyDescent="0.2">
      <c r="A142" s="160" t="s">
        <v>61</v>
      </c>
      <c r="B142" s="161"/>
      <c r="C142" s="15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2" s="56">
        <v>474</v>
      </c>
      <c r="E142" s="37"/>
      <c r="F142" s="37"/>
      <c r="G142" s="37"/>
      <c r="H142" s="38"/>
    </row>
    <row r="143" spans="1:8" s="16" customFormat="1" ht="37.5" customHeight="1" x14ac:dyDescent="0.2">
      <c r="A143" s="160" t="s">
        <v>62</v>
      </c>
      <c r="B143" s="161"/>
      <c r="C143" s="159"/>
      <c r="D143" s="56">
        <v>10800</v>
      </c>
      <c r="E143" s="37"/>
      <c r="F143" s="37"/>
      <c r="G143" s="37"/>
      <c r="H143" s="38"/>
    </row>
    <row r="144" spans="1:8" s="16" customFormat="1" ht="37.5" customHeight="1" x14ac:dyDescent="0.2">
      <c r="A144" s="160" t="s">
        <v>63</v>
      </c>
      <c r="B144" s="161"/>
      <c r="C144" s="159"/>
      <c r="D144" s="56">
        <v>2298</v>
      </c>
      <c r="E144" s="37"/>
      <c r="F144" s="37"/>
      <c r="G144" s="37"/>
      <c r="H144" s="38"/>
    </row>
    <row r="145" spans="1:8" s="16" customFormat="1" ht="37.5" customHeight="1" x14ac:dyDescent="0.2">
      <c r="A145" s="160" t="s">
        <v>64</v>
      </c>
      <c r="B145" s="161"/>
      <c r="C145" s="159"/>
      <c r="D145" s="359">
        <v>6396</v>
      </c>
      <c r="E145" s="157"/>
      <c r="F145" s="157"/>
      <c r="G145" s="157"/>
      <c r="H145" s="158"/>
    </row>
    <row r="146" spans="1:8" s="16" customFormat="1" ht="37.5" customHeight="1" x14ac:dyDescent="0.2">
      <c r="A146" s="160" t="s">
        <v>65</v>
      </c>
      <c r="B146" s="161"/>
      <c r="C146" s="159"/>
      <c r="D146" s="56">
        <v>348</v>
      </c>
      <c r="E146" s="37"/>
      <c r="F146" s="37"/>
      <c r="G146" s="37"/>
      <c r="H146" s="38"/>
    </row>
    <row r="147" spans="1:8" s="16" customFormat="1" ht="37.5" customHeight="1" x14ac:dyDescent="0.2">
      <c r="A147" s="160" t="s">
        <v>66</v>
      </c>
      <c r="B147" s="161"/>
      <c r="C147" s="159"/>
      <c r="D147" s="56">
        <v>348</v>
      </c>
      <c r="E147" s="37"/>
      <c r="F147" s="37"/>
      <c r="G147" s="37"/>
      <c r="H147" s="38"/>
    </row>
    <row r="148" spans="1:8" s="16" customFormat="1" ht="37.5" customHeight="1" x14ac:dyDescent="0.2">
      <c r="A148" s="160" t="s">
        <v>67</v>
      </c>
      <c r="B148" s="161"/>
      <c r="C148" s="159"/>
      <c r="D148" s="56">
        <v>730.8</v>
      </c>
      <c r="E148" s="37"/>
      <c r="F148" s="37"/>
      <c r="G148" s="37"/>
      <c r="H148" s="38"/>
    </row>
    <row r="149" spans="1:8" s="16" customFormat="1" ht="37.5" customHeight="1" x14ac:dyDescent="0.2">
      <c r="A149" s="160" t="s">
        <v>68</v>
      </c>
      <c r="B149" s="161"/>
      <c r="C149" s="159"/>
      <c r="D149" s="56">
        <v>1096.2</v>
      </c>
      <c r="E149" s="37"/>
      <c r="F149" s="37"/>
      <c r="G149" s="37"/>
      <c r="H149" s="38"/>
    </row>
    <row r="150" spans="1:8" s="16" customFormat="1" ht="37.5" customHeight="1" thickBot="1" x14ac:dyDescent="0.25">
      <c r="A150" s="207" t="s">
        <v>69</v>
      </c>
      <c r="B150" s="208"/>
      <c r="C150" s="164"/>
      <c r="D150" s="56">
        <v>7338</v>
      </c>
      <c r="E150" s="37"/>
      <c r="F150" s="37"/>
      <c r="G150" s="37"/>
      <c r="H150" s="38"/>
    </row>
    <row r="151" spans="1:8" s="16" customFormat="1" ht="117.75" customHeight="1" thickBot="1" x14ac:dyDescent="0.25">
      <c r="A151" s="356" t="s">
        <v>71</v>
      </c>
      <c r="B151" s="397"/>
      <c r="C151"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1" s="45">
        <v>30</v>
      </c>
      <c r="E151" s="45"/>
      <c r="F151" s="45"/>
      <c r="G151" s="45"/>
      <c r="H151" s="46"/>
    </row>
    <row r="152" spans="1:8" s="28" customFormat="1" ht="50.1" customHeight="1" thickBot="1" x14ac:dyDescent="0.25">
      <c r="A152" s="24" t="s">
        <v>72</v>
      </c>
      <c r="B152" s="25"/>
      <c r="C152" s="26"/>
      <c r="D152" s="173" t="str">
        <f>"от "&amp;MIN(D154,D174:D188)&amp;" до "&amp;MAX(D154,D174:D188)</f>
        <v>от 564 до 47028</v>
      </c>
      <c r="E152" s="173"/>
      <c r="F152" s="173"/>
      <c r="G152" s="173"/>
      <c r="H152" s="174"/>
    </row>
    <row r="153" spans="1:8" s="16" customFormat="1" ht="24.95" customHeight="1" thickBot="1" x14ac:dyDescent="0.25">
      <c r="A153" s="336"/>
      <c r="B153" s="337"/>
      <c r="C153" s="130"/>
      <c r="D153" s="399"/>
      <c r="E153" s="399"/>
      <c r="F153" s="399"/>
      <c r="G153" s="399"/>
      <c r="H153" s="400"/>
    </row>
    <row r="154" spans="1:8" s="16" customFormat="1" ht="67.5" customHeight="1" thickBot="1" x14ac:dyDescent="0.25">
      <c r="A154" s="179" t="s">
        <v>73</v>
      </c>
      <c r="B154" s="180"/>
      <c r="C154"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54" s="182">
        <v>14100</v>
      </c>
      <c r="E154" s="182"/>
      <c r="F154" s="182"/>
      <c r="G154" s="182"/>
      <c r="H154" s="183"/>
    </row>
    <row r="155" spans="1:8" s="16" customFormat="1" ht="67.5" customHeight="1" thickBot="1" x14ac:dyDescent="0.25">
      <c r="A155" s="184" t="s">
        <v>74</v>
      </c>
      <c r="B155" s="185"/>
      <c r="C155" s="186"/>
      <c r="D155" s="187" t="s">
        <v>75</v>
      </c>
      <c r="E155" s="188"/>
      <c r="F155" s="188"/>
      <c r="G155" s="188"/>
      <c r="H155" s="189"/>
    </row>
    <row r="156" spans="1:8" s="16" customFormat="1" ht="67.5" customHeight="1" x14ac:dyDescent="0.2">
      <c r="A156" s="190" t="s">
        <v>76</v>
      </c>
      <c r="B156" s="191"/>
      <c r="C156" s="186"/>
      <c r="D156" s="157">
        <f>D154/4</f>
        <v>3525</v>
      </c>
      <c r="E156" s="157"/>
      <c r="F156" s="157"/>
      <c r="G156" s="157"/>
      <c r="H156" s="158"/>
    </row>
    <row r="157" spans="1:8" s="16" customFormat="1" ht="67.5" customHeight="1" x14ac:dyDescent="0.2">
      <c r="A157" s="190" t="s">
        <v>77</v>
      </c>
      <c r="B157" s="191"/>
      <c r="C157" s="186"/>
      <c r="D157" s="157">
        <f>D154/5</f>
        <v>2820</v>
      </c>
      <c r="E157" s="157"/>
      <c r="F157" s="157"/>
      <c r="G157" s="157"/>
      <c r="H157" s="158"/>
    </row>
    <row r="158" spans="1:8" s="16" customFormat="1" ht="67.5" customHeight="1" x14ac:dyDescent="0.2">
      <c r="A158" s="190" t="s">
        <v>78</v>
      </c>
      <c r="B158" s="191"/>
      <c r="C158" s="186"/>
      <c r="D158" s="157">
        <f>D154/6</f>
        <v>2350</v>
      </c>
      <c r="E158" s="157"/>
      <c r="F158" s="157"/>
      <c r="G158" s="157"/>
      <c r="H158" s="158"/>
    </row>
    <row r="159" spans="1:8" s="16" customFormat="1" ht="67.5" customHeight="1" x14ac:dyDescent="0.2">
      <c r="A159" s="190" t="s">
        <v>79</v>
      </c>
      <c r="B159" s="191"/>
      <c r="C159" s="186"/>
      <c r="D159" s="157">
        <f>D154/7</f>
        <v>2014.2857142857142</v>
      </c>
      <c r="E159" s="157"/>
      <c r="F159" s="157"/>
      <c r="G159" s="157"/>
      <c r="H159" s="158"/>
    </row>
    <row r="160" spans="1:8" s="16" customFormat="1" ht="67.5" customHeight="1" x14ac:dyDescent="0.2">
      <c r="A160" s="190" t="s">
        <v>80</v>
      </c>
      <c r="B160" s="191"/>
      <c r="C160" s="186"/>
      <c r="D160" s="157">
        <f>D154/8</f>
        <v>1762.5</v>
      </c>
      <c r="E160" s="157"/>
      <c r="F160" s="157"/>
      <c r="G160" s="157"/>
      <c r="H160" s="158"/>
    </row>
    <row r="161" spans="1:8" s="16" customFormat="1" ht="67.5" customHeight="1" x14ac:dyDescent="0.2">
      <c r="A161" s="190" t="s">
        <v>81</v>
      </c>
      <c r="B161" s="191"/>
      <c r="C161" s="186"/>
      <c r="D161" s="157">
        <f>D154/9</f>
        <v>1566.6666666666667</v>
      </c>
      <c r="E161" s="157"/>
      <c r="F161" s="157"/>
      <c r="G161" s="157"/>
      <c r="H161" s="158"/>
    </row>
    <row r="162" spans="1:8" s="16" customFormat="1" ht="67.5" customHeight="1" x14ac:dyDescent="0.2">
      <c r="A162" s="190" t="s">
        <v>82</v>
      </c>
      <c r="B162" s="191"/>
      <c r="C162" s="186"/>
      <c r="D162" s="157">
        <f>D154/10</f>
        <v>1410</v>
      </c>
      <c r="E162" s="157"/>
      <c r="F162" s="157"/>
      <c r="G162" s="157"/>
      <c r="H162" s="158"/>
    </row>
    <row r="163" spans="1:8" s="16" customFormat="1" ht="67.5" customHeight="1" thickBot="1" x14ac:dyDescent="0.25">
      <c r="A163" s="179" t="s">
        <v>83</v>
      </c>
      <c r="B163" s="180"/>
      <c r="C163" s="186"/>
      <c r="D163" s="182">
        <v>21144</v>
      </c>
      <c r="E163" s="182"/>
      <c r="F163" s="182"/>
      <c r="G163" s="182"/>
      <c r="H163" s="183"/>
    </row>
    <row r="164" spans="1:8" s="16" customFormat="1" ht="67.5" customHeight="1" thickBot="1" x14ac:dyDescent="0.25">
      <c r="A164" s="184" t="s">
        <v>74</v>
      </c>
      <c r="B164" s="185"/>
      <c r="C164" s="186"/>
      <c r="D164" s="187" t="s">
        <v>75</v>
      </c>
      <c r="E164" s="188"/>
      <c r="F164" s="188"/>
      <c r="G164" s="188"/>
      <c r="H164" s="189"/>
    </row>
    <row r="165" spans="1:8" s="16" customFormat="1" ht="67.5" customHeight="1" x14ac:dyDescent="0.2">
      <c r="A165" s="190" t="s">
        <v>76</v>
      </c>
      <c r="B165" s="191"/>
      <c r="C165" s="186"/>
      <c r="D165" s="157">
        <v>5286</v>
      </c>
      <c r="E165" s="157"/>
      <c r="F165" s="157"/>
      <c r="G165" s="157"/>
      <c r="H165" s="158"/>
    </row>
    <row r="166" spans="1:8" s="16" customFormat="1" ht="67.5" customHeight="1" x14ac:dyDescent="0.2">
      <c r="A166" s="190" t="s">
        <v>77</v>
      </c>
      <c r="B166" s="191"/>
      <c r="C166" s="186"/>
      <c r="D166" s="157">
        <v>4228.8</v>
      </c>
      <c r="E166" s="157"/>
      <c r="F166" s="157"/>
      <c r="G166" s="157"/>
      <c r="H166" s="158"/>
    </row>
    <row r="167" spans="1:8" s="16" customFormat="1" ht="67.5" customHeight="1" x14ac:dyDescent="0.2">
      <c r="A167" s="190" t="s">
        <v>78</v>
      </c>
      <c r="B167" s="191"/>
      <c r="C167" s="186"/>
      <c r="D167" s="157">
        <v>3523.9999999999995</v>
      </c>
      <c r="E167" s="157"/>
      <c r="F167" s="157"/>
      <c r="G167" s="157"/>
      <c r="H167" s="158"/>
    </row>
    <row r="168" spans="1:8" s="16" customFormat="1" ht="67.5" customHeight="1" x14ac:dyDescent="0.2">
      <c r="A168" s="190" t="s">
        <v>79</v>
      </c>
      <c r="B168" s="191"/>
      <c r="C168" s="186"/>
      <c r="D168" s="157">
        <v>3020.5714285714289</v>
      </c>
      <c r="E168" s="157"/>
      <c r="F168" s="157"/>
      <c r="G168" s="157"/>
      <c r="H168" s="158"/>
    </row>
    <row r="169" spans="1:8" s="16" customFormat="1" ht="67.5" customHeight="1" x14ac:dyDescent="0.2">
      <c r="A169" s="190" t="s">
        <v>80</v>
      </c>
      <c r="B169" s="191"/>
      <c r="C169" s="186"/>
      <c r="D169" s="157">
        <v>2643</v>
      </c>
      <c r="E169" s="157"/>
      <c r="F169" s="157"/>
      <c r="G169" s="157"/>
      <c r="H169" s="158"/>
    </row>
    <row r="170" spans="1:8" s="16" customFormat="1" ht="67.5" customHeight="1" x14ac:dyDescent="0.2">
      <c r="A170" s="190" t="s">
        <v>81</v>
      </c>
      <c r="B170" s="191"/>
      <c r="C170" s="186"/>
      <c r="D170" s="157">
        <v>2349.3333333333335</v>
      </c>
      <c r="E170" s="157"/>
      <c r="F170" s="157"/>
      <c r="G170" s="157"/>
      <c r="H170" s="158"/>
    </row>
    <row r="171" spans="1:8" s="16" customFormat="1" ht="67.5" customHeight="1" thickBot="1" x14ac:dyDescent="0.25">
      <c r="A171" s="190" t="s">
        <v>82</v>
      </c>
      <c r="B171" s="191"/>
      <c r="C171" s="194"/>
      <c r="D171" s="157">
        <v>2114.4</v>
      </c>
      <c r="E171" s="157"/>
      <c r="F171" s="157"/>
      <c r="G171" s="157"/>
      <c r="H171" s="158"/>
    </row>
    <row r="172" spans="1:8" s="16" customFormat="1" ht="62.45" customHeight="1" thickBot="1" x14ac:dyDescent="0.25">
      <c r="A172" s="195" t="s">
        <v>84</v>
      </c>
      <c r="B172" s="196"/>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44">
        <v>20004</v>
      </c>
      <c r="E172" s="45"/>
      <c r="F172" s="45"/>
      <c r="G172" s="45"/>
      <c r="H172" s="46"/>
    </row>
    <row r="173" spans="1:8" s="16" customFormat="1" ht="24.95" customHeight="1" thickBot="1" x14ac:dyDescent="0.25">
      <c r="A173" s="336"/>
      <c r="B173" s="337"/>
      <c r="C173" s="125"/>
      <c r="D173" s="399"/>
      <c r="E173" s="399"/>
      <c r="F173" s="399"/>
      <c r="G173" s="399"/>
      <c r="H173" s="400"/>
    </row>
    <row r="174" spans="1:8" s="16" customFormat="1" ht="50.1" customHeight="1" x14ac:dyDescent="0.2">
      <c r="A174" s="160" t="s">
        <v>85</v>
      </c>
      <c r="B174" s="161"/>
      <c r="C174" s="439" t="str">
        <f>"Интернет-площадка 2gis.ru на основе Cправочника организаций "&amp;$C$2&amp;""</f>
        <v>Интернет-площадка 2gis.ru на основе Cправочника организаций "2ГИС.ОМСК"</v>
      </c>
      <c r="D174" s="56">
        <v>20256</v>
      </c>
      <c r="E174" s="37"/>
      <c r="F174" s="37"/>
      <c r="G174" s="37"/>
      <c r="H174" s="38"/>
    </row>
    <row r="175" spans="1:8" s="16" customFormat="1" ht="50.1" customHeight="1" x14ac:dyDescent="0.2">
      <c r="A175" s="160" t="s">
        <v>86</v>
      </c>
      <c r="B175" s="161"/>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5" s="56">
        <v>14580</v>
      </c>
      <c r="E175" s="37"/>
      <c r="F175" s="37"/>
      <c r="G175" s="37"/>
      <c r="H175" s="38"/>
    </row>
    <row r="176" spans="1:8" s="16" customFormat="1" ht="50.1" customHeight="1" x14ac:dyDescent="0.2">
      <c r="A176" s="160" t="s">
        <v>87</v>
      </c>
      <c r="B176" s="161"/>
      <c r="C176"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6" s="56">
        <v>44826</v>
      </c>
      <c r="E176" s="37"/>
      <c r="F176" s="37"/>
      <c r="G176" s="37"/>
      <c r="H176" s="38"/>
    </row>
    <row r="177" spans="1:8" s="16" customFormat="1" ht="50.1" customHeight="1" x14ac:dyDescent="0.2">
      <c r="A177" s="160" t="s">
        <v>88</v>
      </c>
      <c r="B177" s="161"/>
      <c r="C177" s="203" t="str">
        <f>"Интернет-площадка 2gis.ru на основе Cправочника организаций "&amp;$C$2&amp;""</f>
        <v>Интернет-площадка 2gis.ru на основе Cправочника организаций "2ГИС.ОМСК"</v>
      </c>
      <c r="D177" s="56">
        <v>11760</v>
      </c>
      <c r="E177" s="37"/>
      <c r="F177" s="37"/>
      <c r="G177" s="37"/>
      <c r="H177" s="38"/>
    </row>
    <row r="178" spans="1:8" s="16" customFormat="1" ht="50.1" customHeight="1" x14ac:dyDescent="0.2">
      <c r="A178" s="160" t="s">
        <v>89</v>
      </c>
      <c r="B178" s="161"/>
      <c r="C178" s="203" t="str">
        <f>"Интернет-площадка 2gis.ru на основе Cправочника организаций "&amp;$C$2&amp;""</f>
        <v>Интернет-площадка 2gis.ru на основе Cправочника организаций "2ГИС.ОМСК"</v>
      </c>
      <c r="D178" s="56">
        <v>14112</v>
      </c>
      <c r="E178" s="37"/>
      <c r="F178" s="37"/>
      <c r="G178" s="37"/>
      <c r="H178" s="38"/>
    </row>
    <row r="179" spans="1:8" s="16" customFormat="1" ht="50.1" customHeight="1" x14ac:dyDescent="0.2">
      <c r="A179" s="160" t="s">
        <v>90</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9" s="56">
        <v>21516</v>
      </c>
      <c r="E179" s="37"/>
      <c r="F179" s="37"/>
      <c r="G179" s="37"/>
      <c r="H179" s="38"/>
    </row>
    <row r="180" spans="1:8" s="16" customFormat="1" ht="50.1" customHeight="1" x14ac:dyDescent="0.2">
      <c r="A180" s="160" t="s">
        <v>91</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56">
        <v>28752</v>
      </c>
      <c r="E180" s="37"/>
      <c r="F180" s="37"/>
      <c r="G180" s="37"/>
      <c r="H180" s="38"/>
    </row>
    <row r="181" spans="1:8" s="16" customFormat="1" ht="50.1" customHeight="1" x14ac:dyDescent="0.2">
      <c r="A181" s="160" t="s">
        <v>92</v>
      </c>
      <c r="B181" s="161"/>
      <c r="C181"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1" s="56">
        <v>47028</v>
      </c>
      <c r="E181" s="37"/>
      <c r="F181" s="37"/>
      <c r="G181" s="37"/>
      <c r="H181" s="38"/>
    </row>
    <row r="182" spans="1:8" s="16" customFormat="1" ht="50.1" customHeight="1" x14ac:dyDescent="0.2">
      <c r="A182" s="160" t="s">
        <v>93</v>
      </c>
      <c r="B182" s="161"/>
      <c r="C182" s="203" t="str">
        <f>C213</f>
        <v>электронный справочник на основе Справочника организаций "2ГИС.ОМСК" (мобильная версия 2ГИС 4.0 и выше)</v>
      </c>
      <c r="D182" s="56">
        <v>20220</v>
      </c>
      <c r="E182" s="37"/>
      <c r="F182" s="37"/>
      <c r="G182" s="37"/>
      <c r="H182" s="38"/>
    </row>
    <row r="183" spans="1:8" s="16" customFormat="1" ht="50.1" customHeight="1" x14ac:dyDescent="0.2">
      <c r="A183" s="160" t="s">
        <v>94</v>
      </c>
      <c r="B183" s="161"/>
      <c r="C183" s="203" t="s">
        <v>95</v>
      </c>
      <c r="D183" s="56">
        <v>564</v>
      </c>
      <c r="E183" s="37"/>
      <c r="F183" s="37"/>
      <c r="G183" s="37"/>
      <c r="H183" s="38"/>
    </row>
    <row r="184" spans="1:8" s="16" customFormat="1" ht="78" customHeight="1" x14ac:dyDescent="0.2">
      <c r="A184" s="160" t="s">
        <v>96</v>
      </c>
      <c r="B184" s="161"/>
      <c r="C18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4" s="56">
        <v>9540</v>
      </c>
      <c r="E184" s="37"/>
      <c r="F184" s="37"/>
      <c r="G184" s="37"/>
      <c r="H184" s="38"/>
    </row>
    <row r="185" spans="1:8" s="16" customFormat="1" ht="78" customHeight="1" x14ac:dyDescent="0.2">
      <c r="A185" s="160" t="s">
        <v>97</v>
      </c>
      <c r="B185" s="161"/>
      <c r="C185" s="203" t="str">
        <f t="shared" ref="C185:C18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5" s="56">
        <v>7632</v>
      </c>
      <c r="E185" s="37"/>
      <c r="F185" s="37"/>
      <c r="G185" s="37"/>
      <c r="H185" s="38"/>
    </row>
    <row r="186" spans="1:8" s="16" customFormat="1" ht="78" customHeight="1" x14ac:dyDescent="0.2">
      <c r="A186" s="160" t="s">
        <v>98</v>
      </c>
      <c r="B186" s="161"/>
      <c r="C186"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6" s="56">
        <v>7968</v>
      </c>
      <c r="E186" s="37"/>
      <c r="F186" s="37"/>
      <c r="G186" s="37"/>
      <c r="H186" s="38"/>
    </row>
    <row r="187" spans="1:8" s="16" customFormat="1" ht="78" customHeight="1" x14ac:dyDescent="0.2">
      <c r="A187" s="160" t="s">
        <v>99</v>
      </c>
      <c r="B187" s="161"/>
      <c r="C187"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7" s="56">
        <v>3816</v>
      </c>
      <c r="E187" s="37"/>
      <c r="F187" s="37"/>
      <c r="G187" s="37"/>
      <c r="H187" s="38"/>
    </row>
    <row r="188" spans="1:8" s="16" customFormat="1" ht="50.1" customHeight="1" thickBot="1" x14ac:dyDescent="0.25">
      <c r="A188" s="160" t="s">
        <v>102</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8" s="56">
        <v>10488</v>
      </c>
      <c r="E188" s="37"/>
      <c r="F188" s="37"/>
      <c r="G188" s="37"/>
      <c r="H188" s="38"/>
    </row>
    <row r="189" spans="1:8" s="16" customFormat="1" ht="102" customHeight="1" thickBot="1" x14ac:dyDescent="0.25">
      <c r="A189" s="160" t="s">
        <v>16</v>
      </c>
      <c r="B189" s="161"/>
      <c r="C189"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89" s="56">
        <v>1548</v>
      </c>
      <c r="E189" s="37"/>
      <c r="F189" s="37"/>
      <c r="G189" s="37"/>
      <c r="H189" s="38"/>
    </row>
    <row r="190" spans="1:8" s="16" customFormat="1" ht="102" customHeight="1" thickBot="1" x14ac:dyDescent="0.25">
      <c r="A190" s="160" t="s">
        <v>103</v>
      </c>
      <c r="B190" s="161"/>
      <c r="C190"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90" s="56">
        <v>100002</v>
      </c>
      <c r="E190" s="37"/>
      <c r="F190" s="37"/>
      <c r="G190" s="37"/>
      <c r="H190" s="38"/>
    </row>
    <row r="191" spans="1:8" s="16" customFormat="1" ht="126" customHeight="1" x14ac:dyDescent="0.2">
      <c r="A191" s="160" t="s">
        <v>104</v>
      </c>
      <c r="B191" s="161"/>
      <c r="C191"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1" s="56">
        <v>13134</v>
      </c>
      <c r="E191" s="37"/>
      <c r="F191" s="37"/>
      <c r="G191" s="37"/>
      <c r="H191" s="38"/>
    </row>
    <row r="192" spans="1:8" s="16" customFormat="1" ht="96" customHeight="1" x14ac:dyDescent="0.2">
      <c r="A192" s="154" t="s">
        <v>105</v>
      </c>
      <c r="B192" s="204"/>
      <c r="C19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2" s="56">
        <v>10506</v>
      </c>
      <c r="E192" s="37"/>
      <c r="F192" s="37"/>
      <c r="G192" s="37"/>
      <c r="H192" s="38"/>
    </row>
    <row r="193" spans="1:8" s="16" customFormat="1" ht="96" customHeight="1" x14ac:dyDescent="0.2">
      <c r="A193" s="154" t="s">
        <v>106</v>
      </c>
      <c r="B193" s="204"/>
      <c r="C19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3" s="56">
        <v>10008</v>
      </c>
      <c r="E193" s="37"/>
      <c r="F193" s="37"/>
      <c r="G193" s="37"/>
      <c r="H193" s="38"/>
    </row>
    <row r="194" spans="1:8" s="16" customFormat="1" ht="78" customHeight="1" x14ac:dyDescent="0.2">
      <c r="A194" s="160" t="s">
        <v>100</v>
      </c>
      <c r="B194" s="161" t="s">
        <v>100</v>
      </c>
      <c r="C19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4" s="56">
        <v>10008</v>
      </c>
      <c r="E194" s="37"/>
      <c r="F194" s="37"/>
      <c r="G194" s="37"/>
      <c r="H194" s="38"/>
    </row>
    <row r="195" spans="1:8" s="16" customFormat="1" ht="78" customHeight="1" x14ac:dyDescent="0.2">
      <c r="A195" s="160" t="s">
        <v>101</v>
      </c>
      <c r="B195" s="161" t="s">
        <v>101</v>
      </c>
      <c r="C19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5" s="56">
        <v>10008</v>
      </c>
      <c r="E195" s="37"/>
      <c r="F195" s="37"/>
      <c r="G195" s="37"/>
      <c r="H195" s="38"/>
    </row>
    <row r="196" spans="1:8" s="16" customFormat="1" ht="50.1" customHeight="1" x14ac:dyDescent="0.2">
      <c r="A196" s="160" t="s">
        <v>107</v>
      </c>
      <c r="B196" s="161"/>
      <c r="C196" s="203" t="str">
        <f>"Интернет-площадка 2gis.ru на основе Cправочника организаций "&amp;$C$2&amp;""</f>
        <v>Интернет-площадка 2gis.ru на основе Cправочника организаций "2ГИС.ОМСК"</v>
      </c>
      <c r="D196" s="56">
        <v>34440</v>
      </c>
      <c r="E196" s="37"/>
      <c r="F196" s="37"/>
      <c r="G196" s="37"/>
      <c r="H196" s="38"/>
    </row>
    <row r="197" spans="1:8" s="16" customFormat="1" ht="50.1" customHeight="1" x14ac:dyDescent="0.2">
      <c r="A197" s="160" t="s">
        <v>108</v>
      </c>
      <c r="B197" s="161"/>
      <c r="C197" s="203" t="str">
        <f t="shared" ref="C197:C205"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97" s="56">
        <v>24840</v>
      </c>
      <c r="E197" s="37"/>
      <c r="F197" s="37"/>
      <c r="G197" s="37"/>
      <c r="H197" s="38"/>
    </row>
    <row r="198" spans="1:8" s="16" customFormat="1" ht="50.1" customHeight="1" x14ac:dyDescent="0.2">
      <c r="A198" s="160" t="s">
        <v>109</v>
      </c>
      <c r="B198" s="161"/>
      <c r="C198" s="203" t="str">
        <f t="shared" si="1"/>
        <v>Электронный справочник на основе Справочника организаций "2ГИС.ОМСК" (версия для ПК)</v>
      </c>
      <c r="D198" s="56">
        <v>76320</v>
      </c>
      <c r="E198" s="37"/>
      <c r="F198" s="37"/>
      <c r="G198" s="37"/>
      <c r="H198" s="38"/>
    </row>
    <row r="199" spans="1:8" s="16" customFormat="1" ht="50.1" customHeight="1" x14ac:dyDescent="0.2">
      <c r="A199" s="160" t="s">
        <v>110</v>
      </c>
      <c r="B199" s="161"/>
      <c r="C199" s="203" t="str">
        <f>"Интернет-площадка 2gis.ru на основе Cправочника организаций "&amp;$C$2&amp;""</f>
        <v>Интернет-площадка 2gis.ru на основе Cправочника организаций "2ГИС.ОМСК"</v>
      </c>
      <c r="D199" s="56">
        <v>20040</v>
      </c>
      <c r="E199" s="37"/>
      <c r="F199" s="37"/>
      <c r="G199" s="37"/>
      <c r="H199" s="38"/>
    </row>
    <row r="200" spans="1:8" s="16" customFormat="1" ht="50.1" customHeight="1" x14ac:dyDescent="0.2">
      <c r="A200" s="160" t="s">
        <v>111</v>
      </c>
      <c r="B200" s="161"/>
      <c r="C200" s="203" t="str">
        <f>"Интернет-площадка 2gis.ru на основе Cправочника организаций "&amp;$C$2&amp;""</f>
        <v>Интернет-площадка 2gis.ru на основе Cправочника организаций "2ГИС.ОМСК"</v>
      </c>
      <c r="D200" s="56">
        <v>24048</v>
      </c>
      <c r="E200" s="37"/>
      <c r="F200" s="37"/>
      <c r="G200" s="37"/>
      <c r="H200" s="38"/>
    </row>
    <row r="201" spans="1:8" s="16" customFormat="1" ht="50.1" customHeight="1" x14ac:dyDescent="0.2">
      <c r="A201" s="160" t="s">
        <v>112</v>
      </c>
      <c r="B201" s="161"/>
      <c r="C201" s="203" t="str">
        <f t="shared" si="1"/>
        <v>Электронный справочник на основе Справочника организаций "2ГИС.ОМСК" (версия для ПК)</v>
      </c>
      <c r="D201" s="56">
        <v>36600</v>
      </c>
      <c r="E201" s="37"/>
      <c r="F201" s="37"/>
      <c r="G201" s="37"/>
      <c r="H201" s="38"/>
    </row>
    <row r="202" spans="1:8" s="16" customFormat="1" ht="50.1" customHeight="1" x14ac:dyDescent="0.2">
      <c r="A202" s="160" t="s">
        <v>113</v>
      </c>
      <c r="B202" s="161"/>
      <c r="C202" s="203" t="str">
        <f t="shared" si="1"/>
        <v>Электронный справочник на основе Справочника организаций "2ГИС.ОМСК" (версия для ПК)</v>
      </c>
      <c r="D202" s="56">
        <v>48960</v>
      </c>
      <c r="E202" s="37"/>
      <c r="F202" s="37"/>
      <c r="G202" s="37"/>
      <c r="H202" s="38"/>
    </row>
    <row r="203" spans="1:8" s="16" customFormat="1" ht="50.1" customHeight="1" x14ac:dyDescent="0.2">
      <c r="A203" s="160" t="s">
        <v>114</v>
      </c>
      <c r="B203" s="161"/>
      <c r="C203" s="203" t="str">
        <f t="shared" si="1"/>
        <v>Электронный справочник на основе Справочника организаций "2ГИС.ОМСК" (версия для ПК)</v>
      </c>
      <c r="D203" s="56">
        <v>80040</v>
      </c>
      <c r="E203" s="37"/>
      <c r="F203" s="37"/>
      <c r="G203" s="37"/>
      <c r="H203" s="38"/>
    </row>
    <row r="204" spans="1:8" s="16" customFormat="1" ht="50.1" customHeight="1" x14ac:dyDescent="0.2">
      <c r="A204" s="160" t="s">
        <v>115</v>
      </c>
      <c r="B204" s="161"/>
      <c r="C204" s="203" t="s">
        <v>95</v>
      </c>
      <c r="D204" s="56">
        <v>960</v>
      </c>
      <c r="E204" s="37"/>
      <c r="F204" s="37"/>
      <c r="G204" s="37"/>
      <c r="H204" s="38"/>
    </row>
    <row r="205" spans="1:8" s="16" customFormat="1" ht="50.1" customHeight="1" thickBot="1" x14ac:dyDescent="0.25">
      <c r="A205" s="160" t="s">
        <v>117</v>
      </c>
      <c r="B205" s="161"/>
      <c r="C205" s="203" t="str">
        <f t="shared" si="1"/>
        <v>Электронный справочник на основе Справочника организаций "2ГИС.ОМСК" (версия для ПК)</v>
      </c>
      <c r="D205" s="56">
        <v>17880</v>
      </c>
      <c r="E205" s="37"/>
      <c r="F205" s="37"/>
      <c r="G205" s="37"/>
      <c r="H205" s="38"/>
    </row>
    <row r="206" spans="1:8" s="28" customFormat="1" ht="50.1" customHeight="1" thickBot="1" x14ac:dyDescent="0.25">
      <c r="A206" s="24" t="s">
        <v>118</v>
      </c>
      <c r="B206" s="25"/>
      <c r="C206" s="26"/>
      <c r="D206" s="173"/>
      <c r="E206" s="173"/>
      <c r="F206" s="173"/>
      <c r="G206" s="173"/>
      <c r="H206" s="174"/>
    </row>
    <row r="207" spans="1:8" s="16" customFormat="1" ht="50.1" customHeight="1" x14ac:dyDescent="0.2">
      <c r="A207" s="160" t="s">
        <v>119</v>
      </c>
      <c r="B207" s="161"/>
      <c r="C20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207" s="56">
        <v>8004</v>
      </c>
      <c r="E207" s="37"/>
      <c r="F207" s="37"/>
      <c r="G207" s="37"/>
      <c r="H207" s="38"/>
    </row>
    <row r="208" spans="1:8" s="16" customFormat="1" ht="50.1" customHeight="1" x14ac:dyDescent="0.2">
      <c r="A208" s="160" t="s">
        <v>120</v>
      </c>
      <c r="B208" s="161"/>
      <c r="C208" s="209"/>
      <c r="D208" s="56">
        <v>8004</v>
      </c>
      <c r="E208" s="37"/>
      <c r="F208" s="37"/>
      <c r="G208" s="37"/>
      <c r="H208" s="38"/>
    </row>
    <row r="209" spans="1:8" s="16" customFormat="1" ht="50.1" customHeight="1" x14ac:dyDescent="0.2">
      <c r="A209" s="207" t="s">
        <v>121</v>
      </c>
      <c r="B209" s="208"/>
      <c r="C209" s="209"/>
      <c r="D209" s="359">
        <v>3000</v>
      </c>
      <c r="E209" s="157"/>
      <c r="F209" s="157"/>
      <c r="G209" s="157"/>
      <c r="H209" s="157"/>
    </row>
    <row r="210" spans="1:8" s="16" customFormat="1" ht="50.1" customHeight="1" x14ac:dyDescent="0.2">
      <c r="A210" s="207" t="s">
        <v>122</v>
      </c>
      <c r="B210" s="208"/>
      <c r="C210" s="209"/>
      <c r="D210" s="359">
        <v>300</v>
      </c>
      <c r="E210" s="157"/>
      <c r="F210" s="157"/>
      <c r="G210" s="157"/>
      <c r="H210" s="157"/>
    </row>
    <row r="211" spans="1:8" s="16" customFormat="1" ht="50.1" customHeight="1" thickBot="1" x14ac:dyDescent="0.25">
      <c r="A211" s="207" t="s">
        <v>123</v>
      </c>
      <c r="B211" s="208"/>
      <c r="C211" s="210"/>
      <c r="D211" s="78">
        <v>1050</v>
      </c>
      <c r="E211" s="79"/>
      <c r="F211" s="79"/>
      <c r="G211" s="79"/>
      <c r="H211" s="79"/>
    </row>
    <row r="212" spans="1:8" s="16" customFormat="1" ht="50.1" customHeight="1" thickBot="1" x14ac:dyDescent="0.25">
      <c r="A212" s="24" t="s">
        <v>124</v>
      </c>
      <c r="B212" s="25"/>
      <c r="C212" s="26"/>
      <c r="D212" s="173"/>
      <c r="E212" s="173"/>
      <c r="F212" s="173"/>
      <c r="G212" s="173"/>
      <c r="H212" s="174"/>
    </row>
    <row r="213" spans="1:8" s="16" customFormat="1" ht="50.1" customHeight="1" x14ac:dyDescent="0.2">
      <c r="A213" s="160" t="s">
        <v>177</v>
      </c>
      <c r="B213" s="161"/>
      <c r="C21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213" s="56">
        <v>6048</v>
      </c>
      <c r="E213" s="37"/>
      <c r="F213" s="37"/>
      <c r="G213" s="37"/>
      <c r="H213" s="38"/>
    </row>
    <row r="214" spans="1:8" s="16" customFormat="1" ht="55.5" customHeight="1" x14ac:dyDescent="0.2">
      <c r="A214" s="160" t="s">
        <v>126</v>
      </c>
      <c r="B214" s="161"/>
      <c r="C214" s="690" t="s">
        <v>604</v>
      </c>
      <c r="D214" s="56">
        <v>6048</v>
      </c>
      <c r="E214" s="37"/>
      <c r="F214" s="37"/>
      <c r="G214" s="37"/>
      <c r="H214" s="38"/>
    </row>
    <row r="215" spans="1:8" s="16" customFormat="1" ht="50.1" customHeight="1" x14ac:dyDescent="0.2">
      <c r="A215" s="160" t="s">
        <v>178</v>
      </c>
      <c r="B215" s="161"/>
      <c r="C21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215" s="56">
        <v>10320</v>
      </c>
      <c r="E215" s="37"/>
      <c r="F215" s="37"/>
      <c r="G215" s="37"/>
      <c r="H215" s="38"/>
    </row>
    <row r="216" spans="1:8" s="16" customFormat="1" ht="50.1" customHeight="1" x14ac:dyDescent="0.2">
      <c r="A216" s="160" t="s">
        <v>179</v>
      </c>
      <c r="B216" s="161"/>
      <c r="C216"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216" s="36">
        <v>10320</v>
      </c>
      <c r="E216" s="37"/>
      <c r="F216" s="37"/>
      <c r="G216" s="37"/>
      <c r="H216" s="38"/>
    </row>
    <row r="217" spans="1:8" s="16" customFormat="1" ht="126" customHeight="1" x14ac:dyDescent="0.2">
      <c r="A217" s="160" t="s">
        <v>131</v>
      </c>
      <c r="B217" s="161"/>
      <c r="C217" s="435" t="str">
        <f>C213</f>
        <v>электронный справочник на основе Справочника организаций "2ГИС.ОМСК" (мобильная версия 2ГИС 4.0 и выше)</v>
      </c>
      <c r="D217" s="56">
        <v>6048</v>
      </c>
      <c r="E217" s="37"/>
      <c r="F217" s="37"/>
      <c r="G217" s="37"/>
      <c r="H217" s="38"/>
    </row>
    <row r="218" spans="1:8" s="16" customFormat="1" ht="126" customHeight="1" thickBot="1" x14ac:dyDescent="0.25">
      <c r="A218" s="160" t="s">
        <v>132</v>
      </c>
      <c r="B218" s="161"/>
      <c r="C2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18" s="56">
        <v>5400</v>
      </c>
      <c r="E218" s="37"/>
      <c r="F218" s="37"/>
      <c r="G218" s="37"/>
      <c r="H218" s="38"/>
    </row>
    <row r="219" spans="1:8" s="28" customFormat="1" ht="49.5" customHeight="1" x14ac:dyDescent="0.2">
      <c r="A219" s="175"/>
      <c r="B219" s="176"/>
      <c r="C219" s="83"/>
      <c r="D219" s="177"/>
      <c r="E219" s="177"/>
      <c r="F219" s="177"/>
      <c r="G219" s="177"/>
      <c r="H219" s="178"/>
    </row>
    <row r="220" spans="1:8" s="23" customFormat="1" ht="26.25" x14ac:dyDescent="0.2">
      <c r="A220" s="216"/>
      <c r="B220" s="217"/>
      <c r="C220" s="218"/>
      <c r="D220" s="217"/>
      <c r="E220" s="217"/>
      <c r="F220" s="217"/>
      <c r="G220" s="217"/>
      <c r="H220" s="219"/>
    </row>
    <row r="221" spans="1:8" s="16" customFormat="1" ht="21" x14ac:dyDescent="0.2">
      <c r="A221" s="220"/>
      <c r="B221" s="221" t="s">
        <v>133</v>
      </c>
      <c r="C221" s="222" t="s">
        <v>189</v>
      </c>
      <c r="D221" s="222"/>
      <c r="E221" s="223"/>
      <c r="F221" s="223"/>
      <c r="G221" s="223"/>
      <c r="H221" s="223"/>
    </row>
    <row r="222" spans="1:8" s="16" customFormat="1" ht="21" x14ac:dyDescent="0.2">
      <c r="A222" s="220"/>
      <c r="B222" s="223"/>
      <c r="C222" s="224" t="s">
        <v>190</v>
      </c>
      <c r="D222" s="224"/>
      <c r="E222" s="223"/>
      <c r="F222" s="223"/>
      <c r="G222" s="223"/>
      <c r="H222" s="223"/>
    </row>
    <row r="223" spans="1:8" s="16" customFormat="1" ht="21" x14ac:dyDescent="0.2">
      <c r="A223" s="220"/>
      <c r="B223" s="223"/>
      <c r="C223" s="222" t="s">
        <v>191</v>
      </c>
      <c r="D223" s="224"/>
      <c r="E223" s="223"/>
      <c r="F223" s="223"/>
      <c r="G223" s="223"/>
      <c r="H223" s="223"/>
    </row>
    <row r="224" spans="1:8" s="16" customFormat="1" ht="21" x14ac:dyDescent="0.2">
      <c r="A224" s="216"/>
      <c r="B224" s="217"/>
      <c r="C224" s="224"/>
      <c r="D224" s="224"/>
      <c r="E224" s="223"/>
      <c r="F224" s="223"/>
      <c r="G224" s="223"/>
      <c r="H224" s="217"/>
    </row>
    <row r="225" spans="1:8" s="16" customFormat="1" ht="26.25" x14ac:dyDescent="0.2">
      <c r="A225" s="227" t="str">
        <f>Абакан_юр!A174</f>
        <v>По соглашению сторон в качестве валюты платежа могут выступать украинские гривны, в этом случае курс следующий: 1 руб. = 0,4273 гривен</v>
      </c>
      <c r="B225" s="227"/>
      <c r="C225" s="227"/>
      <c r="D225" s="228"/>
      <c r="E225" s="228"/>
      <c r="F225" s="229"/>
      <c r="G225" s="230"/>
      <c r="H225" s="230"/>
    </row>
    <row r="226" spans="1:8" s="16" customFormat="1" ht="24.95" customHeight="1" x14ac:dyDescent="0.2">
      <c r="A226" s="227" t="str">
        <f>Абакан_юр!A175</f>
        <v>По соглашению сторон в качестве валюты платежа могут выступать дирхамы ОАЭ, в этом случае курс следующий: 1 руб. = 0,0413 дирхам</v>
      </c>
      <c r="B226" s="227"/>
      <c r="C226" s="227"/>
      <c r="D226" s="228"/>
      <c r="E226" s="228"/>
      <c r="F226" s="229"/>
      <c r="G226" s="232"/>
      <c r="H226" s="232"/>
    </row>
    <row r="227" spans="1:8" ht="12.6" customHeight="1" x14ac:dyDescent="0.2">
      <c r="A227" s="227" t="str">
        <f>Абакан_юр!A176</f>
        <v>По соглашению сторон в качестве валюты платежа могут выступать доллары США, в этом случае курс следующий: 1 руб. = 0,0113 доллара</v>
      </c>
      <c r="B227" s="227"/>
      <c r="C227" s="227"/>
      <c r="D227" s="228"/>
      <c r="E227" s="228"/>
      <c r="F227" s="229"/>
      <c r="G227" s="232"/>
      <c r="H227" s="232"/>
    </row>
    <row r="228" spans="1:8" s="223" customFormat="1" ht="24.95" customHeight="1" x14ac:dyDescent="0.2">
      <c r="A228" s="227" t="str">
        <f>Абакан_юр!A177</f>
        <v>По соглашению сторон в качестве валюты платежа могут выступать евро, в этом случае курс следующий: 1 руб. = 0,0105 евро</v>
      </c>
      <c r="B228" s="227"/>
      <c r="C228" s="227"/>
      <c r="D228" s="228"/>
      <c r="E228" s="229"/>
      <c r="F228" s="229"/>
      <c r="G228" s="232"/>
      <c r="H228" s="232"/>
    </row>
    <row r="229" spans="1:8" s="223" customFormat="1" ht="24.95" customHeight="1" x14ac:dyDescent="0.2">
      <c r="A229" s="227" t="str">
        <f>Абакан_юр!A178</f>
        <v>По соглашению сторон в качестве валюты платежа могут выступать чешские кроны, в этом случае курс следующий: 1 руб. = 0,2661 крона</v>
      </c>
      <c r="B229" s="227"/>
      <c r="C229" s="227"/>
      <c r="D229" s="228"/>
      <c r="E229" s="229"/>
      <c r="F229" s="229"/>
      <c r="G229" s="232"/>
      <c r="H229" s="232"/>
    </row>
    <row r="230" spans="1:8" s="223" customFormat="1" ht="24.95" customHeight="1" x14ac:dyDescent="0.2">
      <c r="A230" s="227" t="str">
        <f>Абакан_юр!A179</f>
        <v>По соглашению сторон в качестве валюты платежа могут выступать киргизские сомы, в этом случае курс следующий: 1 руб. = 1,0065 сом</v>
      </c>
      <c r="B230" s="227"/>
      <c r="C230" s="227"/>
      <c r="D230" s="228"/>
      <c r="E230" s="228"/>
      <c r="F230" s="229"/>
      <c r="G230" s="232"/>
      <c r="H230" s="232"/>
    </row>
    <row r="231" spans="1:8" s="217" customFormat="1" ht="12.6" customHeight="1" x14ac:dyDescent="0.2">
      <c r="A231" s="227" t="str">
        <f>Абакан_юр!A180</f>
        <v>По соглашению сторон в качестве валюты платежа могут выступать казахстанские тенге, в этом случае курс следующий: 1 руб. = 5,0495 тенге</v>
      </c>
      <c r="B231" s="227"/>
      <c r="C231" s="227"/>
      <c r="D231" s="228"/>
      <c r="E231" s="228"/>
      <c r="F231" s="229"/>
      <c r="G231" s="232"/>
      <c r="H231" s="232"/>
    </row>
    <row r="232" spans="1:8" s="231" customFormat="1" ht="24.95" customHeight="1" x14ac:dyDescent="0.2">
      <c r="A232" s="233"/>
      <c r="B232" s="233"/>
      <c r="C232" s="234"/>
      <c r="D232" s="235"/>
      <c r="E232" s="235"/>
      <c r="F232" s="236"/>
      <c r="G232" s="237"/>
      <c r="H232" s="237"/>
    </row>
    <row r="233" spans="1:8" s="231" customFormat="1" ht="24.95" customHeight="1" x14ac:dyDescent="0.2">
      <c r="A233" s="239" t="s">
        <v>144</v>
      </c>
      <c r="B233" s="239"/>
      <c r="C233" s="239"/>
      <c r="D233" s="239"/>
      <c r="E233" s="239"/>
      <c r="F233" s="239"/>
      <c r="G233" s="239"/>
      <c r="H233" s="239"/>
    </row>
    <row r="234" spans="1:8" s="231" customFormat="1" ht="24.95" customHeight="1" x14ac:dyDescent="0.2">
      <c r="A234" s="239" t="s">
        <v>145</v>
      </c>
      <c r="B234" s="239"/>
      <c r="C234" s="239"/>
      <c r="D234" s="239"/>
      <c r="E234" s="239"/>
      <c r="F234" s="239"/>
      <c r="G234" s="239"/>
      <c r="H234" s="239"/>
    </row>
    <row r="235" spans="1:8" s="231" customFormat="1" ht="24.95" customHeight="1" x14ac:dyDescent="0.2">
      <c r="A235" s="227" t="s">
        <v>467</v>
      </c>
      <c r="B235" s="227"/>
      <c r="C235" s="227"/>
      <c r="D235" s="227"/>
      <c r="E235" s="227"/>
      <c r="F235" s="227"/>
      <c r="G235" s="227"/>
      <c r="H235" s="227"/>
    </row>
    <row r="236" spans="1:8" s="231" customFormat="1" ht="24.95" customHeight="1" thickBot="1" x14ac:dyDescent="0.25">
      <c r="A236" s="240" t="s">
        <v>146</v>
      </c>
      <c r="B236" s="240"/>
      <c r="C236" s="240"/>
      <c r="D236" s="240"/>
      <c r="E236" s="240"/>
      <c r="F236" s="241"/>
      <c r="H236" s="242"/>
    </row>
    <row r="237" spans="1:8" s="231" customFormat="1" ht="24.95" customHeight="1" thickBot="1" x14ac:dyDescent="0.25">
      <c r="A237" s="243" t="s">
        <v>147</v>
      </c>
      <c r="B237" s="244"/>
      <c r="C237" s="244"/>
      <c r="D237" s="244"/>
      <c r="E237" s="245"/>
      <c r="F237" s="246"/>
      <c r="G237" s="217"/>
      <c r="H237" s="247"/>
    </row>
    <row r="238" spans="1:8" s="231" customFormat="1" ht="24.95" customHeight="1" thickBot="1" x14ac:dyDescent="0.25">
      <c r="A238" s="375" t="s">
        <v>148</v>
      </c>
      <c r="B238" s="376"/>
      <c r="C238" s="250" t="s">
        <v>149</v>
      </c>
      <c r="D238" s="402" t="s">
        <v>150</v>
      </c>
      <c r="E238" s="403"/>
      <c r="F238" s="252"/>
      <c r="G238" s="252"/>
      <c r="H238" s="252"/>
    </row>
    <row r="239" spans="1:8" s="238" customFormat="1" ht="12" customHeight="1" x14ac:dyDescent="0.2">
      <c r="A239" s="253" t="s">
        <v>183</v>
      </c>
      <c r="B239" s="254"/>
      <c r="C239" s="256" t="s">
        <v>184</v>
      </c>
      <c r="D239" s="436">
        <v>2190</v>
      </c>
      <c r="E239" s="257"/>
      <c r="F239" s="252"/>
      <c r="G239" s="252"/>
      <c r="H239" s="252"/>
    </row>
    <row r="240" spans="1:8" ht="24.95" customHeight="1" x14ac:dyDescent="0.2">
      <c r="A240" s="258" t="s">
        <v>185</v>
      </c>
      <c r="B240" s="259"/>
      <c r="C240" s="261"/>
      <c r="D240" s="437">
        <v>1590</v>
      </c>
      <c r="E240" s="262"/>
      <c r="F240" s="252"/>
      <c r="G240" s="252"/>
      <c r="H240" s="252"/>
    </row>
    <row r="241" spans="1:8" ht="24.95" customHeight="1" x14ac:dyDescent="0.2">
      <c r="A241" s="258" t="s">
        <v>186</v>
      </c>
      <c r="B241" s="259"/>
      <c r="C241" s="261"/>
      <c r="D241" s="437">
        <v>1440</v>
      </c>
      <c r="E241" s="262"/>
      <c r="F241" s="252"/>
      <c r="G241" s="252"/>
      <c r="H241" s="252"/>
    </row>
    <row r="242" spans="1:8" s="217" customFormat="1" ht="38.25" customHeight="1" x14ac:dyDescent="0.2">
      <c r="A242" s="258" t="s">
        <v>187</v>
      </c>
      <c r="B242" s="259"/>
      <c r="C242" s="261"/>
      <c r="D242" s="437">
        <v>1290</v>
      </c>
      <c r="E242" s="262"/>
      <c r="F242" s="252"/>
      <c r="G242" s="252"/>
      <c r="H242" s="252"/>
    </row>
    <row r="243" spans="1:8" s="242" customFormat="1" ht="50.1" customHeight="1" x14ac:dyDescent="0.2">
      <c r="A243" s="258" t="s">
        <v>151</v>
      </c>
      <c r="B243" s="259"/>
      <c r="C243" s="260" t="s">
        <v>152</v>
      </c>
      <c r="D243" s="261" t="s">
        <v>153</v>
      </c>
      <c r="E243" s="262"/>
      <c r="F243" s="252"/>
      <c r="G243" s="252"/>
      <c r="H243" s="252"/>
    </row>
    <row r="244" spans="1:8" s="247" customFormat="1" ht="50.1" customHeight="1" x14ac:dyDescent="0.2">
      <c r="A244" s="440" t="s">
        <v>154</v>
      </c>
      <c r="B244" s="441"/>
      <c r="C244" s="442" t="s">
        <v>155</v>
      </c>
      <c r="D244" s="443" t="s">
        <v>156</v>
      </c>
      <c r="E244" s="444"/>
      <c r="F244" s="252"/>
      <c r="G244" s="252"/>
      <c r="H244" s="252"/>
    </row>
    <row r="245" spans="1:8" ht="94.5" customHeight="1" thickBot="1" x14ac:dyDescent="0.25">
      <c r="A245" s="404" t="s">
        <v>157</v>
      </c>
      <c r="B245" s="405"/>
      <c r="C245" s="406" t="s">
        <v>158</v>
      </c>
      <c r="D245" s="407" t="s">
        <v>156</v>
      </c>
      <c r="E245" s="408"/>
      <c r="F245" s="252"/>
      <c r="G245" s="252"/>
      <c r="H245" s="252"/>
    </row>
    <row r="246" spans="1:8" ht="102" customHeight="1" thickBot="1" x14ac:dyDescent="0.25">
      <c r="A246" s="404" t="s">
        <v>160</v>
      </c>
      <c r="B246" s="405"/>
      <c r="C246" s="601" t="s">
        <v>161</v>
      </c>
      <c r="D246" s="405" t="s">
        <v>156</v>
      </c>
      <c r="E246" s="602"/>
      <c r="F246" s="246"/>
      <c r="G246" s="246"/>
      <c r="H246" s="246"/>
    </row>
    <row r="247" spans="1:8" ht="104.25" customHeight="1" thickBot="1" x14ac:dyDescent="0.25">
      <c r="A247" s="404" t="s">
        <v>162</v>
      </c>
      <c r="B247" s="405"/>
      <c r="C247" s="406" t="s">
        <v>163</v>
      </c>
      <c r="D247" s="407" t="s">
        <v>156</v>
      </c>
      <c r="E247" s="408"/>
      <c r="F247" s="236"/>
      <c r="G247" s="237"/>
      <c r="H247" s="237"/>
    </row>
    <row r="248" spans="1:8" ht="50.1" customHeight="1" x14ac:dyDescent="0.2">
      <c r="A248" s="264" t="s">
        <v>164</v>
      </c>
      <c r="B248" s="264"/>
      <c r="C248" s="264"/>
      <c r="D248" s="264"/>
      <c r="E248" s="264"/>
      <c r="F248" s="264"/>
      <c r="G248" s="264"/>
      <c r="H248" s="264"/>
    </row>
    <row r="249" spans="1:8" ht="50.1" customHeight="1" x14ac:dyDescent="0.2">
      <c r="A249" s="264" t="s">
        <v>165</v>
      </c>
      <c r="B249" s="264"/>
      <c r="C249" s="264"/>
      <c r="D249" s="264"/>
      <c r="E249" s="264"/>
      <c r="F249" s="264"/>
      <c r="G249" s="264"/>
      <c r="H249" s="264"/>
    </row>
    <row r="250" spans="1:8" ht="99.95" customHeight="1" x14ac:dyDescent="0.2">
      <c r="A250"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0" s="384"/>
      <c r="C250" s="384"/>
      <c r="D250" s="384"/>
      <c r="E250" s="384"/>
      <c r="F250" s="384"/>
      <c r="G250" s="384"/>
      <c r="H250" s="384"/>
    </row>
    <row r="251" spans="1:8" ht="75" customHeight="1" x14ac:dyDescent="0.2">
      <c r="A251" s="239" t="s">
        <v>167</v>
      </c>
      <c r="B251" s="239"/>
      <c r="C251" s="239"/>
      <c r="D251" s="239"/>
      <c r="E251" s="239"/>
      <c r="F251" s="239"/>
      <c r="G251" s="239"/>
      <c r="H251" s="239"/>
    </row>
    <row r="252" spans="1:8" ht="131.25" customHeight="1" x14ac:dyDescent="0.2">
      <c r="A252" s="264" t="s">
        <v>168</v>
      </c>
      <c r="B252" s="264"/>
      <c r="C252" s="264"/>
      <c r="D252" s="264"/>
      <c r="E252" s="264"/>
      <c r="F252" s="264"/>
      <c r="G252" s="264"/>
      <c r="H252" s="264"/>
    </row>
    <row r="253" spans="1:8" s="217" customFormat="1" ht="102.75" customHeight="1" x14ac:dyDescent="0.2">
      <c r="A253" s="216"/>
      <c r="C253" s="218"/>
      <c r="H253" s="219"/>
    </row>
    <row r="254" spans="1:8" s="217" customFormat="1" ht="125.25" customHeight="1" x14ac:dyDescent="0.2">
      <c r="A254" s="531" t="s">
        <v>468</v>
      </c>
      <c r="B254" s="531"/>
      <c r="C254" s="531"/>
      <c r="D254" s="531"/>
      <c r="E254" s="531"/>
      <c r="F254" s="531"/>
      <c r="G254" s="531"/>
      <c r="H254" s="531"/>
    </row>
    <row r="255" spans="1:8" ht="25.5" x14ac:dyDescent="0.35">
      <c r="A255" s="532" t="s">
        <v>469</v>
      </c>
      <c r="B255" s="533"/>
      <c r="C255" s="534" t="s">
        <v>470</v>
      </c>
    </row>
    <row r="256" spans="1:8" ht="25.5" x14ac:dyDescent="0.35">
      <c r="A256" s="535" t="s">
        <v>471</v>
      </c>
      <c r="B256" s="536"/>
      <c r="C256" s="537">
        <v>1</v>
      </c>
    </row>
    <row r="257" spans="1:8" ht="25.5" x14ac:dyDescent="0.35">
      <c r="A257" s="535">
        <v>2</v>
      </c>
      <c r="B257" s="536"/>
      <c r="C257" s="537">
        <v>1.1000000000000001</v>
      </c>
    </row>
    <row r="258" spans="1:8" ht="25.5" x14ac:dyDescent="0.35">
      <c r="A258" s="535">
        <v>3</v>
      </c>
      <c r="B258" s="536"/>
      <c r="C258" s="537">
        <v>1.2</v>
      </c>
    </row>
    <row r="259" spans="1:8" ht="25.5" x14ac:dyDescent="0.35">
      <c r="A259" s="535" t="s">
        <v>472</v>
      </c>
      <c r="B259" s="536"/>
      <c r="C259" s="537">
        <v>1.25</v>
      </c>
    </row>
    <row r="260" spans="1:8" ht="25.5" x14ac:dyDescent="0.35">
      <c r="A260" s="535" t="s">
        <v>473</v>
      </c>
      <c r="B260" s="536"/>
      <c r="C260" s="537">
        <v>1.3</v>
      </c>
    </row>
    <row r="261" spans="1:8" ht="25.5" x14ac:dyDescent="0.35">
      <c r="A261" s="535" t="s">
        <v>474</v>
      </c>
      <c r="B261" s="536"/>
      <c r="C261" s="537">
        <v>1.35</v>
      </c>
    </row>
    <row r="262" spans="1:8" ht="25.5" x14ac:dyDescent="0.35">
      <c r="A262" s="535" t="s">
        <v>475</v>
      </c>
      <c r="B262" s="536"/>
      <c r="C262" s="537">
        <v>1.4</v>
      </c>
    </row>
    <row r="263" spans="1:8" ht="25.5" x14ac:dyDescent="0.35">
      <c r="A263" s="535" t="s">
        <v>476</v>
      </c>
      <c r="B263" s="536"/>
      <c r="C263" s="537">
        <v>1.45</v>
      </c>
    </row>
    <row r="264" spans="1:8" ht="25.5" x14ac:dyDescent="0.35">
      <c r="A264" s="535" t="s">
        <v>477</v>
      </c>
      <c r="B264" s="536"/>
      <c r="C264" s="537">
        <v>1.5</v>
      </c>
    </row>
    <row r="265" spans="1:8" ht="25.5" x14ac:dyDescent="0.35">
      <c r="A265" s="535" t="s">
        <v>478</v>
      </c>
      <c r="B265" s="536"/>
      <c r="C265" s="537">
        <v>2</v>
      </c>
    </row>
    <row r="266" spans="1:8" ht="23.25" x14ac:dyDescent="0.2">
      <c r="A266" s="264" t="s">
        <v>479</v>
      </c>
      <c r="B266" s="264"/>
      <c r="C266" s="264"/>
      <c r="D266" s="264"/>
      <c r="E266" s="264"/>
      <c r="F266" s="264"/>
      <c r="G266" s="264"/>
      <c r="H266" s="264"/>
    </row>
    <row r="269" spans="1:8" s="266" customFormat="1" ht="114.75" customHeight="1" x14ac:dyDescent="0.2">
      <c r="A269" s="239" t="s">
        <v>480</v>
      </c>
      <c r="B269" s="239"/>
      <c r="C269" s="239"/>
      <c r="D269" s="239"/>
      <c r="E269" s="239"/>
      <c r="F269" s="239"/>
      <c r="G269" s="239"/>
      <c r="H269" s="239"/>
    </row>
    <row r="276" spans="1:8" s="266" customFormat="1" ht="114.75" customHeight="1" x14ac:dyDescent="0.2">
      <c r="A276" s="216"/>
      <c r="B276" s="217"/>
      <c r="C276" s="218"/>
      <c r="D276" s="217"/>
      <c r="E276" s="217"/>
      <c r="F276" s="217"/>
      <c r="G276" s="217"/>
      <c r="H276" s="219"/>
    </row>
  </sheetData>
  <sheetProtection selectLockedCells="1" selectUnlockedCells="1"/>
  <mergeCells count="442">
    <mergeCell ref="A265:B265"/>
    <mergeCell ref="A266:H266"/>
    <mergeCell ref="A269:E269"/>
    <mergeCell ref="F269:H269"/>
    <mergeCell ref="A259:B259"/>
    <mergeCell ref="A260:B260"/>
    <mergeCell ref="A261:B261"/>
    <mergeCell ref="A262:B262"/>
    <mergeCell ref="A263:B263"/>
    <mergeCell ref="A264:B264"/>
    <mergeCell ref="A252:H252"/>
    <mergeCell ref="A254:H254"/>
    <mergeCell ref="A255:B255"/>
    <mergeCell ref="A256:B256"/>
    <mergeCell ref="A257:B257"/>
    <mergeCell ref="A258:B258"/>
    <mergeCell ref="A247:B247"/>
    <mergeCell ref="D247:E247"/>
    <mergeCell ref="A248:H248"/>
    <mergeCell ref="A249:H249"/>
    <mergeCell ref="A250:H250"/>
    <mergeCell ref="A251:H251"/>
    <mergeCell ref="A244:B244"/>
    <mergeCell ref="D244:E244"/>
    <mergeCell ref="A245:B245"/>
    <mergeCell ref="D245:E245"/>
    <mergeCell ref="A246:B246"/>
    <mergeCell ref="D246:E246"/>
    <mergeCell ref="A241:B241"/>
    <mergeCell ref="D241:E241"/>
    <mergeCell ref="A242:B242"/>
    <mergeCell ref="D242:E242"/>
    <mergeCell ref="A243:B243"/>
    <mergeCell ref="D243:E243"/>
    <mergeCell ref="A235:H235"/>
    <mergeCell ref="A236:E236"/>
    <mergeCell ref="A237:E237"/>
    <mergeCell ref="A238:B238"/>
    <mergeCell ref="D238:E238"/>
    <mergeCell ref="A239:B239"/>
    <mergeCell ref="C239:C242"/>
    <mergeCell ref="D239:E239"/>
    <mergeCell ref="A240:B240"/>
    <mergeCell ref="D240:E240"/>
    <mergeCell ref="A228:C228"/>
    <mergeCell ref="A229:C229"/>
    <mergeCell ref="A230:C230"/>
    <mergeCell ref="A231:C231"/>
    <mergeCell ref="A233:H233"/>
    <mergeCell ref="A234:H234"/>
    <mergeCell ref="C223:D223"/>
    <mergeCell ref="C224:D224"/>
    <mergeCell ref="A225:C225"/>
    <mergeCell ref="G225:H225"/>
    <mergeCell ref="A226:C226"/>
    <mergeCell ref="A227:C227"/>
    <mergeCell ref="A218:B218"/>
    <mergeCell ref="D218:H218"/>
    <mergeCell ref="A219:B219"/>
    <mergeCell ref="D219:H219"/>
    <mergeCell ref="C221:D221"/>
    <mergeCell ref="C222:D222"/>
    <mergeCell ref="A215:B215"/>
    <mergeCell ref="D215:H215"/>
    <mergeCell ref="A216:B216"/>
    <mergeCell ref="D216:H216"/>
    <mergeCell ref="A217:B217"/>
    <mergeCell ref="D217:H217"/>
    <mergeCell ref="D211:H211"/>
    <mergeCell ref="A212:B212"/>
    <mergeCell ref="D212:H212"/>
    <mergeCell ref="A213:B213"/>
    <mergeCell ref="D213:H213"/>
    <mergeCell ref="A214:B214"/>
    <mergeCell ref="D214:H214"/>
    <mergeCell ref="A207:B207"/>
    <mergeCell ref="C207:C211"/>
    <mergeCell ref="D207:H207"/>
    <mergeCell ref="A208:B208"/>
    <mergeCell ref="D208:H208"/>
    <mergeCell ref="A209:B209"/>
    <mergeCell ref="D209:H209"/>
    <mergeCell ref="A210:B210"/>
    <mergeCell ref="D210:H210"/>
    <mergeCell ref="A211:B211"/>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54:B154"/>
    <mergeCell ref="C154:C171"/>
    <mergeCell ref="D154:H154"/>
    <mergeCell ref="A155:B155"/>
    <mergeCell ref="D155:H155"/>
    <mergeCell ref="A156:B156"/>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0:C140"/>
    <mergeCell ref="D140:H140"/>
    <mergeCell ref="D141:H141"/>
    <mergeCell ref="A142:B142"/>
    <mergeCell ref="C142:C150"/>
    <mergeCell ref="D142:H142"/>
    <mergeCell ref="A143:B143"/>
    <mergeCell ref="D143:H143"/>
    <mergeCell ref="A144:B144"/>
    <mergeCell ref="D144:H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11:C111"/>
    <mergeCell ref="D111:H111"/>
    <mergeCell ref="A112:B112"/>
    <mergeCell ref="C112:C139"/>
    <mergeCell ref="D112:H112"/>
    <mergeCell ref="A113:B113"/>
    <mergeCell ref="D113:H113"/>
    <mergeCell ref="A114:B114"/>
    <mergeCell ref="D114:H114"/>
    <mergeCell ref="A115:B115"/>
    <mergeCell ref="D106:H106"/>
    <mergeCell ref="A107:A109"/>
    <mergeCell ref="B107:B108"/>
    <mergeCell ref="C107:C108"/>
    <mergeCell ref="D107:H109"/>
    <mergeCell ref="D110:H110"/>
    <mergeCell ref="H96:H99"/>
    <mergeCell ref="D100:H100"/>
    <mergeCell ref="A101:A105"/>
    <mergeCell ref="B101:B102"/>
    <mergeCell ref="C101:C102"/>
    <mergeCell ref="D101:D105"/>
    <mergeCell ref="E101:E105"/>
    <mergeCell ref="F101:F105"/>
    <mergeCell ref="G101:G105"/>
    <mergeCell ref="H101:H105"/>
    <mergeCell ref="A93:B93"/>
    <mergeCell ref="D93:H93"/>
    <mergeCell ref="D94:H94"/>
    <mergeCell ref="A96:A99"/>
    <mergeCell ref="B96:B97"/>
    <mergeCell ref="C96:C97"/>
    <mergeCell ref="D96:D99"/>
    <mergeCell ref="E96:E99"/>
    <mergeCell ref="F96:F99"/>
    <mergeCell ref="G96:G99"/>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93"/>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3" topLeftCell="A4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9" width="12" style="219" bestFit="1" customWidth="1"/>
    <col min="10"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605</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389">
        <v>96</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1">
        <f>F48*1.2</f>
        <v>6199.2</v>
      </c>
      <c r="E48" s="32">
        <f>F48*1.1</f>
        <v>5682.6</v>
      </c>
      <c r="F48" s="32">
        <v>5166</v>
      </c>
      <c r="G48" s="32">
        <f>F48*0.75</f>
        <v>3874.5</v>
      </c>
      <c r="H48" s="33">
        <f>F48*0.5</f>
        <v>2583</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54">
        <f>F54*1.2</f>
        <v>7070.4</v>
      </c>
      <c r="E54" s="32">
        <f>F54*1.1</f>
        <v>6481.2000000000007</v>
      </c>
      <c r="F54" s="32">
        <v>5892</v>
      </c>
      <c r="G54" s="32">
        <f>F54*0.75</f>
        <v>4419</v>
      </c>
      <c r="H54" s="33">
        <f>F54*0.5</f>
        <v>2946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389">
        <v>96</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132 до 4488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152">
        <v>552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157">
        <v>132</v>
      </c>
      <c r="E87" s="157"/>
      <c r="F87" s="157"/>
      <c r="G87" s="157"/>
      <c r="H87" s="158"/>
    </row>
    <row r="88" spans="1:8" ht="37.5" customHeight="1" x14ac:dyDescent="0.2">
      <c r="A88" s="154" t="s">
        <v>62</v>
      </c>
      <c r="B88" s="155"/>
      <c r="C88" s="159"/>
      <c r="D88" s="157">
        <v>1716</v>
      </c>
      <c r="E88" s="157"/>
      <c r="F88" s="157"/>
      <c r="G88" s="157"/>
      <c r="H88" s="158"/>
    </row>
    <row r="89" spans="1:8" ht="37.5" customHeight="1" x14ac:dyDescent="0.2">
      <c r="A89" s="154" t="s">
        <v>63</v>
      </c>
      <c r="B89" s="155"/>
      <c r="C89" s="159"/>
      <c r="D89" s="157">
        <v>594</v>
      </c>
      <c r="E89" s="157"/>
      <c r="F89" s="157"/>
      <c r="G89" s="157"/>
      <c r="H89" s="158"/>
    </row>
    <row r="90" spans="1:8" ht="37.5" customHeight="1" x14ac:dyDescent="0.2">
      <c r="A90" s="160" t="s">
        <v>64</v>
      </c>
      <c r="B90" s="161"/>
      <c r="C90" s="159"/>
      <c r="D90" s="157">
        <v>1182</v>
      </c>
      <c r="E90" s="157"/>
      <c r="F90" s="157"/>
      <c r="G90" s="157"/>
      <c r="H90" s="158"/>
    </row>
    <row r="91" spans="1:8" ht="37.5" customHeight="1" x14ac:dyDescent="0.2">
      <c r="A91" s="154" t="s">
        <v>65</v>
      </c>
      <c r="B91" s="155"/>
      <c r="C91" s="159"/>
      <c r="D91" s="157">
        <v>258</v>
      </c>
      <c r="E91" s="157"/>
      <c r="F91" s="157"/>
      <c r="G91" s="157"/>
      <c r="H91" s="158"/>
    </row>
    <row r="92" spans="1:8" ht="37.5" customHeight="1" x14ac:dyDescent="0.2">
      <c r="A92" s="154" t="s">
        <v>66</v>
      </c>
      <c r="B92" s="155"/>
      <c r="C92" s="159"/>
      <c r="D92" s="157">
        <v>258</v>
      </c>
      <c r="E92" s="157"/>
      <c r="F92" s="157"/>
      <c r="G92" s="157"/>
      <c r="H92" s="158"/>
    </row>
    <row r="93" spans="1:8" ht="37.5" customHeight="1" x14ac:dyDescent="0.2">
      <c r="A93" s="154" t="s">
        <v>67</v>
      </c>
      <c r="B93" s="155"/>
      <c r="C93" s="159"/>
      <c r="D93" s="157">
        <v>516</v>
      </c>
      <c r="E93" s="157"/>
      <c r="F93" s="157"/>
      <c r="G93" s="157"/>
      <c r="H93" s="158"/>
    </row>
    <row r="94" spans="1:8" ht="37.5" customHeight="1" x14ac:dyDescent="0.2">
      <c r="A94" s="154" t="s">
        <v>68</v>
      </c>
      <c r="B94" s="155"/>
      <c r="C94" s="159"/>
      <c r="D94" s="157">
        <v>774</v>
      </c>
      <c r="E94" s="157"/>
      <c r="F94" s="157"/>
      <c r="G94" s="157"/>
      <c r="H94" s="158"/>
    </row>
    <row r="95" spans="1:8" ht="37.5" customHeight="1" thickBot="1" x14ac:dyDescent="0.25">
      <c r="A95" s="162" t="s">
        <v>69</v>
      </c>
      <c r="B95" s="163"/>
      <c r="C95" s="164"/>
      <c r="D95" s="165">
        <v>4488</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552 до 10620</v>
      </c>
      <c r="E97" s="173"/>
      <c r="F97" s="173"/>
      <c r="G97" s="173"/>
      <c r="H97" s="174"/>
    </row>
    <row r="98" spans="1:8" ht="21.75" thickBot="1" x14ac:dyDescent="0.25">
      <c r="A98" s="175"/>
      <c r="B98" s="176"/>
      <c r="C98" s="130"/>
      <c r="D98" s="177"/>
      <c r="E98" s="177"/>
      <c r="F98" s="177"/>
      <c r="G98" s="177"/>
      <c r="H98" s="178"/>
    </row>
    <row r="99" spans="1:8" ht="70.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182">
        <v>1140</v>
      </c>
      <c r="E99" s="182"/>
      <c r="F99" s="182"/>
      <c r="G99" s="182"/>
      <c r="H99" s="183"/>
    </row>
    <row r="100" spans="1:8" ht="70.5" customHeight="1" thickBot="1" x14ac:dyDescent="0.25">
      <c r="A100" s="184" t="s">
        <v>74</v>
      </c>
      <c r="B100" s="185"/>
      <c r="C100" s="186"/>
      <c r="D100" s="187" t="s">
        <v>75</v>
      </c>
      <c r="E100" s="188"/>
      <c r="F100" s="188"/>
      <c r="G100" s="188"/>
      <c r="H100" s="189"/>
    </row>
    <row r="101" spans="1:8" ht="70.5" customHeight="1" x14ac:dyDescent="0.2">
      <c r="A101" s="190" t="s">
        <v>76</v>
      </c>
      <c r="B101" s="191"/>
      <c r="C101" s="186"/>
      <c r="D101" s="157">
        <f>D99/4</f>
        <v>285</v>
      </c>
      <c r="E101" s="157"/>
      <c r="F101" s="157"/>
      <c r="G101" s="157"/>
      <c r="H101" s="158"/>
    </row>
    <row r="102" spans="1:8" ht="70.5" customHeight="1" x14ac:dyDescent="0.2">
      <c r="A102" s="190" t="s">
        <v>77</v>
      </c>
      <c r="B102" s="191"/>
      <c r="C102" s="186"/>
      <c r="D102" s="157">
        <f>D99/5</f>
        <v>228</v>
      </c>
      <c r="E102" s="157"/>
      <c r="F102" s="157"/>
      <c r="G102" s="157"/>
      <c r="H102" s="158"/>
    </row>
    <row r="103" spans="1:8" ht="70.5" customHeight="1" x14ac:dyDescent="0.2">
      <c r="A103" s="190" t="s">
        <v>78</v>
      </c>
      <c r="B103" s="191"/>
      <c r="C103" s="186"/>
      <c r="D103" s="157">
        <f>D99/6</f>
        <v>190</v>
      </c>
      <c r="E103" s="157"/>
      <c r="F103" s="157"/>
      <c r="G103" s="157"/>
      <c r="H103" s="158"/>
    </row>
    <row r="104" spans="1:8" ht="70.5" customHeight="1" x14ac:dyDescent="0.2">
      <c r="A104" s="190" t="s">
        <v>79</v>
      </c>
      <c r="B104" s="191"/>
      <c r="C104" s="186"/>
      <c r="D104" s="157">
        <f>D99/7</f>
        <v>162.85714285714286</v>
      </c>
      <c r="E104" s="157"/>
      <c r="F104" s="157"/>
      <c r="G104" s="157"/>
      <c r="H104" s="158"/>
    </row>
    <row r="105" spans="1:8" ht="70.5" customHeight="1" x14ac:dyDescent="0.2">
      <c r="A105" s="190" t="s">
        <v>80</v>
      </c>
      <c r="B105" s="191"/>
      <c r="C105" s="186"/>
      <c r="D105" s="157">
        <f>D99/8</f>
        <v>142.5</v>
      </c>
      <c r="E105" s="157"/>
      <c r="F105" s="157"/>
      <c r="G105" s="157"/>
      <c r="H105" s="158"/>
    </row>
    <row r="106" spans="1:8" ht="70.5" customHeight="1" x14ac:dyDescent="0.2">
      <c r="A106" s="190" t="s">
        <v>81</v>
      </c>
      <c r="B106" s="191"/>
      <c r="C106" s="186"/>
      <c r="D106" s="157">
        <f>D99/9</f>
        <v>126.66666666666667</v>
      </c>
      <c r="E106" s="157"/>
      <c r="F106" s="157"/>
      <c r="G106" s="157"/>
      <c r="H106" s="158"/>
    </row>
    <row r="107" spans="1:8" ht="70.5" customHeight="1" x14ac:dyDescent="0.2">
      <c r="A107" s="190" t="s">
        <v>82</v>
      </c>
      <c r="B107" s="191"/>
      <c r="C107" s="186"/>
      <c r="D107" s="157">
        <f>D99/10</f>
        <v>114</v>
      </c>
      <c r="E107" s="157"/>
      <c r="F107" s="157"/>
      <c r="G107" s="157"/>
      <c r="H107" s="158"/>
    </row>
    <row r="108" spans="1:8" ht="70.5" customHeight="1" thickBot="1" x14ac:dyDescent="0.25">
      <c r="A108" s="179" t="s">
        <v>83</v>
      </c>
      <c r="B108" s="180"/>
      <c r="C108" s="186"/>
      <c r="D108" s="182">
        <v>2160</v>
      </c>
      <c r="E108" s="182"/>
      <c r="F108" s="182"/>
      <c r="G108" s="182"/>
      <c r="H108" s="183"/>
    </row>
    <row r="109" spans="1:8" ht="70.5" customHeight="1" thickBot="1" x14ac:dyDescent="0.25">
      <c r="A109" s="184" t="s">
        <v>74</v>
      </c>
      <c r="B109" s="185"/>
      <c r="C109" s="186"/>
      <c r="D109" s="187" t="s">
        <v>75</v>
      </c>
      <c r="E109" s="188"/>
      <c r="F109" s="188"/>
      <c r="G109" s="188"/>
      <c r="H109" s="189"/>
    </row>
    <row r="110" spans="1:8" ht="70.5" customHeight="1" x14ac:dyDescent="0.2">
      <c r="A110" s="190" t="s">
        <v>76</v>
      </c>
      <c r="B110" s="191"/>
      <c r="C110" s="186"/>
      <c r="D110" s="157">
        <v>540</v>
      </c>
      <c r="E110" s="157"/>
      <c r="F110" s="157"/>
      <c r="G110" s="157"/>
      <c r="H110" s="158"/>
    </row>
    <row r="111" spans="1:8" ht="70.5" customHeight="1" x14ac:dyDescent="0.2">
      <c r="A111" s="190" t="s">
        <v>77</v>
      </c>
      <c r="B111" s="191"/>
      <c r="C111" s="186"/>
      <c r="D111" s="157">
        <v>432</v>
      </c>
      <c r="E111" s="157"/>
      <c r="F111" s="157"/>
      <c r="G111" s="157"/>
      <c r="H111" s="158"/>
    </row>
    <row r="112" spans="1:8" ht="70.5" customHeight="1" x14ac:dyDescent="0.2">
      <c r="A112" s="190" t="s">
        <v>78</v>
      </c>
      <c r="B112" s="191"/>
      <c r="C112" s="186"/>
      <c r="D112" s="157">
        <v>360</v>
      </c>
      <c r="E112" s="157"/>
      <c r="F112" s="157"/>
      <c r="G112" s="157"/>
      <c r="H112" s="158"/>
    </row>
    <row r="113" spans="1:8" ht="70.5" customHeight="1" x14ac:dyDescent="0.2">
      <c r="A113" s="190" t="s">
        <v>79</v>
      </c>
      <c r="B113" s="191"/>
      <c r="C113" s="186"/>
      <c r="D113" s="157">
        <v>308.57142857142861</v>
      </c>
      <c r="E113" s="157"/>
      <c r="F113" s="157"/>
      <c r="G113" s="157"/>
      <c r="H113" s="158"/>
    </row>
    <row r="114" spans="1:8" ht="70.5" customHeight="1" x14ac:dyDescent="0.2">
      <c r="A114" s="190" t="s">
        <v>80</v>
      </c>
      <c r="B114" s="191"/>
      <c r="C114" s="186"/>
      <c r="D114" s="157">
        <v>270</v>
      </c>
      <c r="E114" s="157"/>
      <c r="F114" s="157"/>
      <c r="G114" s="157"/>
      <c r="H114" s="158"/>
    </row>
    <row r="115" spans="1:8" ht="70.5" customHeight="1" x14ac:dyDescent="0.2">
      <c r="A115" s="190" t="s">
        <v>81</v>
      </c>
      <c r="B115" s="191"/>
      <c r="C115" s="186"/>
      <c r="D115" s="157">
        <v>240</v>
      </c>
      <c r="E115" s="157"/>
      <c r="F115" s="157"/>
      <c r="G115" s="157"/>
      <c r="H115" s="158"/>
    </row>
    <row r="116" spans="1:8" ht="70.5" customHeight="1" thickBot="1" x14ac:dyDescent="0.25">
      <c r="A116" s="190" t="s">
        <v>82</v>
      </c>
      <c r="B116" s="191"/>
      <c r="C116" s="194"/>
      <c r="D116" s="157">
        <v>216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"2ГИС.ОРЁЛ"</v>
      </c>
      <c r="D119" s="31">
        <v>2304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6">
        <v>5784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"2ГИС.ОРЁЛ"</v>
      </c>
      <c r="D122" s="36">
        <v>4524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"2ГИС.ОРЁЛ"</v>
      </c>
      <c r="D123" s="36">
        <v>5428.8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6">
        <v>2430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6">
        <v>2124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6">
        <v>10620</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"2ГИС.ОРЁЛ" (мобильная версия 2ГИС 4.0 и выше)</v>
      </c>
      <c r="D127" s="36">
        <v>3900</v>
      </c>
      <c r="E127" s="37"/>
      <c r="F127" s="37"/>
      <c r="G127" s="37"/>
      <c r="H127" s="38"/>
    </row>
    <row r="128" spans="1:8" ht="50.1" customHeight="1" x14ac:dyDescent="0.2">
      <c r="A128" s="160" t="s">
        <v>94</v>
      </c>
      <c r="B128" s="161"/>
      <c r="C128" s="202" t="s">
        <v>95</v>
      </c>
      <c r="D128" s="36">
        <v>552</v>
      </c>
      <c r="E128" s="37"/>
      <c r="F128" s="37"/>
      <c r="G128" s="37"/>
      <c r="H128" s="38"/>
    </row>
    <row r="129" spans="1:8" ht="64.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6">
        <v>1950</v>
      </c>
      <c r="E129" s="37"/>
      <c r="F129" s="37"/>
      <c r="G129" s="37"/>
      <c r="H129" s="38"/>
    </row>
    <row r="130" spans="1:8" ht="64.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6">
        <v>1560</v>
      </c>
      <c r="E130" s="37"/>
      <c r="F130" s="37"/>
      <c r="G130" s="37"/>
      <c r="H130" s="38"/>
    </row>
    <row r="131" spans="1:8" ht="64.5" customHeight="1" x14ac:dyDescent="0.2">
      <c r="A131" s="160" t="s">
        <v>98</v>
      </c>
      <c r="B131" s="161"/>
      <c r="C131"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6">
        <v>1320</v>
      </c>
      <c r="E131" s="37"/>
      <c r="F131" s="37"/>
      <c r="G131" s="37"/>
      <c r="H131" s="38"/>
    </row>
    <row r="132" spans="1:8" ht="64.5" customHeight="1" x14ac:dyDescent="0.2">
      <c r="A132" s="160" t="s">
        <v>99</v>
      </c>
      <c r="B132" s="161"/>
      <c r="C132"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6">
        <v>780</v>
      </c>
      <c r="E132" s="37"/>
      <c r="F132" s="37"/>
      <c r="G132" s="37"/>
      <c r="H132" s="38"/>
    </row>
    <row r="133" spans="1:8" ht="64.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6">
        <v>6000</v>
      </c>
      <c r="E133" s="37"/>
      <c r="F133" s="37"/>
      <c r="G133" s="37"/>
      <c r="H133" s="38"/>
    </row>
    <row r="134" spans="1:8" ht="64.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6">
        <v>2124</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6">
        <v>552</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8" s="36">
        <v>3300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"2ГИС.ОРЁЛ"</v>
      </c>
      <c r="D141" s="36">
        <v>3240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6">
        <v>3000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"2ГИС.ОРЁЛ" (версия для ПК)</v>
      </c>
      <c r="D143" s="36">
        <v>8160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"2ГИС.ОРЁЛ"</v>
      </c>
      <c r="D144" s="36">
        <v>6360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"2ГИС.ОРЁЛ"</v>
      </c>
      <c r="D145" s="36">
        <v>7632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"2ГИС.ОРЁЛ" (версия для ПК)</v>
      </c>
      <c r="D146" s="36">
        <v>3480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"2ГИС.ОРЁЛ" (версия для ПК)</v>
      </c>
      <c r="D147" s="36">
        <v>3000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"2ГИС.ОРЁЛ" (версия для ПК)</v>
      </c>
      <c r="D148" s="36">
        <v>14880</v>
      </c>
      <c r="E148" s="37"/>
      <c r="F148" s="37"/>
      <c r="G148" s="37"/>
      <c r="H148" s="38"/>
    </row>
    <row r="149" spans="1:8" ht="50.1" customHeight="1" x14ac:dyDescent="0.2">
      <c r="A149" s="160" t="s">
        <v>115</v>
      </c>
      <c r="B149" s="161"/>
      <c r="C149" s="202" t="s">
        <v>95</v>
      </c>
      <c r="D149" s="36">
        <v>840</v>
      </c>
      <c r="E149" s="37"/>
      <c r="F149" s="37"/>
      <c r="G149" s="37"/>
      <c r="H149" s="38"/>
    </row>
    <row r="150" spans="1:8" ht="69"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6">
        <v>8400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"2ГИС.ОРЁЛ" (версия для ПК)</v>
      </c>
      <c r="D151" s="44">
        <v>3000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6">
        <v>2004</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59" s="212">
        <f>F159*1.2</f>
        <v>4032</v>
      </c>
      <c r="E159" s="213">
        <f>F159*1.1</f>
        <v>3696.0000000000005</v>
      </c>
      <c r="F159" s="213">
        <v>3360</v>
      </c>
      <c r="G159" s="213">
        <f>F159*0.75</f>
        <v>2520</v>
      </c>
      <c r="H159" s="214">
        <f>F159*0.5</f>
        <v>1680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"2ГИС.ОРЁЛ"</v>
      </c>
      <c r="D160" s="36">
        <v>2856</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1" s="36">
        <v>1062</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62" s="212">
        <f>F162*1.2</f>
        <v>5760</v>
      </c>
      <c r="E162" s="213">
        <f>F162*1.1</f>
        <v>5280</v>
      </c>
      <c r="F162" s="213">
        <v>4800</v>
      </c>
      <c r="G162" s="213">
        <f>F162*0.75</f>
        <v>3600</v>
      </c>
      <c r="H162" s="214">
        <f>F162*0.5</f>
        <v>2400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"2ГИС.ОРЁЛ"</v>
      </c>
      <c r="D163" s="36">
        <v>4080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4" s="36">
        <v>1560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"2ГИС.ОРЁЛ"</v>
      </c>
      <c r="D165" s="36">
        <v>3360</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thickBot="1" x14ac:dyDescent="0.25">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8" s="31">
        <v>5370</v>
      </c>
      <c r="E168" s="32"/>
      <c r="F168" s="32"/>
      <c r="G168" s="32"/>
      <c r="H168" s="33"/>
    </row>
    <row r="169" spans="1:8" s="16" customFormat="1" ht="83.25" customHeight="1" thickBot="1" x14ac:dyDescent="0.25">
      <c r="A169" s="160" t="s">
        <v>195</v>
      </c>
      <c r="B169" s="161"/>
      <c r="C169" s="209"/>
      <c r="D169" s="31">
        <v>5370</v>
      </c>
      <c r="E169" s="32"/>
      <c r="F169" s="32"/>
      <c r="G169" s="32"/>
      <c r="H169" s="33"/>
    </row>
    <row r="170" spans="1:8" ht="21.75" thickBot="1" x14ac:dyDescent="0.25">
      <c r="A170" s="336"/>
      <c r="B170" s="337"/>
      <c r="C170" s="130"/>
      <c r="D170" s="399"/>
      <c r="E170" s="399"/>
      <c r="F170" s="399"/>
      <c r="G170" s="399"/>
      <c r="H170" s="400"/>
    </row>
    <row r="172" spans="1:8" ht="21" x14ac:dyDescent="0.2">
      <c r="A172" s="220"/>
      <c r="B172" s="221" t="s">
        <v>133</v>
      </c>
      <c r="C172" s="222" t="s">
        <v>606</v>
      </c>
      <c r="D172" s="222"/>
      <c r="E172" s="223"/>
      <c r="F172" s="223"/>
      <c r="G172" s="223"/>
      <c r="H172" s="223"/>
    </row>
    <row r="173" spans="1:8" ht="21" x14ac:dyDescent="0.2">
      <c r="A173" s="220"/>
      <c r="B173" s="223"/>
      <c r="C173" s="224" t="s">
        <v>607</v>
      </c>
      <c r="D173" s="224"/>
      <c r="E173" s="223"/>
      <c r="F173" s="223"/>
      <c r="G173" s="223"/>
      <c r="H173" s="223"/>
    </row>
    <row r="174" spans="1:8" ht="21" x14ac:dyDescent="0.2">
      <c r="A174" s="220"/>
      <c r="B174" s="223"/>
      <c r="C174" s="222" t="s">
        <v>608</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6" customHeight="1" thickBot="1" x14ac:dyDescent="0.25">
      <c r="A189" s="375" t="s">
        <v>148</v>
      </c>
      <c r="B189" s="376"/>
      <c r="C189" s="250" t="s">
        <v>149</v>
      </c>
      <c r="D189" s="402" t="s">
        <v>150</v>
      </c>
      <c r="E189" s="403"/>
      <c r="F189" s="252"/>
      <c r="G189" s="252"/>
      <c r="H189" s="252"/>
    </row>
    <row r="190" spans="1:8" ht="120" customHeight="1" x14ac:dyDescent="0.2">
      <c r="A190" s="253" t="s">
        <v>151</v>
      </c>
      <c r="B190" s="254"/>
      <c r="C190" s="255" t="s">
        <v>152</v>
      </c>
      <c r="D190" s="256" t="s">
        <v>153</v>
      </c>
      <c r="E190" s="257"/>
      <c r="F190" s="252"/>
      <c r="G190" s="252"/>
      <c r="H190" s="252"/>
    </row>
    <row r="191" spans="1:8" ht="100.5" customHeight="1" x14ac:dyDescent="0.2">
      <c r="A191" s="258" t="s">
        <v>154</v>
      </c>
      <c r="B191" s="259"/>
      <c r="C191" s="260" t="s">
        <v>155</v>
      </c>
      <c r="D191" s="261" t="s">
        <v>156</v>
      </c>
      <c r="E191" s="262"/>
      <c r="F191" s="252"/>
      <c r="G191" s="252"/>
      <c r="H191" s="252"/>
    </row>
    <row r="192" spans="1:8" ht="132.75" customHeight="1" thickBot="1" x14ac:dyDescent="0.25">
      <c r="A192" s="404" t="s">
        <v>157</v>
      </c>
      <c r="B192" s="405"/>
      <c r="C192" s="406" t="s">
        <v>158</v>
      </c>
      <c r="D192" s="407" t="s">
        <v>156</v>
      </c>
      <c r="E192" s="408"/>
      <c r="F192" s="252"/>
      <c r="G192" s="252"/>
      <c r="H192" s="252"/>
    </row>
    <row r="193" spans="1:8" s="217" customFormat="1" ht="102.75" customHeight="1" thickBot="1" x14ac:dyDescent="0.25">
      <c r="A193" s="404" t="s">
        <v>160</v>
      </c>
      <c r="B193" s="405"/>
      <c r="C193" s="601" t="s">
        <v>161</v>
      </c>
      <c r="D193" s="405" t="s">
        <v>156</v>
      </c>
      <c r="E193" s="602"/>
      <c r="F193" s="246"/>
      <c r="G193" s="246"/>
      <c r="H193" s="246"/>
    </row>
    <row r="194" spans="1:8" s="238" customFormat="1" ht="222.75" customHeight="1" thickBot="1" x14ac:dyDescent="0.25">
      <c r="A194" s="404" t="s">
        <v>162</v>
      </c>
      <c r="B194" s="405"/>
      <c r="C194" s="406" t="s">
        <v>163</v>
      </c>
      <c r="D194" s="407" t="s">
        <v>156</v>
      </c>
      <c r="E194" s="408"/>
      <c r="F194" s="236"/>
      <c r="G194" s="237"/>
      <c r="H194" s="237"/>
    </row>
    <row r="195" spans="1:8" ht="24.75" customHeight="1" x14ac:dyDescent="0.2">
      <c r="A195" s="264" t="s">
        <v>164</v>
      </c>
      <c r="B195" s="264"/>
      <c r="C195" s="264"/>
      <c r="D195" s="264"/>
      <c r="E195" s="264"/>
      <c r="F195" s="264"/>
      <c r="G195" s="264"/>
      <c r="H195" s="264"/>
    </row>
    <row r="196" spans="1:8" ht="24.75" customHeight="1" x14ac:dyDescent="0.2">
      <c r="A196" s="264" t="s">
        <v>165</v>
      </c>
      <c r="B196" s="264"/>
      <c r="C196" s="264"/>
      <c r="D196" s="264"/>
      <c r="E196" s="264"/>
      <c r="F196" s="264"/>
      <c r="G196" s="264"/>
      <c r="H196" s="264"/>
    </row>
    <row r="197" spans="1:8" ht="186"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8.75"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0" spans="1:8" s="266" customFormat="1" ht="114.75" customHeight="1" x14ac:dyDescent="0.2">
      <c r="A200" s="239" t="s">
        <v>169</v>
      </c>
      <c r="B200" s="239"/>
      <c r="C200" s="239"/>
      <c r="D200" s="239"/>
      <c r="E200" s="239"/>
      <c r="F200" s="239"/>
      <c r="G200" s="239"/>
      <c r="H200" s="239"/>
    </row>
  </sheetData>
  <sheetProtection selectLockedCells="1" selectUnlockedCells="1"/>
  <mergeCells count="330">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4"/>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389">
        <v>360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300">
        <f>F48*1.2</f>
        <v>5400</v>
      </c>
      <c r="E48" s="300">
        <f>F48*1.1</f>
        <v>4950</v>
      </c>
      <c r="F48" s="300">
        <v>4500</v>
      </c>
      <c r="G48" s="300">
        <f>F48*0.75</f>
        <v>3375</v>
      </c>
      <c r="H48" s="300">
        <f>F48*0.5</f>
        <v>2250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1">
        <f>F55*1.2</f>
        <v>10800</v>
      </c>
      <c r="E55" s="32">
        <f>F55*1.1</f>
        <v>9900</v>
      </c>
      <c r="F55" s="32">
        <v>9000</v>
      </c>
      <c r="G55" s="32">
        <f>F55*0.75</f>
        <v>6750</v>
      </c>
      <c r="H55" s="33">
        <f>F55*0.5</f>
        <v>4500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54">
        <f>F61*1.2</f>
        <v>14313.6</v>
      </c>
      <c r="E61" s="32">
        <f>F61*1.1</f>
        <v>13120.800000000001</v>
      </c>
      <c r="F61" s="32">
        <v>11928</v>
      </c>
      <c r="G61" s="32">
        <f>F61*0.75</f>
        <v>8946</v>
      </c>
      <c r="H61" s="33">
        <f>F61*0.5</f>
        <v>5964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389">
        <v>360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1800 до 36000</v>
      </c>
      <c r="E71" s="139"/>
      <c r="F71" s="139"/>
      <c r="G71" s="139"/>
      <c r="H71" s="140"/>
    </row>
    <row r="72" spans="1:8" ht="37.5" customHeight="1" x14ac:dyDescent="0.2">
      <c r="A72" s="141" t="s">
        <v>39</v>
      </c>
      <c r="B72" s="142"/>
      <c r="C72" s="4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144">
        <v>1800</v>
      </c>
      <c r="E72" s="145"/>
      <c r="F72" s="145"/>
      <c r="G72" s="145"/>
      <c r="H72" s="146"/>
    </row>
    <row r="73" spans="1:8" ht="37.5" customHeight="1" x14ac:dyDescent="0.2">
      <c r="A73" s="147" t="s">
        <v>40</v>
      </c>
      <c r="B73" s="148"/>
      <c r="C73" s="143"/>
      <c r="D73" s="36">
        <v>3600</v>
      </c>
      <c r="E73" s="37"/>
      <c r="F73" s="37"/>
      <c r="G73" s="37"/>
      <c r="H73" s="38"/>
    </row>
    <row r="74" spans="1:8" ht="37.5" customHeight="1" x14ac:dyDescent="0.2">
      <c r="A74" s="147" t="s">
        <v>41</v>
      </c>
      <c r="B74" s="148"/>
      <c r="C74" s="143"/>
      <c r="D74" s="36">
        <v>5400</v>
      </c>
      <c r="E74" s="37"/>
      <c r="F74" s="37"/>
      <c r="G74" s="37"/>
      <c r="H74" s="38"/>
    </row>
    <row r="75" spans="1:8" ht="37.5" customHeight="1" x14ac:dyDescent="0.2">
      <c r="A75" s="147" t="s">
        <v>42</v>
      </c>
      <c r="B75" s="148"/>
      <c r="C75" s="143"/>
      <c r="D75" s="36">
        <v>7200</v>
      </c>
      <c r="E75" s="37"/>
      <c r="F75" s="37"/>
      <c r="G75" s="37"/>
      <c r="H75" s="38"/>
    </row>
    <row r="76" spans="1:8" ht="37.5" customHeight="1" x14ac:dyDescent="0.2">
      <c r="A76" s="147" t="s">
        <v>43</v>
      </c>
      <c r="B76" s="148"/>
      <c r="C76" s="143"/>
      <c r="D76" s="36">
        <v>9000</v>
      </c>
      <c r="E76" s="37"/>
      <c r="F76" s="37"/>
      <c r="G76" s="37"/>
      <c r="H76" s="38"/>
    </row>
    <row r="77" spans="1:8" ht="37.5" customHeight="1" x14ac:dyDescent="0.2">
      <c r="A77" s="147" t="s">
        <v>44</v>
      </c>
      <c r="B77" s="148"/>
      <c r="C77" s="143"/>
      <c r="D77" s="36">
        <v>10800</v>
      </c>
      <c r="E77" s="37"/>
      <c r="F77" s="37"/>
      <c r="G77" s="37"/>
      <c r="H77" s="38"/>
    </row>
    <row r="78" spans="1:8" ht="37.5" customHeight="1" x14ac:dyDescent="0.2">
      <c r="A78" s="147" t="s">
        <v>45</v>
      </c>
      <c r="B78" s="148"/>
      <c r="C78" s="143"/>
      <c r="D78" s="36">
        <v>12600</v>
      </c>
      <c r="E78" s="37"/>
      <c r="F78" s="37"/>
      <c r="G78" s="37"/>
      <c r="H78" s="38"/>
    </row>
    <row r="79" spans="1:8" ht="37.5" customHeight="1" x14ac:dyDescent="0.2">
      <c r="A79" s="147" t="s">
        <v>46</v>
      </c>
      <c r="B79" s="148"/>
      <c r="C79" s="143"/>
      <c r="D79" s="36">
        <v>14400</v>
      </c>
      <c r="E79" s="37"/>
      <c r="F79" s="37"/>
      <c r="G79" s="37"/>
      <c r="H79" s="38"/>
    </row>
    <row r="80" spans="1:8" ht="37.5" customHeight="1" x14ac:dyDescent="0.2">
      <c r="A80" s="147" t="s">
        <v>47</v>
      </c>
      <c r="B80" s="148"/>
      <c r="C80" s="143"/>
      <c r="D80" s="36">
        <v>16200</v>
      </c>
      <c r="E80" s="37"/>
      <c r="F80" s="37"/>
      <c r="G80" s="37"/>
      <c r="H80" s="38"/>
    </row>
    <row r="81" spans="1:8" ht="37.5" customHeight="1" x14ac:dyDescent="0.2">
      <c r="A81" s="147" t="s">
        <v>48</v>
      </c>
      <c r="B81" s="148"/>
      <c r="C81" s="143"/>
      <c r="D81" s="36">
        <v>18000</v>
      </c>
      <c r="E81" s="37"/>
      <c r="F81" s="37"/>
      <c r="G81" s="37"/>
      <c r="H81" s="38"/>
    </row>
    <row r="82" spans="1:8" ht="37.5" customHeight="1" x14ac:dyDescent="0.2">
      <c r="A82" s="147" t="s">
        <v>49</v>
      </c>
      <c r="B82" s="148"/>
      <c r="C82" s="143"/>
      <c r="D82" s="36">
        <v>19800</v>
      </c>
      <c r="E82" s="37"/>
      <c r="F82" s="37"/>
      <c r="G82" s="37"/>
      <c r="H82" s="38"/>
    </row>
    <row r="83" spans="1:8" ht="37.5" customHeight="1" x14ac:dyDescent="0.2">
      <c r="A83" s="147" t="s">
        <v>50</v>
      </c>
      <c r="B83" s="148"/>
      <c r="C83" s="143"/>
      <c r="D83" s="36">
        <v>21600</v>
      </c>
      <c r="E83" s="37"/>
      <c r="F83" s="37"/>
      <c r="G83" s="37"/>
      <c r="H83" s="38"/>
    </row>
    <row r="84" spans="1:8" ht="37.5" customHeight="1" x14ac:dyDescent="0.2">
      <c r="A84" s="147" t="s">
        <v>51</v>
      </c>
      <c r="B84" s="148"/>
      <c r="C84" s="143"/>
      <c r="D84" s="36">
        <v>23400</v>
      </c>
      <c r="E84" s="37"/>
      <c r="F84" s="37"/>
      <c r="G84" s="37"/>
      <c r="H84" s="38"/>
    </row>
    <row r="85" spans="1:8" ht="37.5" customHeight="1" x14ac:dyDescent="0.2">
      <c r="A85" s="147" t="s">
        <v>52</v>
      </c>
      <c r="B85" s="148"/>
      <c r="C85" s="143"/>
      <c r="D85" s="36">
        <v>25200</v>
      </c>
      <c r="E85" s="37"/>
      <c r="F85" s="37"/>
      <c r="G85" s="37"/>
      <c r="H85" s="38"/>
    </row>
    <row r="86" spans="1:8" ht="37.5" customHeight="1" x14ac:dyDescent="0.2">
      <c r="A86" s="147" t="s">
        <v>53</v>
      </c>
      <c r="B86" s="148"/>
      <c r="C86" s="143"/>
      <c r="D86" s="36">
        <v>27000</v>
      </c>
      <c r="E86" s="37"/>
      <c r="F86" s="37"/>
      <c r="G86" s="37"/>
      <c r="H86" s="38"/>
    </row>
    <row r="87" spans="1:8" ht="37.5" customHeight="1" x14ac:dyDescent="0.2">
      <c r="A87" s="147" t="s">
        <v>54</v>
      </c>
      <c r="B87" s="148"/>
      <c r="C87" s="143"/>
      <c r="D87" s="36">
        <v>28800</v>
      </c>
      <c r="E87" s="37"/>
      <c r="F87" s="37"/>
      <c r="G87" s="37"/>
      <c r="H87" s="38"/>
    </row>
    <row r="88" spans="1:8" ht="37.5" customHeight="1" x14ac:dyDescent="0.2">
      <c r="A88" s="147" t="s">
        <v>55</v>
      </c>
      <c r="B88" s="148"/>
      <c r="C88" s="143"/>
      <c r="D88" s="36">
        <v>30600</v>
      </c>
      <c r="E88" s="37"/>
      <c r="F88" s="37"/>
      <c r="G88" s="37"/>
      <c r="H88" s="38"/>
    </row>
    <row r="89" spans="1:8" ht="37.5" customHeight="1" x14ac:dyDescent="0.2">
      <c r="A89" s="147" t="s">
        <v>56</v>
      </c>
      <c r="B89" s="148"/>
      <c r="C89" s="143"/>
      <c r="D89" s="36">
        <v>32400</v>
      </c>
      <c r="E89" s="37"/>
      <c r="F89" s="37"/>
      <c r="G89" s="37"/>
      <c r="H89" s="38"/>
    </row>
    <row r="90" spans="1:8" ht="37.5" customHeight="1" x14ac:dyDescent="0.2">
      <c r="A90" s="147" t="s">
        <v>57</v>
      </c>
      <c r="B90" s="148"/>
      <c r="C90" s="143"/>
      <c r="D90" s="36">
        <v>34200</v>
      </c>
      <c r="E90" s="37"/>
      <c r="F90" s="37"/>
      <c r="G90" s="37"/>
      <c r="H90" s="38"/>
    </row>
    <row r="91" spans="1:8" ht="37.5" customHeight="1" x14ac:dyDescent="0.2">
      <c r="A91" s="147" t="s">
        <v>58</v>
      </c>
      <c r="B91" s="148"/>
      <c r="C91" s="143"/>
      <c r="D91" s="36">
        <v>36000</v>
      </c>
      <c r="E91" s="37"/>
      <c r="F91" s="37"/>
      <c r="G91" s="37"/>
      <c r="H91" s="38"/>
    </row>
    <row r="92" spans="1:8" ht="37.5" customHeight="1" x14ac:dyDescent="0.2">
      <c r="A92" s="147" t="s">
        <v>205</v>
      </c>
      <c r="B92" s="148"/>
      <c r="C92" s="143"/>
      <c r="D92" s="36">
        <v>37800</v>
      </c>
      <c r="E92" s="37"/>
      <c r="F92" s="37"/>
      <c r="G92" s="37"/>
      <c r="H92" s="38"/>
    </row>
    <row r="93" spans="1:8" ht="37.5" customHeight="1" x14ac:dyDescent="0.2">
      <c r="A93" s="147" t="s">
        <v>206</v>
      </c>
      <c r="B93" s="148"/>
      <c r="C93" s="143"/>
      <c r="D93" s="36">
        <v>39600</v>
      </c>
      <c r="E93" s="37"/>
      <c r="F93" s="37"/>
      <c r="G93" s="37"/>
      <c r="H93" s="38"/>
    </row>
    <row r="94" spans="1:8" ht="37.5" customHeight="1" x14ac:dyDescent="0.2">
      <c r="A94" s="147" t="s">
        <v>207</v>
      </c>
      <c r="B94" s="148"/>
      <c r="C94" s="143"/>
      <c r="D94" s="36">
        <v>41400</v>
      </c>
      <c r="E94" s="37"/>
      <c r="F94" s="37"/>
      <c r="G94" s="37"/>
      <c r="H94" s="38"/>
    </row>
    <row r="95" spans="1:8" ht="37.5" customHeight="1" x14ac:dyDescent="0.2">
      <c r="A95" s="147" t="s">
        <v>208</v>
      </c>
      <c r="B95" s="148"/>
      <c r="C95" s="143"/>
      <c r="D95" s="36">
        <v>43200</v>
      </c>
      <c r="E95" s="37"/>
      <c r="F95" s="37"/>
      <c r="G95" s="37"/>
      <c r="H95" s="38"/>
    </row>
    <row r="96" spans="1:8" ht="37.5" customHeight="1" thickBot="1" x14ac:dyDescent="0.25">
      <c r="A96" s="147" t="s">
        <v>209</v>
      </c>
      <c r="B96" s="148"/>
      <c r="C96" s="625"/>
      <c r="D96" s="36">
        <v>45000</v>
      </c>
      <c r="E96" s="37"/>
      <c r="F96" s="37"/>
      <c r="G96" s="37"/>
      <c r="H96" s="38"/>
    </row>
    <row r="97" spans="1:8" ht="50.1" customHeight="1" thickBot="1" x14ac:dyDescent="0.25">
      <c r="A97" s="136" t="s">
        <v>59</v>
      </c>
      <c r="B97" s="137"/>
      <c r="C97" s="137"/>
      <c r="D97" s="138" t="e">
        <f>"от "&amp;MIN(D98:D109)&amp;" до "&amp;MAX(D98:D109)</f>
        <v>#REF!</v>
      </c>
      <c r="E97" s="139"/>
      <c r="F97" s="139"/>
      <c r="G97" s="139"/>
      <c r="H97" s="140"/>
    </row>
    <row r="98" spans="1:8" ht="151.5" x14ac:dyDescent="0.2">
      <c r="A98" s="474" t="s">
        <v>610</v>
      </c>
      <c r="B98" s="150" t="s">
        <v>281</v>
      </c>
      <c r="C98"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152">
        <v>1200</v>
      </c>
      <c r="E98" s="152"/>
      <c r="F98" s="152"/>
      <c r="G98" s="152"/>
      <c r="H98" s="153"/>
    </row>
    <row r="99" spans="1:8" ht="151.5" x14ac:dyDescent="0.2">
      <c r="A99" s="691" t="s">
        <v>611</v>
      </c>
      <c r="B99" s="150" t="s">
        <v>13</v>
      </c>
      <c r="C99" s="297"/>
      <c r="D99" s="152" t="e">
        <v>#REF!</v>
      </c>
      <c r="E99" s="152"/>
      <c r="F99" s="152"/>
      <c r="G99" s="152"/>
      <c r="H99" s="153"/>
    </row>
    <row r="100" spans="1:8" ht="151.5" x14ac:dyDescent="0.2">
      <c r="A100" s="149" t="s">
        <v>60</v>
      </c>
      <c r="B100" s="150" t="s">
        <v>13</v>
      </c>
      <c r="C100" s="35"/>
      <c r="D100" s="152">
        <v>1200</v>
      </c>
      <c r="E100" s="152"/>
      <c r="F100" s="152"/>
      <c r="G100" s="152"/>
      <c r="H100" s="153"/>
    </row>
    <row r="101" spans="1:8" ht="37.5" customHeight="1" x14ac:dyDescent="0.2">
      <c r="A101" s="154" t="s">
        <v>61</v>
      </c>
      <c r="B101" s="155"/>
      <c r="C101" s="15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157">
        <v>510</v>
      </c>
      <c r="E101" s="157"/>
      <c r="F101" s="157"/>
      <c r="G101" s="157"/>
      <c r="H101" s="158"/>
    </row>
    <row r="102" spans="1:8" ht="37.5" customHeight="1" x14ac:dyDescent="0.2">
      <c r="A102" s="154" t="s">
        <v>62</v>
      </c>
      <c r="B102" s="155"/>
      <c r="C102" s="159"/>
      <c r="D102" s="157">
        <v>3000</v>
      </c>
      <c r="E102" s="157"/>
      <c r="F102" s="157"/>
      <c r="G102" s="157"/>
      <c r="H102" s="158"/>
    </row>
    <row r="103" spans="1:8" ht="37.5" customHeight="1" x14ac:dyDescent="0.2">
      <c r="A103" s="154" t="s">
        <v>63</v>
      </c>
      <c r="B103" s="155"/>
      <c r="C103" s="159"/>
      <c r="D103" s="157">
        <v>1008</v>
      </c>
      <c r="E103" s="157"/>
      <c r="F103" s="157"/>
      <c r="G103" s="157"/>
      <c r="H103" s="158"/>
    </row>
    <row r="104" spans="1:8" ht="37.5" customHeight="1" x14ac:dyDescent="0.2">
      <c r="A104" s="160" t="s">
        <v>64</v>
      </c>
      <c r="B104" s="161"/>
      <c r="C104" s="159"/>
      <c r="D104" s="157">
        <v>2016</v>
      </c>
      <c r="E104" s="157"/>
      <c r="F104" s="157"/>
      <c r="G104" s="157"/>
      <c r="H104" s="158"/>
    </row>
    <row r="105" spans="1:8" ht="37.5" customHeight="1" x14ac:dyDescent="0.2">
      <c r="A105" s="154" t="s">
        <v>65</v>
      </c>
      <c r="B105" s="155"/>
      <c r="C105" s="159"/>
      <c r="D105" s="157">
        <v>324</v>
      </c>
      <c r="E105" s="157"/>
      <c r="F105" s="157"/>
      <c r="G105" s="157"/>
      <c r="H105" s="158"/>
    </row>
    <row r="106" spans="1:8" ht="37.5" customHeight="1" x14ac:dyDescent="0.2">
      <c r="A106" s="154" t="s">
        <v>66</v>
      </c>
      <c r="B106" s="155"/>
      <c r="C106" s="159"/>
      <c r="D106" s="157">
        <v>324</v>
      </c>
      <c r="E106" s="157"/>
      <c r="F106" s="157"/>
      <c r="G106" s="157"/>
      <c r="H106" s="158"/>
    </row>
    <row r="107" spans="1:8" ht="37.5" customHeight="1" x14ac:dyDescent="0.2">
      <c r="A107" s="154" t="s">
        <v>67</v>
      </c>
      <c r="B107" s="155"/>
      <c r="C107" s="159"/>
      <c r="D107" s="157">
        <v>612</v>
      </c>
      <c r="E107" s="157"/>
      <c r="F107" s="157"/>
      <c r="G107" s="157"/>
      <c r="H107" s="158"/>
    </row>
    <row r="108" spans="1:8" ht="37.5" customHeight="1" x14ac:dyDescent="0.2">
      <c r="A108" s="154" t="s">
        <v>68</v>
      </c>
      <c r="B108" s="155"/>
      <c r="C108" s="159"/>
      <c r="D108" s="157">
        <v>900</v>
      </c>
      <c r="E108" s="157"/>
      <c r="F108" s="157"/>
      <c r="G108" s="157"/>
      <c r="H108" s="158"/>
    </row>
    <row r="109" spans="1:8" ht="37.5" customHeight="1" thickBot="1" x14ac:dyDescent="0.25">
      <c r="A109" s="162" t="s">
        <v>69</v>
      </c>
      <c r="B109" s="163"/>
      <c r="C109" s="164"/>
      <c r="D109" s="165">
        <v>2520</v>
      </c>
      <c r="E109" s="165"/>
      <c r="F109" s="165"/>
      <c r="G109" s="165"/>
      <c r="H109" s="166"/>
    </row>
    <row r="110" spans="1:8" s="16" customFormat="1" ht="117.75" customHeight="1" thickBot="1" x14ac:dyDescent="0.25">
      <c r="A110" s="356" t="s">
        <v>71</v>
      </c>
      <c r="B110" s="397"/>
      <c r="C110"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45">
        <v>30</v>
      </c>
      <c r="E110" s="45"/>
      <c r="F110" s="45"/>
      <c r="G110" s="45"/>
      <c r="H110" s="46"/>
    </row>
    <row r="111" spans="1:8" ht="50.1" customHeight="1" thickBot="1" x14ac:dyDescent="0.25">
      <c r="A111" s="24" t="s">
        <v>72</v>
      </c>
      <c r="B111" s="25"/>
      <c r="C111" s="26"/>
      <c r="D111" s="173" t="str">
        <f>"от "&amp;MIN(D113,D133:H134,F173,D135:H149)&amp;" до "&amp;MAX(D113,D133:H134,F173,D135:H149)</f>
        <v>от 1200 до 15000</v>
      </c>
      <c r="E111" s="173"/>
      <c r="F111" s="173"/>
      <c r="G111" s="173"/>
      <c r="H111" s="174"/>
    </row>
    <row r="112" spans="1:8" ht="21.75" thickBot="1" x14ac:dyDescent="0.25">
      <c r="A112" s="336"/>
      <c r="B112" s="337"/>
      <c r="C112" s="130"/>
      <c r="D112" s="399"/>
      <c r="E112" s="399"/>
      <c r="F112" s="399"/>
      <c r="G112" s="399"/>
      <c r="H112" s="400"/>
    </row>
    <row r="113" spans="1:8" ht="53.25" customHeight="1" thickBot="1" x14ac:dyDescent="0.25">
      <c r="A113" s="179" t="s">
        <v>73</v>
      </c>
      <c r="B113" s="180"/>
      <c r="C11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182">
        <v>3600</v>
      </c>
      <c r="E113" s="182"/>
      <c r="F113" s="182"/>
      <c r="G113" s="182"/>
      <c r="H113" s="183"/>
    </row>
    <row r="114" spans="1:8" ht="53.25" customHeight="1" thickBot="1" x14ac:dyDescent="0.25">
      <c r="A114" s="184" t="s">
        <v>74</v>
      </c>
      <c r="B114" s="185"/>
      <c r="C114" s="186"/>
      <c r="D114" s="187" t="s">
        <v>75</v>
      </c>
      <c r="E114" s="188"/>
      <c r="F114" s="188"/>
      <c r="G114" s="188"/>
      <c r="H114" s="189"/>
    </row>
    <row r="115" spans="1:8" ht="53.25" customHeight="1" x14ac:dyDescent="0.2">
      <c r="A115" s="190" t="s">
        <v>76</v>
      </c>
      <c r="B115" s="191"/>
      <c r="C115" s="186"/>
      <c r="D115" s="157">
        <f>D113/4</f>
        <v>900</v>
      </c>
      <c r="E115" s="157"/>
      <c r="F115" s="157"/>
      <c r="G115" s="157"/>
      <c r="H115" s="158"/>
    </row>
    <row r="116" spans="1:8" ht="53.25" customHeight="1" x14ac:dyDescent="0.2">
      <c r="A116" s="190" t="s">
        <v>77</v>
      </c>
      <c r="B116" s="191"/>
      <c r="C116" s="186"/>
      <c r="D116" s="157">
        <f>D113/5</f>
        <v>720</v>
      </c>
      <c r="E116" s="157"/>
      <c r="F116" s="157"/>
      <c r="G116" s="157"/>
      <c r="H116" s="158"/>
    </row>
    <row r="117" spans="1:8" ht="53.25" customHeight="1" x14ac:dyDescent="0.2">
      <c r="A117" s="190" t="s">
        <v>78</v>
      </c>
      <c r="B117" s="191"/>
      <c r="C117" s="186"/>
      <c r="D117" s="157">
        <f>D113/6</f>
        <v>600</v>
      </c>
      <c r="E117" s="157"/>
      <c r="F117" s="157"/>
      <c r="G117" s="157"/>
      <c r="H117" s="158"/>
    </row>
    <row r="118" spans="1:8" ht="53.25" customHeight="1" x14ac:dyDescent="0.2">
      <c r="A118" s="190" t="s">
        <v>79</v>
      </c>
      <c r="B118" s="191"/>
      <c r="C118" s="186"/>
      <c r="D118" s="157">
        <f>D113/7</f>
        <v>514.28571428571433</v>
      </c>
      <c r="E118" s="157"/>
      <c r="F118" s="157"/>
      <c r="G118" s="157"/>
      <c r="H118" s="158"/>
    </row>
    <row r="119" spans="1:8" ht="53.25" customHeight="1" x14ac:dyDescent="0.2">
      <c r="A119" s="190" t="s">
        <v>80</v>
      </c>
      <c r="B119" s="191"/>
      <c r="C119" s="186"/>
      <c r="D119" s="157">
        <f>D113/8</f>
        <v>450</v>
      </c>
      <c r="E119" s="157"/>
      <c r="F119" s="157"/>
      <c r="G119" s="157"/>
      <c r="H119" s="158"/>
    </row>
    <row r="120" spans="1:8" ht="53.25" customHeight="1" x14ac:dyDescent="0.2">
      <c r="A120" s="190" t="s">
        <v>81</v>
      </c>
      <c r="B120" s="191"/>
      <c r="C120" s="186"/>
      <c r="D120" s="157">
        <f>D113/9</f>
        <v>400</v>
      </c>
      <c r="E120" s="157"/>
      <c r="F120" s="157"/>
      <c r="G120" s="157"/>
      <c r="H120" s="158"/>
    </row>
    <row r="121" spans="1:8" ht="53.25" customHeight="1" x14ac:dyDescent="0.2">
      <c r="A121" s="190" t="s">
        <v>82</v>
      </c>
      <c r="B121" s="191"/>
      <c r="C121" s="186"/>
      <c r="D121" s="157">
        <f>D113/10</f>
        <v>360</v>
      </c>
      <c r="E121" s="157"/>
      <c r="F121" s="157"/>
      <c r="G121" s="157"/>
      <c r="H121" s="158"/>
    </row>
    <row r="122" spans="1:8" ht="53.25" customHeight="1" thickBot="1" x14ac:dyDescent="0.25">
      <c r="A122" s="179" t="s">
        <v>83</v>
      </c>
      <c r="B122" s="180"/>
      <c r="C122" s="186"/>
      <c r="D122" s="182">
        <v>7200</v>
      </c>
      <c r="E122" s="182"/>
      <c r="F122" s="182"/>
      <c r="G122" s="182"/>
      <c r="H122" s="183"/>
    </row>
    <row r="123" spans="1:8" ht="53.25" customHeight="1" thickBot="1" x14ac:dyDescent="0.25">
      <c r="A123" s="184" t="s">
        <v>74</v>
      </c>
      <c r="B123" s="185"/>
      <c r="C123" s="186"/>
      <c r="D123" s="187" t="s">
        <v>75</v>
      </c>
      <c r="E123" s="188"/>
      <c r="F123" s="188"/>
      <c r="G123" s="188"/>
      <c r="H123" s="189"/>
    </row>
    <row r="124" spans="1:8" ht="53.25" customHeight="1" x14ac:dyDescent="0.2">
      <c r="A124" s="190" t="s">
        <v>76</v>
      </c>
      <c r="B124" s="191"/>
      <c r="C124" s="186"/>
      <c r="D124" s="157">
        <v>1800</v>
      </c>
      <c r="E124" s="157"/>
      <c r="F124" s="157"/>
      <c r="G124" s="157"/>
      <c r="H124" s="158"/>
    </row>
    <row r="125" spans="1:8" ht="53.25" customHeight="1" x14ac:dyDescent="0.2">
      <c r="A125" s="190" t="s">
        <v>77</v>
      </c>
      <c r="B125" s="191"/>
      <c r="C125" s="186"/>
      <c r="D125" s="157">
        <v>1440</v>
      </c>
      <c r="E125" s="157"/>
      <c r="F125" s="157"/>
      <c r="G125" s="157"/>
      <c r="H125" s="158"/>
    </row>
    <row r="126" spans="1:8" ht="53.25" customHeight="1" x14ac:dyDescent="0.2">
      <c r="A126" s="190" t="s">
        <v>78</v>
      </c>
      <c r="B126" s="191"/>
      <c r="C126" s="186"/>
      <c r="D126" s="157">
        <v>1200</v>
      </c>
      <c r="E126" s="157"/>
      <c r="F126" s="157"/>
      <c r="G126" s="157"/>
      <c r="H126" s="158"/>
    </row>
    <row r="127" spans="1:8" ht="53.25" customHeight="1" x14ac:dyDescent="0.2">
      <c r="A127" s="190" t="s">
        <v>79</v>
      </c>
      <c r="B127" s="191"/>
      <c r="C127" s="186"/>
      <c r="D127" s="157">
        <v>1028.5714285714284</v>
      </c>
      <c r="E127" s="157"/>
      <c r="F127" s="157"/>
      <c r="G127" s="157"/>
      <c r="H127" s="158"/>
    </row>
    <row r="128" spans="1:8" ht="53.25" customHeight="1" x14ac:dyDescent="0.2">
      <c r="A128" s="190" t="s">
        <v>80</v>
      </c>
      <c r="B128" s="191"/>
      <c r="C128" s="186"/>
      <c r="D128" s="157">
        <v>900</v>
      </c>
      <c r="E128" s="157"/>
      <c r="F128" s="157"/>
      <c r="G128" s="157"/>
      <c r="H128" s="158"/>
    </row>
    <row r="129" spans="1:8" ht="53.25" customHeight="1" x14ac:dyDescent="0.2">
      <c r="A129" s="190" t="s">
        <v>81</v>
      </c>
      <c r="B129" s="191"/>
      <c r="C129" s="186"/>
      <c r="D129" s="157">
        <v>799.99999999999989</v>
      </c>
      <c r="E129" s="157"/>
      <c r="F129" s="157"/>
      <c r="G129" s="157"/>
      <c r="H129" s="158"/>
    </row>
    <row r="130" spans="1:8" ht="53.25" customHeight="1" thickBot="1" x14ac:dyDescent="0.25">
      <c r="A130" s="190" t="s">
        <v>82</v>
      </c>
      <c r="B130" s="191"/>
      <c r="C130" s="194"/>
      <c r="D130" s="157">
        <v>720</v>
      </c>
      <c r="E130" s="157"/>
      <c r="F130" s="157"/>
      <c r="G130" s="157"/>
      <c r="H130" s="158"/>
    </row>
    <row r="131" spans="1:8" s="16" customFormat="1" ht="62.45" customHeight="1" thickBot="1" x14ac:dyDescent="0.25">
      <c r="A131" s="195" t="s">
        <v>84</v>
      </c>
      <c r="B131" s="196"/>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44">
        <v>15048</v>
      </c>
      <c r="E131" s="45"/>
      <c r="F131" s="45"/>
      <c r="G131" s="45"/>
      <c r="H131" s="46"/>
    </row>
    <row r="132" spans="1:8" ht="21.75" thickBot="1" x14ac:dyDescent="0.25">
      <c r="A132" s="336"/>
      <c r="B132" s="337"/>
      <c r="C132" s="125"/>
      <c r="D132" s="399"/>
      <c r="E132" s="399"/>
      <c r="F132" s="399"/>
      <c r="G132" s="399"/>
      <c r="H132" s="400"/>
    </row>
    <row r="133" spans="1:8" ht="50.1" customHeight="1" x14ac:dyDescent="0.2">
      <c r="A133" s="160" t="s">
        <v>85</v>
      </c>
      <c r="B133" s="161"/>
      <c r="C133" s="201" t="str">
        <f>"Интернет-площадка 2gis.ru на основе Cправочника организаций "&amp;$C$2&amp;""</f>
        <v>Интернет-площадка 2gis.ru на основе Cправочника организаций "2ГИС.ОРЕНБУРГ"</v>
      </c>
      <c r="D133" s="31">
        <v>6048</v>
      </c>
      <c r="E133" s="32"/>
      <c r="F133" s="32"/>
      <c r="G133" s="32"/>
      <c r="H133" s="33"/>
    </row>
    <row r="134" spans="1:8" ht="50.1" customHeight="1" x14ac:dyDescent="0.2">
      <c r="A134" s="160" t="s">
        <v>86</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121">
        <v>3000</v>
      </c>
      <c r="E134" s="122"/>
      <c r="F134" s="122"/>
      <c r="G134" s="122"/>
      <c r="H134" s="123"/>
    </row>
    <row r="135" spans="1:8" ht="50.1" customHeight="1" x14ac:dyDescent="0.2">
      <c r="A135" s="160" t="s">
        <v>87</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6">
        <v>5052</v>
      </c>
      <c r="E135" s="37"/>
      <c r="F135" s="37"/>
      <c r="G135" s="37"/>
      <c r="H135" s="38"/>
    </row>
    <row r="136" spans="1:8" ht="50.1" customHeight="1" x14ac:dyDescent="0.2">
      <c r="A136" s="160" t="s">
        <v>88</v>
      </c>
      <c r="B136" s="161"/>
      <c r="C136" s="202" t="str">
        <f>"Интернет-площадка 2gis.ru на основе Cправочника организаций "&amp;$C$2&amp;""</f>
        <v>Интернет-площадка 2gis.ru на основе Cправочника организаций "2ГИС.ОРЕНБУРГ"</v>
      </c>
      <c r="D136" s="36">
        <v>8550</v>
      </c>
      <c r="E136" s="37"/>
      <c r="F136" s="37"/>
      <c r="G136" s="37"/>
      <c r="H136" s="38"/>
    </row>
    <row r="137" spans="1:8" ht="50.1" customHeight="1" x14ac:dyDescent="0.2">
      <c r="A137" s="160" t="s">
        <v>89</v>
      </c>
      <c r="B137" s="161"/>
      <c r="C137" s="202" t="str">
        <f>"Интернет-площадка 2gis.ru на основе Cправочника организаций "&amp;$C$2&amp;""</f>
        <v>Интернет-площадка 2gis.ru на основе Cправочника организаций "2ГИС.ОРЕНБУРГ"</v>
      </c>
      <c r="D137" s="36">
        <v>10260</v>
      </c>
      <c r="E137" s="37"/>
      <c r="F137" s="37"/>
      <c r="G137" s="37"/>
      <c r="H137" s="38"/>
    </row>
    <row r="138" spans="1:8" ht="50.1" customHeight="1" x14ac:dyDescent="0.2">
      <c r="A138" s="160" t="s">
        <v>90</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6">
        <v>4800</v>
      </c>
      <c r="E138" s="37"/>
      <c r="F138" s="37"/>
      <c r="G138" s="37"/>
      <c r="H138" s="38"/>
    </row>
    <row r="139" spans="1:8" ht="50.1" customHeight="1" x14ac:dyDescent="0.2">
      <c r="A139" s="160" t="s">
        <v>91</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6">
        <v>3000</v>
      </c>
      <c r="E139" s="37"/>
      <c r="F139" s="37"/>
      <c r="G139" s="37"/>
      <c r="H139" s="38"/>
    </row>
    <row r="140" spans="1:8" ht="50.1" customHeight="1" x14ac:dyDescent="0.2">
      <c r="A140" s="160" t="s">
        <v>92</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6">
        <v>4500</v>
      </c>
      <c r="E140" s="37"/>
      <c r="F140" s="37"/>
      <c r="G140" s="37"/>
      <c r="H140" s="38"/>
    </row>
    <row r="141" spans="1:8" ht="50.1" customHeight="1" x14ac:dyDescent="0.2">
      <c r="A141" s="160" t="s">
        <v>93</v>
      </c>
      <c r="B141" s="161"/>
      <c r="C141" s="203" t="str">
        <f>C173</f>
        <v>электронный справочник на основе Справочника организаций "2ГИС.ОРЕНБУРГ" (мобильная версия 2ГИС 4.0 и выше)</v>
      </c>
      <c r="D141" s="36">
        <v>13212</v>
      </c>
      <c r="E141" s="37"/>
      <c r="F141" s="37"/>
      <c r="G141" s="37"/>
      <c r="H141" s="38"/>
    </row>
    <row r="142" spans="1:8" ht="50.1" customHeight="1" x14ac:dyDescent="0.2">
      <c r="A142" s="160" t="s">
        <v>94</v>
      </c>
      <c r="B142" s="161"/>
      <c r="C142" s="202" t="s">
        <v>95</v>
      </c>
      <c r="D142" s="36">
        <v>1224</v>
      </c>
      <c r="E142" s="37"/>
      <c r="F142" s="37"/>
      <c r="G142" s="37"/>
      <c r="H142" s="38"/>
    </row>
    <row r="143" spans="1:8" ht="64.5" customHeight="1" x14ac:dyDescent="0.2">
      <c r="A143" s="160" t="s">
        <v>96</v>
      </c>
      <c r="B143" s="161"/>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6">
        <v>3000</v>
      </c>
      <c r="E143" s="37"/>
      <c r="F143" s="37"/>
      <c r="G143" s="37"/>
      <c r="H143" s="38"/>
    </row>
    <row r="144" spans="1:8" ht="64.5" customHeight="1" x14ac:dyDescent="0.2">
      <c r="A144" s="160" t="s">
        <v>97</v>
      </c>
      <c r="B144" s="161"/>
      <c r="C144" s="202"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6">
        <v>2400</v>
      </c>
      <c r="E144" s="37"/>
      <c r="F144" s="37"/>
      <c r="G144" s="37"/>
      <c r="H144" s="38"/>
    </row>
    <row r="145" spans="1:8" ht="64.5" customHeight="1" x14ac:dyDescent="0.2">
      <c r="A145" s="160" t="s">
        <v>98</v>
      </c>
      <c r="B145" s="161"/>
      <c r="C145"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6">
        <v>2550</v>
      </c>
      <c r="E145" s="37"/>
      <c r="F145" s="37"/>
      <c r="G145" s="37"/>
      <c r="H145" s="38"/>
    </row>
    <row r="146" spans="1:8" ht="64.5" customHeight="1" x14ac:dyDescent="0.2">
      <c r="A146" s="160" t="s">
        <v>99</v>
      </c>
      <c r="B146" s="161"/>
      <c r="C146"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6">
        <v>1200</v>
      </c>
      <c r="E146" s="37"/>
      <c r="F146" s="37"/>
      <c r="G146" s="37"/>
      <c r="H146" s="38"/>
    </row>
    <row r="147" spans="1:8" ht="64.5" customHeight="1" x14ac:dyDescent="0.2">
      <c r="A147" s="160" t="s">
        <v>100</v>
      </c>
      <c r="B147" s="161" t="s">
        <v>100</v>
      </c>
      <c r="C14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6">
        <v>15000</v>
      </c>
      <c r="E147" s="37"/>
      <c r="F147" s="37"/>
      <c r="G147" s="37"/>
      <c r="H147" s="38"/>
    </row>
    <row r="148" spans="1:8" ht="64.5" customHeight="1" x14ac:dyDescent="0.2">
      <c r="A148" s="160" t="s">
        <v>101</v>
      </c>
      <c r="B148" s="161" t="s">
        <v>101</v>
      </c>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6">
        <v>8502</v>
      </c>
      <c r="E148" s="37"/>
      <c r="F148" s="37"/>
      <c r="G148" s="37"/>
      <c r="H148" s="38"/>
    </row>
    <row r="149" spans="1:8" ht="50.1" customHeight="1" thickBot="1" x14ac:dyDescent="0.25">
      <c r="A149" s="160" t="s">
        <v>102</v>
      </c>
      <c r="B149" s="161"/>
      <c r="C149"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6">
        <v>2520</v>
      </c>
      <c r="E149" s="37"/>
      <c r="F149" s="37"/>
      <c r="G149" s="37"/>
      <c r="H149" s="38"/>
    </row>
    <row r="150" spans="1:8" s="16" customFormat="1" ht="102" customHeight="1" thickBot="1" x14ac:dyDescent="0.25">
      <c r="A150" s="160" t="s">
        <v>16</v>
      </c>
      <c r="B150" s="161"/>
      <c r="C150"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6">
        <v>510</v>
      </c>
      <c r="E150" s="37"/>
      <c r="F150" s="37"/>
      <c r="G150" s="37"/>
      <c r="H150" s="38"/>
    </row>
    <row r="151" spans="1:8" s="16" customFormat="1" ht="102" customHeight="1" thickBot="1" x14ac:dyDescent="0.25">
      <c r="A151" s="160" t="s">
        <v>103</v>
      </c>
      <c r="B151" s="161"/>
      <c r="C151"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1" s="36">
        <v>100002</v>
      </c>
      <c r="E151" s="37"/>
      <c r="F151" s="37"/>
      <c r="G151" s="37"/>
      <c r="H151" s="38"/>
    </row>
    <row r="152" spans="1:8" s="16" customFormat="1" ht="126" customHeight="1" x14ac:dyDescent="0.2">
      <c r="A152" s="160" t="s">
        <v>104</v>
      </c>
      <c r="B152" s="161"/>
      <c r="C152"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2" s="36">
        <v>8424</v>
      </c>
      <c r="E152" s="37"/>
      <c r="F152" s="37"/>
      <c r="G152" s="37"/>
      <c r="H152" s="38"/>
    </row>
    <row r="153" spans="1:8" s="16" customFormat="1" ht="96" customHeight="1" x14ac:dyDescent="0.2">
      <c r="A153" s="154" t="s">
        <v>105</v>
      </c>
      <c r="B153" s="204"/>
      <c r="C15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6">
        <v>4824</v>
      </c>
      <c r="E153" s="37"/>
      <c r="F153" s="37"/>
      <c r="G153" s="37"/>
      <c r="H153" s="38"/>
    </row>
    <row r="154" spans="1:8" s="16" customFormat="1" ht="96" customHeight="1" x14ac:dyDescent="0.2">
      <c r="A154" s="154" t="s">
        <v>106</v>
      </c>
      <c r="B154" s="204"/>
      <c r="C15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4" s="36">
        <v>6000</v>
      </c>
      <c r="E154" s="37"/>
      <c r="F154" s="37"/>
      <c r="G154" s="37"/>
      <c r="H154" s="38"/>
    </row>
    <row r="155" spans="1:8" ht="50.1" customHeight="1" x14ac:dyDescent="0.2">
      <c r="A155" s="160" t="s">
        <v>107</v>
      </c>
      <c r="B155" s="161"/>
      <c r="C155" s="202" t="str">
        <f>"Интернет-площадка 2gis.ru на основе Cправочника организаций "&amp;$C$2&amp;""</f>
        <v>Интернет-площадка 2gis.ru на основе Cправочника организаций "2ГИС.ОРЕНБУРГ"</v>
      </c>
      <c r="D155" s="36">
        <v>8520</v>
      </c>
      <c r="E155" s="37"/>
      <c r="F155" s="37"/>
      <c r="G155" s="37"/>
      <c r="H155" s="38"/>
    </row>
    <row r="156" spans="1:8" ht="50.1" customHeight="1" x14ac:dyDescent="0.2">
      <c r="A156" s="160" t="s">
        <v>108</v>
      </c>
      <c r="B156" s="161"/>
      <c r="C156" s="202"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6">
        <v>4200</v>
      </c>
      <c r="E156" s="37"/>
      <c r="F156" s="37"/>
      <c r="G156" s="37"/>
      <c r="H156" s="38"/>
    </row>
    <row r="157" spans="1:8" ht="50.1" customHeight="1" x14ac:dyDescent="0.2">
      <c r="A157" s="160" t="s">
        <v>109</v>
      </c>
      <c r="B157" s="161"/>
      <c r="C157" s="202" t="str">
        <f t="shared" si="1"/>
        <v>Электронный справочник на основе Справочника организаций "2ГИС.ОРЕНБУРГ" (версия для ПК)</v>
      </c>
      <c r="D157" s="36">
        <v>7080</v>
      </c>
      <c r="E157" s="37"/>
      <c r="F157" s="37"/>
      <c r="G157" s="37"/>
      <c r="H157" s="38"/>
    </row>
    <row r="158" spans="1:8" ht="50.1" customHeight="1" x14ac:dyDescent="0.2">
      <c r="A158" s="160" t="s">
        <v>110</v>
      </c>
      <c r="B158" s="161"/>
      <c r="C158" s="202" t="str">
        <f>"Интернет-площадка 2gis.ru на основе Cправочника организаций "&amp;$C$2&amp;""</f>
        <v>Интернет-площадка 2gis.ru на основе Cправочника организаций "2ГИС.ОРЕНБУРГ"</v>
      </c>
      <c r="D158" s="36">
        <v>12000</v>
      </c>
      <c r="E158" s="37"/>
      <c r="F158" s="37"/>
      <c r="G158" s="37"/>
      <c r="H158" s="38"/>
    </row>
    <row r="159" spans="1:8" ht="50.1" customHeight="1" x14ac:dyDescent="0.2">
      <c r="A159" s="160" t="s">
        <v>111</v>
      </c>
      <c r="B159" s="161"/>
      <c r="C159" s="202" t="str">
        <f>"Интернет-площадка 2gis.ru на основе Cправочника организаций "&amp;$C$2&amp;""</f>
        <v>Интернет-площадка 2gis.ru на основе Cправочника организаций "2ГИС.ОРЕНБУРГ"</v>
      </c>
      <c r="D159" s="36">
        <v>14400</v>
      </c>
      <c r="E159" s="37"/>
      <c r="F159" s="37"/>
      <c r="G159" s="37"/>
      <c r="H159" s="38"/>
    </row>
    <row r="160" spans="1:8" ht="50.1" customHeight="1" x14ac:dyDescent="0.2">
      <c r="A160" s="160" t="s">
        <v>112</v>
      </c>
      <c r="B160" s="161"/>
      <c r="C160" s="202" t="str">
        <f t="shared" si="1"/>
        <v>Электронный справочник на основе Справочника организаций "2ГИС.ОРЕНБУРГ" (версия для ПК)</v>
      </c>
      <c r="D160" s="36">
        <v>6720</v>
      </c>
      <c r="E160" s="37"/>
      <c r="F160" s="37"/>
      <c r="G160" s="37"/>
      <c r="H160" s="38"/>
    </row>
    <row r="161" spans="1:8" ht="50.1" customHeight="1" x14ac:dyDescent="0.2">
      <c r="A161" s="160" t="s">
        <v>113</v>
      </c>
      <c r="B161" s="161"/>
      <c r="C161" s="202" t="str">
        <f t="shared" si="1"/>
        <v>Электронный справочник на основе Справочника организаций "2ГИС.ОРЕНБУРГ" (версия для ПК)</v>
      </c>
      <c r="D161" s="36">
        <v>4200</v>
      </c>
      <c r="E161" s="37"/>
      <c r="F161" s="37"/>
      <c r="G161" s="37"/>
      <c r="H161" s="38"/>
    </row>
    <row r="162" spans="1:8" ht="50.1" customHeight="1" x14ac:dyDescent="0.2">
      <c r="A162" s="160" t="s">
        <v>114</v>
      </c>
      <c r="B162" s="161"/>
      <c r="C162" s="202" t="str">
        <f t="shared" si="1"/>
        <v>Электронный справочник на основе Справочника организаций "2ГИС.ОРЕНБУРГ" (версия для ПК)</v>
      </c>
      <c r="D162" s="36">
        <v>6360</v>
      </c>
      <c r="E162" s="37"/>
      <c r="F162" s="37"/>
      <c r="G162" s="37"/>
      <c r="H162" s="38"/>
    </row>
    <row r="163" spans="1:8" ht="50.1" customHeight="1" x14ac:dyDescent="0.2">
      <c r="A163" s="160" t="s">
        <v>115</v>
      </c>
      <c r="B163" s="161"/>
      <c r="C163" s="202" t="s">
        <v>95</v>
      </c>
      <c r="D163" s="36">
        <v>1800</v>
      </c>
      <c r="E163" s="37"/>
      <c r="F163" s="37"/>
      <c r="G163" s="37"/>
      <c r="H163" s="38"/>
    </row>
    <row r="164" spans="1:8" ht="69.75" customHeight="1" x14ac:dyDescent="0.2">
      <c r="A164" s="160" t="s">
        <v>116</v>
      </c>
      <c r="B164" s="161"/>
      <c r="C16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6">
        <v>21000</v>
      </c>
      <c r="E164" s="37"/>
      <c r="F164" s="37"/>
      <c r="G164" s="37"/>
      <c r="H164" s="38"/>
    </row>
    <row r="165" spans="1:8" ht="50.1" customHeight="1" thickBot="1" x14ac:dyDescent="0.25">
      <c r="A165" s="160" t="s">
        <v>117</v>
      </c>
      <c r="B165" s="161"/>
      <c r="C165" s="202" t="str">
        <f t="shared" si="1"/>
        <v>Электронный справочник на основе Справочника организаций "2ГИС.ОРЕНБУРГ" (версия для ПК)</v>
      </c>
      <c r="D165" s="44">
        <v>3600</v>
      </c>
      <c r="E165" s="45"/>
      <c r="F165" s="45"/>
      <c r="G165" s="45"/>
      <c r="H165" s="46"/>
    </row>
    <row r="166" spans="1:8" s="28" customFormat="1" ht="50.1" customHeight="1" thickBot="1" x14ac:dyDescent="0.25">
      <c r="A166" s="24" t="s">
        <v>118</v>
      </c>
      <c r="B166" s="25"/>
      <c r="C166" s="26"/>
      <c r="D166" s="173"/>
      <c r="E166" s="173"/>
      <c r="F166" s="173"/>
      <c r="G166" s="173"/>
      <c r="H166" s="174"/>
    </row>
    <row r="167" spans="1:8" s="16" customFormat="1" ht="50.1" customHeight="1" x14ac:dyDescent="0.2">
      <c r="A167" s="160" t="s">
        <v>119</v>
      </c>
      <c r="B167" s="161"/>
      <c r="C16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6">
        <v>14400</v>
      </c>
      <c r="E167" s="37"/>
      <c r="F167" s="37"/>
      <c r="G167" s="37"/>
      <c r="H167" s="38"/>
    </row>
    <row r="168" spans="1:8" s="16" customFormat="1" ht="50.1" customHeight="1" x14ac:dyDescent="0.2">
      <c r="A168" s="160" t="s">
        <v>120</v>
      </c>
      <c r="B168" s="161"/>
      <c r="C168" s="209"/>
      <c r="D168" s="36">
        <v>14400</v>
      </c>
      <c r="E168" s="37"/>
      <c r="F168" s="37"/>
      <c r="G168" s="37"/>
      <c r="H168" s="38"/>
    </row>
    <row r="169" spans="1:8" s="16" customFormat="1" ht="50.1" customHeight="1" x14ac:dyDescent="0.2">
      <c r="A169" s="207" t="s">
        <v>121</v>
      </c>
      <c r="B169" s="208"/>
      <c r="C169" s="209"/>
      <c r="D169" s="359">
        <v>4824</v>
      </c>
      <c r="E169" s="157"/>
      <c r="F169" s="157"/>
      <c r="G169" s="157"/>
      <c r="H169" s="157"/>
    </row>
    <row r="170" spans="1:8" s="16" customFormat="1" ht="50.1" customHeight="1" x14ac:dyDescent="0.2">
      <c r="A170" s="207" t="s">
        <v>122</v>
      </c>
      <c r="B170" s="208"/>
      <c r="C170" s="209"/>
      <c r="D170" s="359">
        <v>482.4</v>
      </c>
      <c r="E170" s="157"/>
      <c r="F170" s="157"/>
      <c r="G170" s="157"/>
      <c r="H170" s="157"/>
    </row>
    <row r="171" spans="1:8" s="16" customFormat="1" ht="50.1" customHeight="1" thickBot="1" x14ac:dyDescent="0.25">
      <c r="A171" s="207" t="s">
        <v>123</v>
      </c>
      <c r="B171" s="208"/>
      <c r="C171" s="210"/>
      <c r="D171" s="78">
        <v>1800</v>
      </c>
      <c r="E171" s="79"/>
      <c r="F171" s="79"/>
      <c r="G171" s="79"/>
      <c r="H171" s="79"/>
    </row>
    <row r="172" spans="1:8" s="16" customFormat="1" ht="50.1" customHeight="1" thickBot="1" x14ac:dyDescent="0.25">
      <c r="A172" s="24" t="s">
        <v>124</v>
      </c>
      <c r="B172" s="25"/>
      <c r="C172" s="26"/>
      <c r="D172" s="173"/>
      <c r="E172" s="173"/>
      <c r="F172" s="173"/>
      <c r="G172" s="173"/>
      <c r="H172" s="174"/>
    </row>
    <row r="173" spans="1:8" ht="50.1" customHeight="1" x14ac:dyDescent="0.2">
      <c r="A173" s="160" t="s">
        <v>125</v>
      </c>
      <c r="B173" s="161"/>
      <c r="C173"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73" s="212">
        <f>F173*1.2</f>
        <v>5788.8</v>
      </c>
      <c r="E173" s="213">
        <f>F173*1.1</f>
        <v>5306.4000000000005</v>
      </c>
      <c r="F173" s="213">
        <v>4824</v>
      </c>
      <c r="G173" s="213">
        <f>F173*0.75</f>
        <v>3618</v>
      </c>
      <c r="H173" s="214">
        <f>F173*0.5</f>
        <v>2412</v>
      </c>
    </row>
    <row r="174" spans="1:8" ht="50.1" customHeight="1" x14ac:dyDescent="0.2">
      <c r="A174" s="160" t="s">
        <v>126</v>
      </c>
      <c r="B174" s="161"/>
      <c r="C174" s="202" t="str">
        <f>"Интернет-площадка 2gis.ru на основе Cправочника организаций "&amp;$C$2&amp;""</f>
        <v>Интернет-площадка 2gis.ru на основе Cправочника организаций "2ГИС.ОРЕНБУРГ"</v>
      </c>
      <c r="D174" s="36">
        <v>3600</v>
      </c>
      <c r="E174" s="37"/>
      <c r="F174" s="37"/>
      <c r="G174" s="37"/>
      <c r="H174" s="38"/>
    </row>
    <row r="175" spans="1:8" ht="50.1" customHeight="1" x14ac:dyDescent="0.2">
      <c r="A175" s="160" t="s">
        <v>127</v>
      </c>
      <c r="B175" s="161"/>
      <c r="C175"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5" s="36">
        <v>2400</v>
      </c>
      <c r="E175" s="37"/>
      <c r="F175" s="37"/>
      <c r="G175" s="37"/>
      <c r="H175" s="38"/>
    </row>
    <row r="176" spans="1:8" ht="50.1" customHeight="1" x14ac:dyDescent="0.2">
      <c r="A176" s="160" t="s">
        <v>128</v>
      </c>
      <c r="B176" s="161"/>
      <c r="C17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76" s="212">
        <f>F176*1.2</f>
        <v>8208</v>
      </c>
      <c r="E176" s="213">
        <f>F176*1.1</f>
        <v>7524.0000000000009</v>
      </c>
      <c r="F176" s="213">
        <v>6840</v>
      </c>
      <c r="G176" s="213">
        <f>F176*0.75</f>
        <v>5130</v>
      </c>
      <c r="H176" s="214">
        <f>F176*0.5</f>
        <v>3420</v>
      </c>
    </row>
    <row r="177" spans="1:8" ht="50.1" customHeight="1" x14ac:dyDescent="0.2">
      <c r="A177" s="160" t="s">
        <v>179</v>
      </c>
      <c r="B177" s="161"/>
      <c r="C177" s="202" t="str">
        <f>"Интернет-площадка 2gis.ru на основе Cправочника организаций "&amp;$C$2&amp;""</f>
        <v>Интернет-площадка 2gis.ru на основе Cправочника организаций "2ГИС.ОРЕНБУРГ"</v>
      </c>
      <c r="D177" s="36">
        <v>5040</v>
      </c>
      <c r="E177" s="37"/>
      <c r="F177" s="37"/>
      <c r="G177" s="37"/>
      <c r="H177" s="38"/>
    </row>
    <row r="178" spans="1:8" ht="50.1" customHeight="1" x14ac:dyDescent="0.2">
      <c r="A178" s="160" t="s">
        <v>130</v>
      </c>
      <c r="B178" s="161"/>
      <c r="C178"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8" s="36">
        <v>3360</v>
      </c>
      <c r="E178" s="37"/>
      <c r="F178" s="37"/>
      <c r="G178" s="37"/>
      <c r="H178" s="38"/>
    </row>
    <row r="179" spans="1:8" s="16" customFormat="1" ht="126" customHeight="1" thickBot="1" x14ac:dyDescent="0.25">
      <c r="A179" s="160" t="s">
        <v>131</v>
      </c>
      <c r="B179" s="161"/>
      <c r="C179" s="435" t="str">
        <f>C174</f>
        <v>Интернет-площадка 2gis.ru на основе Cправочника организаций "2ГИС.ОРЕНБУРГ"</v>
      </c>
      <c r="D179" s="36">
        <v>4824</v>
      </c>
      <c r="E179" s="37"/>
      <c r="F179" s="37"/>
      <c r="G179" s="37"/>
      <c r="H179" s="38"/>
    </row>
    <row r="180" spans="1:8" ht="50.1" customHeight="1" thickBot="1" x14ac:dyDescent="0.25">
      <c r="A180" s="24" t="s">
        <v>193</v>
      </c>
      <c r="B180" s="25"/>
      <c r="C180" s="26"/>
      <c r="D180" s="173"/>
      <c r="E180" s="173"/>
      <c r="F180" s="173"/>
      <c r="G180" s="173"/>
      <c r="H180" s="174"/>
    </row>
    <row r="181" spans="1:8" s="23" customFormat="1" ht="30" customHeight="1" thickBot="1" x14ac:dyDescent="0.25">
      <c r="A181" s="589"/>
      <c r="B181" s="429"/>
      <c r="C181" s="430"/>
      <c r="D181" s="429"/>
      <c r="E181" s="429"/>
      <c r="F181" s="429"/>
      <c r="G181" s="429"/>
      <c r="H181" s="431"/>
    </row>
    <row r="182" spans="1:8" s="16" customFormat="1" ht="185.25" customHeight="1" thickBot="1" x14ac:dyDescent="0.25">
      <c r="A182" s="160" t="s">
        <v>194</v>
      </c>
      <c r="B182" s="161"/>
      <c r="C182"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2" s="31">
        <v>18612</v>
      </c>
      <c r="E182" s="32"/>
      <c r="F182" s="32"/>
      <c r="G182" s="32"/>
      <c r="H182" s="33"/>
    </row>
    <row r="183" spans="1:8" s="16" customFormat="1" ht="83.25" customHeight="1" thickBot="1" x14ac:dyDescent="0.25">
      <c r="A183" s="160" t="s">
        <v>195</v>
      </c>
      <c r="B183" s="161"/>
      <c r="C183" s="209"/>
      <c r="D183" s="31">
        <v>18612</v>
      </c>
      <c r="E183" s="32"/>
      <c r="F183" s="32"/>
      <c r="G183" s="32"/>
      <c r="H183" s="33"/>
    </row>
    <row r="184" spans="1:8" ht="21.75" thickBot="1" x14ac:dyDescent="0.25">
      <c r="A184" s="336"/>
      <c r="B184" s="337"/>
      <c r="C184" s="125"/>
      <c r="D184" s="399"/>
      <c r="E184" s="399"/>
      <c r="F184" s="399"/>
      <c r="G184" s="399"/>
      <c r="H184" s="400"/>
    </row>
    <row r="186" spans="1:8" ht="21" x14ac:dyDescent="0.2">
      <c r="A186" s="220"/>
      <c r="B186" s="221" t="s">
        <v>133</v>
      </c>
      <c r="C186" s="222" t="s">
        <v>612</v>
      </c>
      <c r="D186" s="222"/>
      <c r="E186" s="223"/>
      <c r="F186" s="223"/>
      <c r="G186" s="223"/>
      <c r="H186" s="223"/>
    </row>
    <row r="187" spans="1:8" ht="21" x14ac:dyDescent="0.2">
      <c r="A187" s="220"/>
      <c r="B187" s="223"/>
      <c r="C187" s="224" t="s">
        <v>613</v>
      </c>
      <c r="D187" s="224"/>
      <c r="E187" s="223"/>
      <c r="F187" s="223"/>
      <c r="G187" s="223"/>
      <c r="H187" s="223"/>
    </row>
    <row r="188" spans="1:8" ht="21" x14ac:dyDescent="0.2">
      <c r="A188" s="220"/>
      <c r="B188" s="223"/>
      <c r="C188" s="224" t="s">
        <v>614</v>
      </c>
      <c r="D188" s="224"/>
      <c r="E188" s="223"/>
      <c r="F188" s="223"/>
      <c r="G188" s="223"/>
      <c r="H188" s="223"/>
    </row>
    <row r="189" spans="1:8" ht="21" x14ac:dyDescent="0.2">
      <c r="C189" s="224"/>
      <c r="D189" s="224"/>
      <c r="E189" s="223"/>
      <c r="F189" s="223"/>
      <c r="G189" s="223"/>
      <c r="H189" s="217"/>
    </row>
    <row r="190" spans="1:8" ht="26.25" customHeight="1" x14ac:dyDescent="0.2">
      <c r="A190" s="227" t="str">
        <f>Абакан_юр!A174</f>
        <v>По соглашению сторон в качестве валюты платежа могут выступать украинские гривны, в этом случае курс следующий: 1 руб. = 0,4273 гривен</v>
      </c>
      <c r="B190" s="227"/>
      <c r="C190" s="227"/>
      <c r="D190" s="228"/>
      <c r="E190" s="228"/>
      <c r="F190" s="229"/>
      <c r="G190" s="230"/>
      <c r="H190" s="230"/>
    </row>
    <row r="191" spans="1:8" ht="26.25" customHeight="1" x14ac:dyDescent="0.2">
      <c r="A191" s="227" t="str">
        <f>Абакан_юр!A175</f>
        <v>По соглашению сторон в качестве валюты платежа могут выступать дирхамы ОАЭ, в этом случае курс следующий: 1 руб. = 0,0413 дирхам</v>
      </c>
      <c r="B191" s="227"/>
      <c r="C191" s="227"/>
      <c r="D191" s="228"/>
      <c r="E191" s="228"/>
      <c r="F191" s="229"/>
      <c r="G191" s="232"/>
      <c r="H191" s="232"/>
    </row>
    <row r="192" spans="1:8" ht="26.25" customHeight="1" x14ac:dyDescent="0.2">
      <c r="A192" s="227" t="str">
        <f>Абакан_юр!A176</f>
        <v>По соглашению сторон в качестве валюты платежа могут выступать доллары США, в этом случае курс следующий: 1 руб. = 0,0113 доллара</v>
      </c>
      <c r="B192" s="227"/>
      <c r="C192" s="227"/>
      <c r="D192" s="228"/>
      <c r="E192" s="228"/>
      <c r="F192" s="229"/>
      <c r="G192" s="232"/>
      <c r="H192" s="232"/>
    </row>
    <row r="193" spans="1:8" ht="26.25" customHeight="1" x14ac:dyDescent="0.2">
      <c r="A193" s="227" t="str">
        <f>Абакан_юр!A177</f>
        <v>По соглашению сторон в качестве валюты платежа могут выступать евро, в этом случае курс следующий: 1 руб. = 0,0105 евро</v>
      </c>
      <c r="B193" s="227"/>
      <c r="C193" s="227"/>
      <c r="D193" s="228"/>
      <c r="E193" s="229"/>
      <c r="F193" s="229"/>
      <c r="G193" s="232"/>
      <c r="H193" s="232"/>
    </row>
    <row r="194" spans="1:8" ht="26.25" customHeight="1" x14ac:dyDescent="0.2">
      <c r="A194" s="227" t="str">
        <f>Абакан_юр!A178</f>
        <v>По соглашению сторон в качестве валюты платежа могут выступать чешские кроны, в этом случае курс следующий: 1 руб. = 0,2661 крона</v>
      </c>
      <c r="B194" s="227"/>
      <c r="C194" s="227"/>
      <c r="D194" s="228"/>
      <c r="E194" s="229"/>
      <c r="F194" s="229"/>
      <c r="G194" s="232"/>
      <c r="H194" s="232"/>
    </row>
    <row r="195" spans="1:8" ht="26.25" customHeight="1" x14ac:dyDescent="0.2">
      <c r="A195" s="227" t="str">
        <f>Абакан_юр!A179</f>
        <v>По соглашению сторон в качестве валюты платежа могут выступать киргизские сомы, в этом случае курс следующий: 1 руб. = 1,0065 сом</v>
      </c>
      <c r="B195" s="227"/>
      <c r="C195" s="227"/>
      <c r="D195" s="228"/>
      <c r="E195" s="228"/>
      <c r="F195" s="229"/>
      <c r="G195" s="232"/>
      <c r="H195" s="232"/>
    </row>
    <row r="196" spans="1:8" ht="26.25" customHeight="1" x14ac:dyDescent="0.2">
      <c r="A196"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6" s="227"/>
      <c r="C196" s="227"/>
      <c r="D196" s="228"/>
      <c r="E196" s="228"/>
      <c r="F196" s="229"/>
      <c r="G196" s="232"/>
      <c r="H196" s="232"/>
    </row>
    <row r="197" spans="1:8" ht="26.25" x14ac:dyDescent="0.2">
      <c r="A197" s="233"/>
      <c r="B197" s="233"/>
      <c r="C197" s="234"/>
      <c r="D197" s="235"/>
      <c r="E197" s="235"/>
      <c r="F197" s="236"/>
      <c r="G197" s="237"/>
      <c r="H197" s="237"/>
    </row>
    <row r="198" spans="1:8" ht="21" x14ac:dyDescent="0.2">
      <c r="A198" s="239" t="s">
        <v>144</v>
      </c>
      <c r="B198" s="239"/>
      <c r="C198" s="239"/>
      <c r="D198" s="239"/>
      <c r="E198" s="239"/>
      <c r="F198" s="239"/>
      <c r="G198" s="239"/>
      <c r="H198" s="239"/>
    </row>
    <row r="199" spans="1:8" ht="21" x14ac:dyDescent="0.2">
      <c r="A199" s="239" t="s">
        <v>145</v>
      </c>
      <c r="B199" s="239"/>
      <c r="C199" s="239"/>
      <c r="D199" s="239"/>
      <c r="E199" s="239"/>
      <c r="F199" s="239"/>
      <c r="G199" s="239"/>
      <c r="H199" s="239"/>
    </row>
    <row r="200" spans="1:8" ht="26.25" x14ac:dyDescent="0.2">
      <c r="A200" s="233"/>
      <c r="B200" s="233"/>
      <c r="C200" s="234"/>
      <c r="D200" s="235"/>
      <c r="E200" s="235"/>
      <c r="F200" s="236"/>
      <c r="G200" s="237"/>
      <c r="H200" s="237"/>
    </row>
    <row r="201" spans="1:8" ht="50.1" customHeight="1" thickBot="1" x14ac:dyDescent="0.25">
      <c r="A201" s="240" t="s">
        <v>146</v>
      </c>
      <c r="B201" s="240"/>
      <c r="C201" s="240"/>
      <c r="D201" s="240"/>
      <c r="E201" s="240"/>
      <c r="F201" s="241"/>
      <c r="G201" s="231"/>
      <c r="H201" s="242"/>
    </row>
    <row r="202" spans="1:8" ht="50.1" customHeight="1" thickBot="1" x14ac:dyDescent="0.25">
      <c r="A202" s="243" t="s">
        <v>147</v>
      </c>
      <c r="B202" s="244"/>
      <c r="C202" s="244"/>
      <c r="D202" s="244"/>
      <c r="E202" s="245"/>
      <c r="F202" s="246"/>
      <c r="H202" s="247"/>
    </row>
    <row r="203" spans="1:8" ht="100.5" customHeight="1" thickBot="1" x14ac:dyDescent="0.25">
      <c r="A203" s="375" t="s">
        <v>148</v>
      </c>
      <c r="B203" s="376"/>
      <c r="C203" s="250" t="s">
        <v>149</v>
      </c>
      <c r="D203" s="402" t="s">
        <v>150</v>
      </c>
      <c r="E203" s="403"/>
      <c r="F203" s="252"/>
      <c r="G203" s="252"/>
      <c r="H203" s="252"/>
    </row>
    <row r="204" spans="1:8" ht="95.25" customHeight="1" x14ac:dyDescent="0.2">
      <c r="A204" s="253" t="s">
        <v>151</v>
      </c>
      <c r="B204" s="254"/>
      <c r="C204" s="255" t="s">
        <v>152</v>
      </c>
      <c r="D204" s="256" t="s">
        <v>153</v>
      </c>
      <c r="E204" s="257"/>
      <c r="F204" s="252"/>
      <c r="G204" s="252"/>
      <c r="H204" s="252"/>
    </row>
    <row r="205" spans="1:8" ht="94.5" customHeight="1" x14ac:dyDescent="0.2">
      <c r="A205" s="258" t="s">
        <v>154</v>
      </c>
      <c r="B205" s="259"/>
      <c r="C205" s="260" t="s">
        <v>155</v>
      </c>
      <c r="D205" s="261" t="s">
        <v>156</v>
      </c>
      <c r="E205" s="262"/>
      <c r="F205" s="252"/>
      <c r="G205" s="252"/>
      <c r="H205" s="252"/>
    </row>
    <row r="206" spans="1:8" ht="108" customHeight="1" thickBot="1" x14ac:dyDescent="0.25">
      <c r="A206" s="404" t="s">
        <v>157</v>
      </c>
      <c r="B206" s="405"/>
      <c r="C206" s="406" t="s">
        <v>158</v>
      </c>
      <c r="D206" s="407" t="s">
        <v>156</v>
      </c>
      <c r="E206" s="408"/>
      <c r="F206" s="252"/>
      <c r="G206" s="252"/>
      <c r="H206" s="252"/>
    </row>
    <row r="207" spans="1:8" s="217" customFormat="1" ht="102.75" customHeight="1" thickBot="1" x14ac:dyDescent="0.25">
      <c r="A207" s="404" t="s">
        <v>160</v>
      </c>
      <c r="B207" s="405"/>
      <c r="C207" s="601" t="s">
        <v>161</v>
      </c>
      <c r="D207" s="405" t="s">
        <v>156</v>
      </c>
      <c r="E207" s="602"/>
      <c r="F207" s="246"/>
      <c r="G207" s="246"/>
      <c r="H207" s="246"/>
    </row>
    <row r="208" spans="1:8" s="238" customFormat="1" ht="222.75" customHeight="1" thickBot="1" x14ac:dyDescent="0.25">
      <c r="A208" s="404" t="s">
        <v>162</v>
      </c>
      <c r="B208" s="405"/>
      <c r="C208" s="406" t="s">
        <v>163</v>
      </c>
      <c r="D208" s="407" t="s">
        <v>156</v>
      </c>
      <c r="E208" s="408"/>
      <c r="F208" s="236"/>
      <c r="G208" s="237"/>
      <c r="H208" s="237"/>
    </row>
    <row r="209" spans="1:8" ht="23.25" x14ac:dyDescent="0.2">
      <c r="A209" s="264" t="s">
        <v>164</v>
      </c>
      <c r="B209" s="264"/>
      <c r="C209" s="264"/>
      <c r="D209" s="264"/>
      <c r="E209" s="264"/>
      <c r="F209" s="264"/>
      <c r="G209" s="264"/>
      <c r="H209" s="264"/>
    </row>
    <row r="210" spans="1:8" ht="23.25" x14ac:dyDescent="0.2">
      <c r="A210" s="264" t="s">
        <v>165</v>
      </c>
      <c r="B210" s="264"/>
      <c r="C210" s="264"/>
      <c r="D210" s="264"/>
      <c r="E210" s="264"/>
      <c r="F210" s="264"/>
      <c r="G210" s="264"/>
      <c r="H210" s="264"/>
    </row>
    <row r="211" spans="1:8" ht="186" customHeight="1" x14ac:dyDescent="0.2">
      <c r="A211"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1" s="239"/>
      <c r="C211" s="239"/>
      <c r="D211" s="239"/>
      <c r="E211" s="239"/>
      <c r="F211" s="239"/>
      <c r="G211" s="239"/>
      <c r="H211" s="239"/>
    </row>
    <row r="212" spans="1:8" ht="71.25" customHeight="1" x14ac:dyDescent="0.2">
      <c r="A212" s="239" t="s">
        <v>167</v>
      </c>
      <c r="B212" s="239"/>
      <c r="C212" s="239"/>
      <c r="D212" s="239"/>
      <c r="E212" s="239"/>
      <c r="F212" s="239"/>
      <c r="G212" s="239"/>
      <c r="H212" s="239"/>
    </row>
    <row r="213" spans="1:8" ht="23.25" x14ac:dyDescent="0.2">
      <c r="A213" s="264" t="s">
        <v>168</v>
      </c>
      <c r="B213" s="264"/>
      <c r="C213" s="264"/>
      <c r="D213" s="264"/>
      <c r="E213" s="264"/>
      <c r="F213" s="264"/>
      <c r="G213" s="264"/>
      <c r="H213" s="264"/>
    </row>
    <row r="214" spans="1:8" s="266" customFormat="1" ht="114.75" customHeight="1" x14ac:dyDescent="0.2">
      <c r="A214" s="239" t="s">
        <v>169</v>
      </c>
      <c r="B214" s="239"/>
      <c r="C214" s="239"/>
      <c r="D214" s="239"/>
      <c r="E214" s="239"/>
      <c r="F214" s="239"/>
      <c r="G214" s="239"/>
      <c r="H214" s="239"/>
    </row>
  </sheetData>
  <sheetProtection selectLockedCells="1" selectUnlockedCells="1"/>
  <mergeCells count="351">
    <mergeCell ref="A209:H209"/>
    <mergeCell ref="A210:H210"/>
    <mergeCell ref="A211:H211"/>
    <mergeCell ref="A212:H212"/>
    <mergeCell ref="A213:H213"/>
    <mergeCell ref="A214:E214"/>
    <mergeCell ref="F214:H214"/>
    <mergeCell ref="A206:B206"/>
    <mergeCell ref="D206:E206"/>
    <mergeCell ref="A207:B207"/>
    <mergeCell ref="D207:E207"/>
    <mergeCell ref="A208:B208"/>
    <mergeCell ref="D208:E208"/>
    <mergeCell ref="A203:B203"/>
    <mergeCell ref="D203:E203"/>
    <mergeCell ref="A204:B204"/>
    <mergeCell ref="D204:E204"/>
    <mergeCell ref="A205:B205"/>
    <mergeCell ref="D205:E205"/>
    <mergeCell ref="A195:C195"/>
    <mergeCell ref="A196:C196"/>
    <mergeCell ref="A198:H198"/>
    <mergeCell ref="A199:H199"/>
    <mergeCell ref="A201:E201"/>
    <mergeCell ref="A202:E202"/>
    <mergeCell ref="A190:C190"/>
    <mergeCell ref="G190:H190"/>
    <mergeCell ref="A191:C191"/>
    <mergeCell ref="A192:C192"/>
    <mergeCell ref="A193:C193"/>
    <mergeCell ref="A194:C194"/>
    <mergeCell ref="A184:B184"/>
    <mergeCell ref="D184:H184"/>
    <mergeCell ref="C186:D186"/>
    <mergeCell ref="C187:D187"/>
    <mergeCell ref="C188:D188"/>
    <mergeCell ref="C189:D189"/>
    <mergeCell ref="A180:B180"/>
    <mergeCell ref="D180:H180"/>
    <mergeCell ref="A181:C181"/>
    <mergeCell ref="D181:H181"/>
    <mergeCell ref="A182:B182"/>
    <mergeCell ref="C182:C183"/>
    <mergeCell ref="D182:H182"/>
    <mergeCell ref="A183:B183"/>
    <mergeCell ref="D183:H183"/>
    <mergeCell ref="A177:B177"/>
    <mergeCell ref="D177:H177"/>
    <mergeCell ref="A178:B178"/>
    <mergeCell ref="D178:H178"/>
    <mergeCell ref="A179:B179"/>
    <mergeCell ref="D179:H179"/>
    <mergeCell ref="A173:B173"/>
    <mergeCell ref="A174:B174"/>
    <mergeCell ref="D174:H174"/>
    <mergeCell ref="A175:B175"/>
    <mergeCell ref="D175:H175"/>
    <mergeCell ref="A176:B176"/>
    <mergeCell ref="D169:H169"/>
    <mergeCell ref="A170:B170"/>
    <mergeCell ref="D170:H170"/>
    <mergeCell ref="A171:B171"/>
    <mergeCell ref="D171:H171"/>
    <mergeCell ref="A172:B172"/>
    <mergeCell ref="D172:H172"/>
    <mergeCell ref="A165:B165"/>
    <mergeCell ref="D165:H165"/>
    <mergeCell ref="A166:B166"/>
    <mergeCell ref="D166:H166"/>
    <mergeCell ref="A167:B167"/>
    <mergeCell ref="C167:C171"/>
    <mergeCell ref="D167:H167"/>
    <mergeCell ref="A168:B168"/>
    <mergeCell ref="D168:H168"/>
    <mergeCell ref="A169:B169"/>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12:B112"/>
    <mergeCell ref="D112:H112"/>
    <mergeCell ref="A113:B113"/>
    <mergeCell ref="C113:C130"/>
    <mergeCell ref="D113:H113"/>
    <mergeCell ref="A114:B114"/>
    <mergeCell ref="D114:H114"/>
    <mergeCell ref="A115:B115"/>
    <mergeCell ref="D115:H115"/>
    <mergeCell ref="A116:B116"/>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C101:C109"/>
    <mergeCell ref="D101:H101"/>
    <mergeCell ref="A102:B102"/>
    <mergeCell ref="D102:H102"/>
    <mergeCell ref="A103:B103"/>
    <mergeCell ref="D103:H103"/>
    <mergeCell ref="A104:B104"/>
    <mergeCell ref="D104:H104"/>
    <mergeCell ref="A105:B105"/>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2"/>
  <sheetViews>
    <sheetView view="pageBreakPreview" zoomScale="30" zoomScaleNormal="60" zoomScaleSheetLayoutView="30" workbookViewId="0">
      <pane ySplit="4" topLeftCell="A44"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2.7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7" s="31">
        <f>F7*1.2</f>
        <v>14400</v>
      </c>
      <c r="E7" s="32">
        <f>F7*1.1</f>
        <v>13200.000000000002</v>
      </c>
      <c r="F7" s="32">
        <v>12000</v>
      </c>
      <c r="G7" s="32">
        <f>F7*0.75</f>
        <v>9000</v>
      </c>
      <c r="H7" s="33">
        <f>F7*0.5</f>
        <v>6000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2" s="54">
        <f>F12*1.2</f>
        <v>16200</v>
      </c>
      <c r="E12" s="32">
        <f>F12*1.1</f>
        <v>14850.000000000002</v>
      </c>
      <c r="F12" s="32">
        <v>13500</v>
      </c>
      <c r="G12" s="32">
        <f>F12*0.75</f>
        <v>10125</v>
      </c>
      <c r="H12" s="33">
        <f>F12*0.5</f>
        <v>6750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3090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"2ГИС.БАРНАУЛ"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3" s="389">
        <v>480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7" s="31">
        <f>F27*1.2</f>
        <v>20664</v>
      </c>
      <c r="E27" s="32">
        <f>F27*1.1</f>
        <v>18942</v>
      </c>
      <c r="F27" s="32">
        <v>17220</v>
      </c>
      <c r="G27" s="32">
        <f>F27*0.75</f>
        <v>12915</v>
      </c>
      <c r="H27" s="33">
        <f>F27*0.5</f>
        <v>8610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2" s="54">
        <f>F32*1.2</f>
        <v>23184</v>
      </c>
      <c r="E32" s="32">
        <f>F32*1.1</f>
        <v>21252</v>
      </c>
      <c r="F32" s="32">
        <v>19320</v>
      </c>
      <c r="G32" s="32">
        <f>F32*0.75</f>
        <v>14490</v>
      </c>
      <c r="H32" s="33">
        <f>F32*0.5</f>
        <v>9660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"2ГИС.БАРНАУЛ"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3" s="89">
        <v>324</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8" s="31">
        <f>F48*1.2</f>
        <v>17280</v>
      </c>
      <c r="E48" s="32">
        <f>F48*1.1</f>
        <v>15840.000000000002</v>
      </c>
      <c r="F48" s="32">
        <v>14400</v>
      </c>
      <c r="G48" s="32">
        <f>F48*0.75</f>
        <v>10800</v>
      </c>
      <c r="H48" s="33">
        <f>F48*0.5</f>
        <v>7200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4" s="54">
        <f>F54*1.2</f>
        <v>19440</v>
      </c>
      <c r="E54" s="32">
        <f>F54*1.1</f>
        <v>17820</v>
      </c>
      <c r="F54" s="32">
        <v>16200</v>
      </c>
      <c r="G54" s="32">
        <f>F54*0.75</f>
        <v>12150</v>
      </c>
      <c r="H54" s="33">
        <f>F54*0.5</f>
        <v>8100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0" s="389">
        <v>375</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3000 до 114000</v>
      </c>
      <c r="E64" s="139"/>
      <c r="F64" s="139"/>
      <c r="G64" s="139"/>
      <c r="H64" s="140"/>
    </row>
    <row r="65" spans="1:8" ht="37.5" customHeight="1" outlineLevel="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5" s="314">
        <v>3000</v>
      </c>
      <c r="E65" s="145"/>
      <c r="F65" s="145"/>
      <c r="G65" s="145"/>
      <c r="H65" s="146"/>
    </row>
    <row r="66" spans="1:8" ht="37.5" customHeight="1" outlineLevel="1" x14ac:dyDescent="0.2">
      <c r="A66" s="147" t="s">
        <v>40</v>
      </c>
      <c r="B66" s="315"/>
      <c r="C66" s="297"/>
      <c r="D66" s="56">
        <v>6000</v>
      </c>
      <c r="E66" s="37"/>
      <c r="F66" s="37"/>
      <c r="G66" s="37"/>
      <c r="H66" s="38"/>
    </row>
    <row r="67" spans="1:8" ht="37.5" customHeight="1" outlineLevel="1" x14ac:dyDescent="0.2">
      <c r="A67" s="147" t="s">
        <v>41</v>
      </c>
      <c r="B67" s="315"/>
      <c r="C67" s="297"/>
      <c r="D67" s="56">
        <v>12000</v>
      </c>
      <c r="E67" s="37"/>
      <c r="F67" s="37"/>
      <c r="G67" s="37"/>
      <c r="H67" s="38"/>
    </row>
    <row r="68" spans="1:8" ht="37.5" customHeight="1" outlineLevel="1" x14ac:dyDescent="0.2">
      <c r="A68" s="147" t="s">
        <v>42</v>
      </c>
      <c r="B68" s="315"/>
      <c r="C68" s="297"/>
      <c r="D68" s="56">
        <v>18000</v>
      </c>
      <c r="E68" s="37"/>
      <c r="F68" s="37"/>
      <c r="G68" s="37"/>
      <c r="H68" s="38"/>
    </row>
    <row r="69" spans="1:8" ht="37.5" customHeight="1" outlineLevel="1" x14ac:dyDescent="0.2">
      <c r="A69" s="147" t="s">
        <v>43</v>
      </c>
      <c r="B69" s="315"/>
      <c r="C69" s="297"/>
      <c r="D69" s="56">
        <v>24000</v>
      </c>
      <c r="E69" s="37"/>
      <c r="F69" s="37"/>
      <c r="G69" s="37"/>
      <c r="H69" s="38"/>
    </row>
    <row r="70" spans="1:8" ht="37.5" customHeight="1" outlineLevel="1" x14ac:dyDescent="0.2">
      <c r="A70" s="147" t="s">
        <v>44</v>
      </c>
      <c r="B70" s="315"/>
      <c r="C70" s="297"/>
      <c r="D70" s="56">
        <v>30000</v>
      </c>
      <c r="E70" s="37"/>
      <c r="F70" s="37"/>
      <c r="G70" s="37"/>
      <c r="H70" s="38"/>
    </row>
    <row r="71" spans="1:8" ht="37.5" customHeight="1" outlineLevel="1" x14ac:dyDescent="0.2">
      <c r="A71" s="147" t="s">
        <v>45</v>
      </c>
      <c r="B71" s="315"/>
      <c r="C71" s="297"/>
      <c r="D71" s="56">
        <v>36000</v>
      </c>
      <c r="E71" s="37"/>
      <c r="F71" s="37"/>
      <c r="G71" s="37"/>
      <c r="H71" s="38"/>
    </row>
    <row r="72" spans="1:8" ht="37.5" customHeight="1" outlineLevel="1" x14ac:dyDescent="0.2">
      <c r="A72" s="147" t="s">
        <v>46</v>
      </c>
      <c r="B72" s="315"/>
      <c r="C72" s="297"/>
      <c r="D72" s="56">
        <v>42000</v>
      </c>
      <c r="E72" s="37"/>
      <c r="F72" s="37"/>
      <c r="G72" s="37"/>
      <c r="H72" s="38"/>
    </row>
    <row r="73" spans="1:8" ht="37.5" customHeight="1" outlineLevel="1" x14ac:dyDescent="0.2">
      <c r="A73" s="147" t="s">
        <v>47</v>
      </c>
      <c r="B73" s="315"/>
      <c r="C73" s="297"/>
      <c r="D73" s="56">
        <v>48000</v>
      </c>
      <c r="E73" s="37"/>
      <c r="F73" s="37"/>
      <c r="G73" s="37"/>
      <c r="H73" s="38"/>
    </row>
    <row r="74" spans="1:8" ht="37.5" customHeight="1" outlineLevel="1" x14ac:dyDescent="0.2">
      <c r="A74" s="147" t="s">
        <v>48</v>
      </c>
      <c r="B74" s="315"/>
      <c r="C74" s="297"/>
      <c r="D74" s="56">
        <v>54000</v>
      </c>
      <c r="E74" s="37"/>
      <c r="F74" s="37"/>
      <c r="G74" s="37"/>
      <c r="H74" s="38"/>
    </row>
    <row r="75" spans="1:8" ht="37.5" customHeight="1" outlineLevel="1" x14ac:dyDescent="0.2">
      <c r="A75" s="147" t="s">
        <v>49</v>
      </c>
      <c r="B75" s="315"/>
      <c r="C75" s="297"/>
      <c r="D75" s="56">
        <v>60000</v>
      </c>
      <c r="E75" s="37"/>
      <c r="F75" s="37"/>
      <c r="G75" s="37"/>
      <c r="H75" s="38"/>
    </row>
    <row r="76" spans="1:8" ht="37.5" customHeight="1" outlineLevel="1" x14ac:dyDescent="0.2">
      <c r="A76" s="147" t="s">
        <v>50</v>
      </c>
      <c r="B76" s="315"/>
      <c r="C76" s="297"/>
      <c r="D76" s="56">
        <v>66000</v>
      </c>
      <c r="E76" s="37"/>
      <c r="F76" s="37"/>
      <c r="G76" s="37"/>
      <c r="H76" s="38"/>
    </row>
    <row r="77" spans="1:8" ht="37.5" customHeight="1" outlineLevel="1" x14ac:dyDescent="0.2">
      <c r="A77" s="147" t="s">
        <v>51</v>
      </c>
      <c r="B77" s="315"/>
      <c r="C77" s="297"/>
      <c r="D77" s="56">
        <v>72000</v>
      </c>
      <c r="E77" s="37"/>
      <c r="F77" s="37"/>
      <c r="G77" s="37"/>
      <c r="H77" s="38"/>
    </row>
    <row r="78" spans="1:8" ht="37.5" customHeight="1" outlineLevel="1" x14ac:dyDescent="0.2">
      <c r="A78" s="147" t="s">
        <v>52</v>
      </c>
      <c r="B78" s="315"/>
      <c r="C78" s="297"/>
      <c r="D78" s="56">
        <v>78000</v>
      </c>
      <c r="E78" s="37"/>
      <c r="F78" s="37"/>
      <c r="G78" s="37"/>
      <c r="H78" s="38"/>
    </row>
    <row r="79" spans="1:8" ht="37.5" customHeight="1" outlineLevel="1" x14ac:dyDescent="0.2">
      <c r="A79" s="147" t="s">
        <v>53</v>
      </c>
      <c r="B79" s="315"/>
      <c r="C79" s="297"/>
      <c r="D79" s="56">
        <v>84000</v>
      </c>
      <c r="E79" s="37"/>
      <c r="F79" s="37"/>
      <c r="G79" s="37"/>
      <c r="H79" s="38"/>
    </row>
    <row r="80" spans="1:8" ht="37.5" customHeight="1" outlineLevel="1" x14ac:dyDescent="0.2">
      <c r="A80" s="147" t="s">
        <v>54</v>
      </c>
      <c r="B80" s="315"/>
      <c r="C80" s="297"/>
      <c r="D80" s="56">
        <v>90000</v>
      </c>
      <c r="E80" s="37"/>
      <c r="F80" s="37"/>
      <c r="G80" s="37"/>
      <c r="H80" s="38"/>
    </row>
    <row r="81" spans="1:8" ht="37.5" customHeight="1" outlineLevel="1" x14ac:dyDescent="0.2">
      <c r="A81" s="147" t="s">
        <v>55</v>
      </c>
      <c r="B81" s="315"/>
      <c r="C81" s="297"/>
      <c r="D81" s="56">
        <v>96000</v>
      </c>
      <c r="E81" s="37"/>
      <c r="F81" s="37"/>
      <c r="G81" s="37"/>
      <c r="H81" s="38"/>
    </row>
    <row r="82" spans="1:8" ht="37.5" customHeight="1" outlineLevel="1" x14ac:dyDescent="0.2">
      <c r="A82" s="147" t="s">
        <v>56</v>
      </c>
      <c r="B82" s="315"/>
      <c r="C82" s="297"/>
      <c r="D82" s="56">
        <v>102000</v>
      </c>
      <c r="E82" s="37"/>
      <c r="F82" s="37"/>
      <c r="G82" s="37"/>
      <c r="H82" s="38"/>
    </row>
    <row r="83" spans="1:8" ht="37.5" customHeight="1" outlineLevel="1" x14ac:dyDescent="0.2">
      <c r="A83" s="147" t="s">
        <v>57</v>
      </c>
      <c r="B83" s="315"/>
      <c r="C83" s="297"/>
      <c r="D83" s="56">
        <v>108000</v>
      </c>
      <c r="E83" s="37"/>
      <c r="F83" s="37"/>
      <c r="G83" s="37"/>
      <c r="H83" s="38"/>
    </row>
    <row r="84" spans="1:8" ht="37.5" customHeight="1" outlineLevel="1" x14ac:dyDescent="0.2">
      <c r="A84" s="147" t="s">
        <v>58</v>
      </c>
      <c r="B84" s="315"/>
      <c r="C84" s="297"/>
      <c r="D84" s="56">
        <v>114000</v>
      </c>
      <c r="E84" s="37"/>
      <c r="F84" s="37"/>
      <c r="G84" s="37"/>
      <c r="H84" s="38"/>
    </row>
    <row r="85" spans="1:8" ht="37.5" customHeight="1" outlineLevel="1" x14ac:dyDescent="0.2">
      <c r="A85" s="147" t="s">
        <v>205</v>
      </c>
      <c r="B85" s="315"/>
      <c r="C85" s="297"/>
      <c r="D85" s="56">
        <v>120000</v>
      </c>
      <c r="E85" s="37"/>
      <c r="F85" s="37"/>
      <c r="G85" s="37"/>
      <c r="H85" s="38"/>
    </row>
    <row r="86" spans="1:8" ht="37.5" customHeight="1" outlineLevel="1" x14ac:dyDescent="0.2">
      <c r="A86" s="147" t="s">
        <v>206</v>
      </c>
      <c r="B86" s="315"/>
      <c r="C86" s="297"/>
      <c r="D86" s="56">
        <v>126000</v>
      </c>
      <c r="E86" s="37"/>
      <c r="F86" s="37"/>
      <c r="G86" s="37"/>
      <c r="H86" s="38"/>
    </row>
    <row r="87" spans="1:8" ht="37.5" customHeight="1" outlineLevel="1" x14ac:dyDescent="0.2">
      <c r="A87" s="147" t="s">
        <v>207</v>
      </c>
      <c r="B87" s="315"/>
      <c r="C87" s="297"/>
      <c r="D87" s="56">
        <v>132000</v>
      </c>
      <c r="E87" s="37"/>
      <c r="F87" s="37"/>
      <c r="G87" s="37"/>
      <c r="H87" s="38"/>
    </row>
    <row r="88" spans="1:8" ht="37.5" customHeight="1" outlineLevel="1" x14ac:dyDescent="0.2">
      <c r="A88" s="147" t="s">
        <v>208</v>
      </c>
      <c r="B88" s="315"/>
      <c r="C88" s="297"/>
      <c r="D88" s="56">
        <v>138000</v>
      </c>
      <c r="E88" s="37"/>
      <c r="F88" s="37"/>
      <c r="G88" s="37"/>
      <c r="H88" s="38"/>
    </row>
    <row r="89" spans="1:8" ht="37.5" customHeight="1" outlineLevel="1" x14ac:dyDescent="0.2">
      <c r="A89" s="147" t="s">
        <v>209</v>
      </c>
      <c r="B89" s="315"/>
      <c r="C89" s="297"/>
      <c r="D89" s="56">
        <v>144000</v>
      </c>
      <c r="E89" s="37"/>
      <c r="F89" s="37"/>
      <c r="G89" s="37"/>
      <c r="H89" s="38"/>
    </row>
    <row r="90" spans="1:8" ht="37.5" customHeight="1" outlineLevel="1" x14ac:dyDescent="0.2">
      <c r="A90" s="147" t="s">
        <v>210</v>
      </c>
      <c r="B90" s="148"/>
      <c r="C90" s="297"/>
      <c r="D90" s="56">
        <v>150000</v>
      </c>
      <c r="E90" s="37"/>
      <c r="F90" s="37"/>
      <c r="G90" s="37"/>
      <c r="H90" s="38"/>
    </row>
    <row r="91" spans="1:8" ht="37.5" customHeight="1" outlineLevel="1" x14ac:dyDescent="0.2">
      <c r="A91" s="147" t="s">
        <v>211</v>
      </c>
      <c r="B91" s="148"/>
      <c r="C91" s="297"/>
      <c r="D91" s="56">
        <v>156000</v>
      </c>
      <c r="E91" s="37"/>
      <c r="F91" s="37"/>
      <c r="G91" s="37"/>
      <c r="H91" s="38"/>
    </row>
    <row r="92" spans="1:8" ht="37.5" customHeight="1" outlineLevel="1" x14ac:dyDescent="0.2">
      <c r="A92" s="147" t="s">
        <v>212</v>
      </c>
      <c r="B92" s="148"/>
      <c r="C92" s="297"/>
      <c r="D92" s="56">
        <v>162000</v>
      </c>
      <c r="E92" s="37"/>
      <c r="F92" s="37"/>
      <c r="G92" s="37"/>
      <c r="H92" s="38"/>
    </row>
    <row r="93" spans="1:8" ht="37.5" customHeight="1" outlineLevel="1" x14ac:dyDescent="0.2">
      <c r="A93" s="147" t="s">
        <v>213</v>
      </c>
      <c r="B93" s="148"/>
      <c r="C93" s="297"/>
      <c r="D93" s="56">
        <v>168000</v>
      </c>
      <c r="E93" s="37"/>
      <c r="F93" s="37"/>
      <c r="G93" s="37"/>
      <c r="H93" s="38"/>
    </row>
    <row r="94" spans="1:8" ht="37.5" customHeight="1" outlineLevel="1" x14ac:dyDescent="0.2">
      <c r="A94" s="147" t="s">
        <v>214</v>
      </c>
      <c r="B94" s="148"/>
      <c r="C94" s="297"/>
      <c r="D94" s="56">
        <v>174000</v>
      </c>
      <c r="E94" s="37"/>
      <c r="F94" s="37"/>
      <c r="G94" s="37"/>
      <c r="H94" s="38"/>
    </row>
    <row r="95" spans="1:8" ht="37.5" customHeight="1" outlineLevel="1" x14ac:dyDescent="0.2">
      <c r="A95" s="147" t="s">
        <v>224</v>
      </c>
      <c r="B95" s="148"/>
      <c r="C95" s="297"/>
      <c r="D95" s="56">
        <v>180000</v>
      </c>
      <c r="E95" s="37"/>
      <c r="F95" s="37"/>
      <c r="G95" s="37"/>
      <c r="H95" s="38"/>
    </row>
    <row r="96" spans="1:8" ht="37.5" customHeight="1" outlineLevel="1" x14ac:dyDescent="0.2">
      <c r="A96" s="147" t="s">
        <v>225</v>
      </c>
      <c r="B96" s="148"/>
      <c r="C96" s="297"/>
      <c r="D96" s="56">
        <v>186000</v>
      </c>
      <c r="E96" s="37"/>
      <c r="F96" s="37"/>
      <c r="G96" s="37"/>
      <c r="H96" s="38"/>
    </row>
    <row r="97" spans="1:8" ht="37.5" customHeight="1" outlineLevel="1" x14ac:dyDescent="0.2">
      <c r="A97" s="147" t="s">
        <v>226</v>
      </c>
      <c r="B97" s="148"/>
      <c r="C97" s="297"/>
      <c r="D97" s="56">
        <v>192000</v>
      </c>
      <c r="E97" s="37"/>
      <c r="F97" s="37"/>
      <c r="G97" s="37"/>
      <c r="H97" s="38"/>
    </row>
    <row r="98" spans="1:8" ht="37.5" customHeight="1" outlineLevel="1" x14ac:dyDescent="0.2">
      <c r="A98" s="147" t="s">
        <v>227</v>
      </c>
      <c r="B98" s="148"/>
      <c r="C98" s="297"/>
      <c r="D98" s="56">
        <v>198000</v>
      </c>
      <c r="E98" s="37"/>
      <c r="F98" s="37"/>
      <c r="G98" s="37"/>
      <c r="H98" s="38"/>
    </row>
    <row r="99" spans="1:8" ht="37.5" customHeight="1" outlineLevel="1" x14ac:dyDescent="0.2">
      <c r="A99" s="147" t="s">
        <v>228</v>
      </c>
      <c r="B99" s="148"/>
      <c r="C99" s="297"/>
      <c r="D99" s="56">
        <v>204000</v>
      </c>
      <c r="E99" s="37"/>
      <c r="F99" s="37"/>
      <c r="G99" s="37"/>
      <c r="H99" s="38"/>
    </row>
    <row r="100" spans="1:8" ht="37.5" customHeight="1" outlineLevel="1" x14ac:dyDescent="0.2">
      <c r="A100" s="147" t="s">
        <v>229</v>
      </c>
      <c r="B100" s="148"/>
      <c r="C100" s="297"/>
      <c r="D100" s="56">
        <v>210000</v>
      </c>
      <c r="E100" s="37"/>
      <c r="F100" s="37"/>
      <c r="G100" s="37"/>
      <c r="H100" s="38"/>
    </row>
    <row r="101" spans="1:8" ht="37.5" customHeight="1" outlineLevel="1" x14ac:dyDescent="0.2">
      <c r="A101" s="147" t="s">
        <v>230</v>
      </c>
      <c r="B101" s="148"/>
      <c r="C101" s="297"/>
      <c r="D101" s="56">
        <v>216000</v>
      </c>
      <c r="E101" s="37"/>
      <c r="F101" s="37"/>
      <c r="G101" s="37"/>
      <c r="H101" s="38"/>
    </row>
    <row r="102" spans="1:8" ht="37.5" customHeight="1" outlineLevel="1" x14ac:dyDescent="0.2">
      <c r="A102" s="147" t="s">
        <v>231</v>
      </c>
      <c r="B102" s="148"/>
      <c r="C102" s="297"/>
      <c r="D102" s="56">
        <v>222000</v>
      </c>
      <c r="E102" s="37"/>
      <c r="F102" s="37"/>
      <c r="G102" s="37"/>
      <c r="H102" s="38"/>
    </row>
    <row r="103" spans="1:8" ht="37.5" customHeight="1" outlineLevel="1" x14ac:dyDescent="0.2">
      <c r="A103" s="147" t="s">
        <v>232</v>
      </c>
      <c r="B103" s="148"/>
      <c r="C103" s="297"/>
      <c r="D103" s="56">
        <v>228000</v>
      </c>
      <c r="E103" s="37"/>
      <c r="F103" s="37"/>
      <c r="G103" s="37"/>
      <c r="H103" s="38"/>
    </row>
    <row r="104" spans="1:8" ht="37.5" customHeight="1" outlineLevel="1" thickBot="1" x14ac:dyDescent="0.25">
      <c r="A104" s="147" t="s">
        <v>233</v>
      </c>
      <c r="B104" s="148"/>
      <c r="C104" s="316"/>
      <c r="D104" s="56">
        <v>234000</v>
      </c>
      <c r="E104" s="37"/>
      <c r="F104" s="37"/>
      <c r="G104" s="37"/>
      <c r="H104" s="38"/>
    </row>
    <row r="105" spans="1:8" ht="50.1" customHeight="1" thickBot="1" x14ac:dyDescent="0.25">
      <c r="A105" s="136" t="s">
        <v>59</v>
      </c>
      <c r="B105" s="137"/>
      <c r="C105" s="137"/>
      <c r="D105" s="138" t="str">
        <f>"от "&amp;MIN(D106:D115)&amp;" до "&amp;MAX(D106:D115)</f>
        <v>от 420 до 7980</v>
      </c>
      <c r="E105" s="139"/>
      <c r="F105" s="139"/>
      <c r="G105" s="139"/>
      <c r="H105" s="140"/>
    </row>
    <row r="106" spans="1:8" s="16" customFormat="1" ht="159" customHeight="1"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6" s="152">
        <v>1380</v>
      </c>
      <c r="E106" s="152"/>
      <c r="F106" s="152"/>
      <c r="G106" s="152"/>
      <c r="H106" s="153"/>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07" s="157">
        <v>720</v>
      </c>
      <c r="E107" s="157"/>
      <c r="F107" s="157"/>
      <c r="G107" s="157"/>
      <c r="H107" s="158"/>
    </row>
    <row r="108" spans="1:8" ht="37.5" customHeight="1" x14ac:dyDescent="0.2">
      <c r="A108" s="154" t="s">
        <v>62</v>
      </c>
      <c r="B108" s="155"/>
      <c r="C108" s="159"/>
      <c r="D108" s="157">
        <v>6240</v>
      </c>
      <c r="E108" s="157"/>
      <c r="F108" s="157"/>
      <c r="G108" s="157"/>
      <c r="H108" s="158"/>
    </row>
    <row r="109" spans="1:8" ht="37.5" customHeight="1" x14ac:dyDescent="0.2">
      <c r="A109" s="154" t="s">
        <v>63</v>
      </c>
      <c r="B109" s="155"/>
      <c r="C109" s="159"/>
      <c r="D109" s="157">
        <v>2520</v>
      </c>
      <c r="E109" s="157"/>
      <c r="F109" s="157"/>
      <c r="G109" s="157"/>
      <c r="H109" s="158"/>
    </row>
    <row r="110" spans="1:8" ht="37.5" customHeight="1" x14ac:dyDescent="0.2">
      <c r="A110" s="160" t="s">
        <v>64</v>
      </c>
      <c r="B110" s="161"/>
      <c r="C110" s="159"/>
      <c r="D110" s="157">
        <v>7452</v>
      </c>
      <c r="E110" s="157"/>
      <c r="F110" s="157"/>
      <c r="G110" s="157"/>
      <c r="H110" s="158"/>
    </row>
    <row r="111" spans="1:8" ht="37.5" customHeight="1" x14ac:dyDescent="0.2">
      <c r="A111" s="154" t="s">
        <v>65</v>
      </c>
      <c r="B111" s="155"/>
      <c r="C111" s="159"/>
      <c r="D111" s="157">
        <v>420</v>
      </c>
      <c r="E111" s="157"/>
      <c r="F111" s="157"/>
      <c r="G111" s="157"/>
      <c r="H111" s="158"/>
    </row>
    <row r="112" spans="1:8" ht="37.5" customHeight="1" x14ac:dyDescent="0.2">
      <c r="A112" s="154" t="s">
        <v>66</v>
      </c>
      <c r="B112" s="155"/>
      <c r="C112" s="159"/>
      <c r="D112" s="157">
        <v>420</v>
      </c>
      <c r="E112" s="157"/>
      <c r="F112" s="157"/>
      <c r="G112" s="157"/>
      <c r="H112" s="158"/>
    </row>
    <row r="113" spans="1:8" ht="37.5" customHeight="1" x14ac:dyDescent="0.2">
      <c r="A113" s="154" t="s">
        <v>67</v>
      </c>
      <c r="B113" s="155"/>
      <c r="C113" s="159"/>
      <c r="D113" s="157">
        <v>840</v>
      </c>
      <c r="E113" s="157"/>
      <c r="F113" s="157"/>
      <c r="G113" s="157"/>
      <c r="H113" s="158"/>
    </row>
    <row r="114" spans="1:8" ht="37.5" customHeight="1" x14ac:dyDescent="0.2">
      <c r="A114" s="154" t="s">
        <v>68</v>
      </c>
      <c r="B114" s="155"/>
      <c r="C114" s="159"/>
      <c r="D114" s="157">
        <v>1260</v>
      </c>
      <c r="E114" s="157"/>
      <c r="F114" s="157"/>
      <c r="G114" s="157"/>
      <c r="H114" s="158"/>
    </row>
    <row r="115" spans="1:8" ht="37.5" customHeight="1" thickBot="1" x14ac:dyDescent="0.25">
      <c r="A115" s="162" t="s">
        <v>69</v>
      </c>
      <c r="B115" s="163"/>
      <c r="C115" s="164"/>
      <c r="D115" s="165">
        <v>7980</v>
      </c>
      <c r="E115" s="165"/>
      <c r="F115" s="165"/>
      <c r="G115" s="165"/>
      <c r="H115" s="166"/>
    </row>
    <row r="116" spans="1:8" s="16" customFormat="1" ht="117.75" customHeight="1" thickBot="1" x14ac:dyDescent="0.25">
      <c r="A116" s="356" t="s">
        <v>71</v>
      </c>
      <c r="B116" s="397"/>
      <c r="C11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6" s="45">
        <v>30</v>
      </c>
      <c r="E116" s="45"/>
      <c r="F116" s="45"/>
      <c r="G116" s="45"/>
      <c r="H116" s="46"/>
    </row>
    <row r="117" spans="1:8" ht="50.1" customHeight="1" thickBot="1" x14ac:dyDescent="0.25">
      <c r="A117" s="24" t="s">
        <v>72</v>
      </c>
      <c r="B117" s="25"/>
      <c r="C117" s="26"/>
      <c r="D117" s="173" t="str">
        <f>"от "&amp;MIN(D119,D139:H140,F179,D141:H155)&amp;" до "&amp;MAX(D119,D139:H140,F179,D141:H155)</f>
        <v>от 540 до 31860</v>
      </c>
      <c r="E117" s="173"/>
      <c r="F117" s="173"/>
      <c r="G117" s="173"/>
      <c r="H117" s="174"/>
    </row>
    <row r="118" spans="1:8" ht="21.75" thickBot="1" x14ac:dyDescent="0.25">
      <c r="A118" s="336"/>
      <c r="B118" s="337"/>
      <c r="C118" s="130"/>
      <c r="D118" s="399"/>
      <c r="E118" s="399"/>
      <c r="F118" s="399"/>
      <c r="G118" s="399"/>
      <c r="H118" s="400"/>
    </row>
    <row r="119" spans="1:8" ht="63"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19" s="182">
        <v>9960</v>
      </c>
      <c r="E119" s="182"/>
      <c r="F119" s="182"/>
      <c r="G119" s="182"/>
      <c r="H119" s="183"/>
    </row>
    <row r="120" spans="1:8" ht="63" customHeight="1" thickBot="1" x14ac:dyDescent="0.25">
      <c r="A120" s="184" t="s">
        <v>74</v>
      </c>
      <c r="B120" s="185"/>
      <c r="C120" s="186"/>
      <c r="D120" s="187" t="s">
        <v>75</v>
      </c>
      <c r="E120" s="188"/>
      <c r="F120" s="188"/>
      <c r="G120" s="188"/>
      <c r="H120" s="189"/>
    </row>
    <row r="121" spans="1:8" ht="63" customHeight="1" x14ac:dyDescent="0.2">
      <c r="A121" s="190" t="s">
        <v>76</v>
      </c>
      <c r="B121" s="191"/>
      <c r="C121" s="186"/>
      <c r="D121" s="157">
        <f>D119/4</f>
        <v>2490</v>
      </c>
      <c r="E121" s="157"/>
      <c r="F121" s="157"/>
      <c r="G121" s="157"/>
      <c r="H121" s="158"/>
    </row>
    <row r="122" spans="1:8" ht="63" customHeight="1" x14ac:dyDescent="0.2">
      <c r="A122" s="190" t="s">
        <v>77</v>
      </c>
      <c r="B122" s="191"/>
      <c r="C122" s="186"/>
      <c r="D122" s="157">
        <f>D119/5</f>
        <v>1992</v>
      </c>
      <c r="E122" s="157"/>
      <c r="F122" s="157"/>
      <c r="G122" s="157"/>
      <c r="H122" s="158"/>
    </row>
    <row r="123" spans="1:8" ht="63" customHeight="1" x14ac:dyDescent="0.2">
      <c r="A123" s="190" t="s">
        <v>78</v>
      </c>
      <c r="B123" s="191"/>
      <c r="C123" s="186"/>
      <c r="D123" s="157">
        <f>D119/6</f>
        <v>1660</v>
      </c>
      <c r="E123" s="157"/>
      <c r="F123" s="157"/>
      <c r="G123" s="157"/>
      <c r="H123" s="158"/>
    </row>
    <row r="124" spans="1:8" ht="63" customHeight="1" x14ac:dyDescent="0.2">
      <c r="A124" s="190" t="s">
        <v>79</v>
      </c>
      <c r="B124" s="191"/>
      <c r="C124" s="186"/>
      <c r="D124" s="157">
        <f>D119/7</f>
        <v>1422.8571428571429</v>
      </c>
      <c r="E124" s="157"/>
      <c r="F124" s="157"/>
      <c r="G124" s="157"/>
      <c r="H124" s="158"/>
    </row>
    <row r="125" spans="1:8" ht="63" customHeight="1" x14ac:dyDescent="0.2">
      <c r="A125" s="190" t="s">
        <v>80</v>
      </c>
      <c r="B125" s="191"/>
      <c r="C125" s="186"/>
      <c r="D125" s="157">
        <f>D119/8</f>
        <v>1245</v>
      </c>
      <c r="E125" s="157"/>
      <c r="F125" s="157"/>
      <c r="G125" s="157"/>
      <c r="H125" s="158"/>
    </row>
    <row r="126" spans="1:8" ht="63" customHeight="1" x14ac:dyDescent="0.2">
      <c r="A126" s="190" t="s">
        <v>81</v>
      </c>
      <c r="B126" s="191"/>
      <c r="C126" s="186"/>
      <c r="D126" s="157">
        <f>D119/9</f>
        <v>1106.6666666666667</v>
      </c>
      <c r="E126" s="157"/>
      <c r="F126" s="157"/>
      <c r="G126" s="157"/>
      <c r="H126" s="158"/>
    </row>
    <row r="127" spans="1:8" ht="63" customHeight="1" x14ac:dyDescent="0.2">
      <c r="A127" s="190" t="s">
        <v>82</v>
      </c>
      <c r="B127" s="191"/>
      <c r="C127" s="186"/>
      <c r="D127" s="157">
        <f>D119/10</f>
        <v>996</v>
      </c>
      <c r="E127" s="157"/>
      <c r="F127" s="157"/>
      <c r="G127" s="157"/>
      <c r="H127" s="158"/>
    </row>
    <row r="128" spans="1:8" ht="63" customHeight="1" thickBot="1" x14ac:dyDescent="0.25">
      <c r="A128" s="179" t="s">
        <v>83</v>
      </c>
      <c r="B128" s="180"/>
      <c r="C128" s="186"/>
      <c r="D128" s="182">
        <v>14400</v>
      </c>
      <c r="E128" s="182"/>
      <c r="F128" s="182"/>
      <c r="G128" s="182"/>
      <c r="H128" s="183"/>
    </row>
    <row r="129" spans="1:8" ht="63" customHeight="1" thickBot="1" x14ac:dyDescent="0.25">
      <c r="A129" s="184" t="s">
        <v>74</v>
      </c>
      <c r="B129" s="185"/>
      <c r="C129" s="186"/>
      <c r="D129" s="187" t="s">
        <v>75</v>
      </c>
      <c r="E129" s="188"/>
      <c r="F129" s="188"/>
      <c r="G129" s="188"/>
      <c r="H129" s="189"/>
    </row>
    <row r="130" spans="1:8" ht="63" customHeight="1" x14ac:dyDescent="0.2">
      <c r="A130" s="190" t="s">
        <v>76</v>
      </c>
      <c r="B130" s="191"/>
      <c r="C130" s="186"/>
      <c r="D130" s="157">
        <v>3150</v>
      </c>
      <c r="E130" s="157"/>
      <c r="F130" s="157"/>
      <c r="G130" s="157"/>
      <c r="H130" s="158"/>
    </row>
    <row r="131" spans="1:8" ht="63" customHeight="1" x14ac:dyDescent="0.2">
      <c r="A131" s="190" t="s">
        <v>77</v>
      </c>
      <c r="B131" s="191"/>
      <c r="C131" s="186"/>
      <c r="D131" s="157">
        <v>2880</v>
      </c>
      <c r="E131" s="157"/>
      <c r="F131" s="157"/>
      <c r="G131" s="157"/>
      <c r="H131" s="158"/>
    </row>
    <row r="132" spans="1:8" ht="63" customHeight="1" x14ac:dyDescent="0.2">
      <c r="A132" s="190" t="s">
        <v>78</v>
      </c>
      <c r="B132" s="191"/>
      <c r="C132" s="186"/>
      <c r="D132" s="157">
        <v>2400</v>
      </c>
      <c r="E132" s="157"/>
      <c r="F132" s="157"/>
      <c r="G132" s="157"/>
      <c r="H132" s="158"/>
    </row>
    <row r="133" spans="1:8" ht="63" customHeight="1" x14ac:dyDescent="0.2">
      <c r="A133" s="190" t="s">
        <v>79</v>
      </c>
      <c r="B133" s="191"/>
      <c r="C133" s="186"/>
      <c r="D133" s="157">
        <v>2057.1428571428569</v>
      </c>
      <c r="E133" s="157"/>
      <c r="F133" s="157"/>
      <c r="G133" s="157"/>
      <c r="H133" s="158"/>
    </row>
    <row r="134" spans="1:8" ht="63" customHeight="1" x14ac:dyDescent="0.2">
      <c r="A134" s="190" t="s">
        <v>80</v>
      </c>
      <c r="B134" s="191"/>
      <c r="C134" s="186"/>
      <c r="D134" s="157">
        <v>1800</v>
      </c>
      <c r="E134" s="157"/>
      <c r="F134" s="157"/>
      <c r="G134" s="157"/>
      <c r="H134" s="158"/>
    </row>
    <row r="135" spans="1:8" ht="63" customHeight="1" x14ac:dyDescent="0.2">
      <c r="A135" s="190" t="s">
        <v>81</v>
      </c>
      <c r="B135" s="191"/>
      <c r="C135" s="186"/>
      <c r="D135" s="157">
        <v>1599.9999999999998</v>
      </c>
      <c r="E135" s="157"/>
      <c r="F135" s="157"/>
      <c r="G135" s="157"/>
      <c r="H135" s="158"/>
    </row>
    <row r="136" spans="1:8" ht="63" customHeight="1" thickBot="1" x14ac:dyDescent="0.25">
      <c r="A136" s="190" t="s">
        <v>82</v>
      </c>
      <c r="B136" s="191"/>
      <c r="C136" s="194"/>
      <c r="D136" s="157">
        <v>1440</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37" s="44">
        <v>12000</v>
      </c>
      <c r="E137" s="45"/>
      <c r="F137" s="45"/>
      <c r="G137" s="45"/>
      <c r="H137" s="46"/>
    </row>
    <row r="138" spans="1:8" ht="21.75" thickBot="1" x14ac:dyDescent="0.25">
      <c r="A138" s="336"/>
      <c r="B138" s="337"/>
      <c r="C138" s="125"/>
      <c r="D138" s="399"/>
      <c r="E138" s="399"/>
      <c r="F138" s="399"/>
      <c r="G138" s="399"/>
      <c r="H138" s="400"/>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"2ГИС.БАРНАУЛ"</v>
      </c>
      <c r="D139" s="31">
        <v>17160</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0" s="121">
        <v>10380</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1" s="36">
        <v>5580</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"2ГИС.БАРНАУЛ"</v>
      </c>
      <c r="D142" s="36">
        <v>15900</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"2ГИС.БАРНАУЛ"</v>
      </c>
      <c r="D143" s="36">
        <v>19080</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4" s="36">
        <v>3708</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5" s="36">
        <v>3006</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6" s="36">
        <v>7452</v>
      </c>
      <c r="E146" s="37"/>
      <c r="F146" s="37"/>
      <c r="G146" s="37"/>
      <c r="H146" s="38"/>
    </row>
    <row r="147" spans="1:8" ht="50.1" customHeight="1" x14ac:dyDescent="0.2">
      <c r="A147" s="160" t="s">
        <v>93</v>
      </c>
      <c r="B147" s="161"/>
      <c r="C147" s="202" t="str">
        <f>C179</f>
        <v>электронный справочник на основе Справочника организаций "2ГИС.БАРНАУЛ" (мобильная версия 2ГИС 4.0 и выше)</v>
      </c>
      <c r="D147" s="36">
        <v>22440</v>
      </c>
      <c r="E147" s="37"/>
      <c r="F147" s="37"/>
      <c r="G147" s="37"/>
      <c r="H147" s="38"/>
    </row>
    <row r="148" spans="1:8" ht="50.1" customHeight="1" x14ac:dyDescent="0.2">
      <c r="A148" s="160" t="s">
        <v>94</v>
      </c>
      <c r="B148" s="161"/>
      <c r="C148" s="202" t="s">
        <v>95</v>
      </c>
      <c r="D148" s="36">
        <v>540</v>
      </c>
      <c r="E148" s="37"/>
      <c r="F148" s="37"/>
      <c r="G148" s="37"/>
      <c r="H148" s="38"/>
    </row>
    <row r="149" spans="1:8" ht="75.75"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49" s="36">
        <v>6420</v>
      </c>
      <c r="E149" s="37"/>
      <c r="F149" s="37"/>
      <c r="G149" s="37"/>
      <c r="H149" s="38"/>
    </row>
    <row r="150" spans="1:8" ht="75.75" customHeight="1" x14ac:dyDescent="0.2">
      <c r="A150" s="160" t="s">
        <v>97</v>
      </c>
      <c r="B150" s="161"/>
      <c r="C150" s="202"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0" s="36">
        <v>5136</v>
      </c>
      <c r="E150" s="37"/>
      <c r="F150" s="37"/>
      <c r="G150" s="37"/>
      <c r="H150" s="38"/>
    </row>
    <row r="151" spans="1:8" ht="75.75" customHeight="1" x14ac:dyDescent="0.2">
      <c r="A151" s="160" t="s">
        <v>98</v>
      </c>
      <c r="B151" s="161"/>
      <c r="C151"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1" s="36">
        <v>5340</v>
      </c>
      <c r="E151" s="37"/>
      <c r="F151" s="37"/>
      <c r="G151" s="37"/>
      <c r="H151" s="38"/>
    </row>
    <row r="152" spans="1:8" ht="75.75" customHeight="1" x14ac:dyDescent="0.2">
      <c r="A152" s="160" t="s">
        <v>99</v>
      </c>
      <c r="B152" s="161"/>
      <c r="C152"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2" s="36">
        <v>2568</v>
      </c>
      <c r="E152" s="37"/>
      <c r="F152" s="37"/>
      <c r="G152" s="37"/>
      <c r="H152" s="38"/>
    </row>
    <row r="153" spans="1:8" ht="75.75" customHeight="1" x14ac:dyDescent="0.2">
      <c r="A153" s="160" t="s">
        <v>100</v>
      </c>
      <c r="B153" s="161" t="s">
        <v>100</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3" s="36">
        <v>31860</v>
      </c>
      <c r="E153" s="37"/>
      <c r="F153" s="37"/>
      <c r="G153" s="37"/>
      <c r="H153" s="38"/>
    </row>
    <row r="154" spans="1:8" ht="75.75" customHeight="1" x14ac:dyDescent="0.2">
      <c r="A154" s="160" t="s">
        <v>101</v>
      </c>
      <c r="B154" s="161" t="s">
        <v>101</v>
      </c>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4" s="36">
        <v>10902</v>
      </c>
      <c r="E154" s="37"/>
      <c r="F154" s="37"/>
      <c r="G154" s="37"/>
      <c r="H154" s="38"/>
    </row>
    <row r="155" spans="1:8" ht="50.1" customHeight="1" x14ac:dyDescent="0.2">
      <c r="A155" s="160" t="s">
        <v>102</v>
      </c>
      <c r="B155" s="161"/>
      <c r="C155"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55" s="36">
        <v>10200</v>
      </c>
      <c r="E155" s="37"/>
      <c r="F155" s="37"/>
      <c r="G155" s="37"/>
      <c r="H155" s="38"/>
    </row>
    <row r="156" spans="1:8" s="16" customFormat="1" ht="102" customHeight="1" x14ac:dyDescent="0.2">
      <c r="A156" s="160" t="s">
        <v>16</v>
      </c>
      <c r="B156" s="161"/>
      <c r="C15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6" s="36">
        <v>1380</v>
      </c>
      <c r="E156" s="37"/>
      <c r="F156" s="37"/>
      <c r="G156" s="37"/>
      <c r="H156" s="38"/>
    </row>
    <row r="157" spans="1:8" s="16" customFormat="1" ht="102" customHeight="1" x14ac:dyDescent="0.2">
      <c r="A157" s="160" t="s">
        <v>103</v>
      </c>
      <c r="B157" s="161"/>
      <c r="C15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7" s="36">
        <v>100002</v>
      </c>
      <c r="E157" s="37"/>
      <c r="F157" s="37"/>
      <c r="G157" s="37"/>
      <c r="H157" s="38"/>
    </row>
    <row r="158" spans="1:8" s="16" customFormat="1" ht="126" customHeight="1" x14ac:dyDescent="0.2">
      <c r="A158" s="160" t="s">
        <v>104</v>
      </c>
      <c r="B158" s="161"/>
      <c r="C1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8" s="36">
        <v>15000</v>
      </c>
      <c r="E158" s="37"/>
      <c r="F158" s="37"/>
      <c r="G158" s="37"/>
      <c r="H158" s="38"/>
    </row>
    <row r="159" spans="1:8" s="16" customFormat="1" ht="126" customHeight="1" x14ac:dyDescent="0.2">
      <c r="A159" s="160" t="s">
        <v>105</v>
      </c>
      <c r="B159" s="16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9" s="36">
        <v>7500</v>
      </c>
      <c r="E159" s="37"/>
      <c r="F159" s="37"/>
      <c r="G159" s="37"/>
      <c r="H159" s="38"/>
    </row>
    <row r="160" spans="1:8" s="16" customFormat="1" ht="126" customHeight="1" x14ac:dyDescent="0.2">
      <c r="A160" s="154" t="s">
        <v>106</v>
      </c>
      <c r="B160" s="204"/>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60" s="36">
        <v>10002</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"2ГИС.БАРНАУЛ"</v>
      </c>
      <c r="D161" s="36">
        <v>24120</v>
      </c>
      <c r="E161" s="37"/>
      <c r="F161" s="37"/>
      <c r="G161" s="37"/>
      <c r="H161" s="38"/>
    </row>
    <row r="162" spans="1:8" ht="50.1" customHeight="1" x14ac:dyDescent="0.2">
      <c r="A162" s="160" t="s">
        <v>108</v>
      </c>
      <c r="B162" s="161"/>
      <c r="C162" s="202" t="str">
        <f t="shared" ref="C162:C171"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2" s="36">
        <v>14640</v>
      </c>
      <c r="E162" s="37"/>
      <c r="F162" s="37"/>
      <c r="G162" s="37"/>
      <c r="H162" s="38"/>
    </row>
    <row r="163" spans="1:8" ht="50.1" customHeight="1" x14ac:dyDescent="0.2">
      <c r="A163" s="160" t="s">
        <v>109</v>
      </c>
      <c r="B163" s="161"/>
      <c r="C163" s="202" t="str">
        <f t="shared" si="2"/>
        <v>Электронный справочник на основе Справочника организаций "2ГИС.БАРНАУЛ" (версия для ПК)</v>
      </c>
      <c r="D163" s="36">
        <v>7920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"2ГИС.БАРНАУЛ"</v>
      </c>
      <c r="D164" s="36">
        <v>22320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"2ГИС.БАРНАУЛ"</v>
      </c>
      <c r="D165" s="36">
        <v>26784</v>
      </c>
      <c r="E165" s="37"/>
      <c r="F165" s="37"/>
      <c r="G165" s="37"/>
      <c r="H165" s="38"/>
    </row>
    <row r="166" spans="1:8" ht="50.1" customHeight="1" x14ac:dyDescent="0.2">
      <c r="A166" s="160" t="s">
        <v>112</v>
      </c>
      <c r="B166" s="161"/>
      <c r="C166" s="202" t="str">
        <f t="shared" si="2"/>
        <v>Электронный справочник на основе Справочника организаций "2ГИС.БАРНАУЛ" (версия для ПК)</v>
      </c>
      <c r="D166" s="36">
        <v>5280</v>
      </c>
      <c r="E166" s="37"/>
      <c r="F166" s="37"/>
      <c r="G166" s="37"/>
      <c r="H166" s="38"/>
    </row>
    <row r="167" spans="1:8" ht="50.1" customHeight="1" x14ac:dyDescent="0.2">
      <c r="A167" s="160" t="s">
        <v>113</v>
      </c>
      <c r="B167" s="161"/>
      <c r="C167" s="202" t="str">
        <f t="shared" si="2"/>
        <v>Электронный справочник на основе Справочника организаций "2ГИС.БАРНАУЛ" (версия для ПК)</v>
      </c>
      <c r="D167" s="36">
        <v>4320</v>
      </c>
      <c r="E167" s="37"/>
      <c r="F167" s="37"/>
      <c r="G167" s="37"/>
      <c r="H167" s="38"/>
    </row>
    <row r="168" spans="1:8" ht="50.1" customHeight="1" x14ac:dyDescent="0.2">
      <c r="A168" s="160" t="s">
        <v>114</v>
      </c>
      <c r="B168" s="161"/>
      <c r="C168" s="202" t="str">
        <f t="shared" si="2"/>
        <v>Электронный справочник на основе Справочника организаций "2ГИС.БАРНАУЛ" (версия для ПК)</v>
      </c>
      <c r="D168" s="36">
        <v>10440</v>
      </c>
      <c r="E168" s="37"/>
      <c r="F168" s="37"/>
      <c r="G168" s="37"/>
      <c r="H168" s="38"/>
    </row>
    <row r="169" spans="1:8" ht="50.1" customHeight="1" x14ac:dyDescent="0.2">
      <c r="A169" s="160" t="s">
        <v>115</v>
      </c>
      <c r="B169" s="161"/>
      <c r="C169" s="202" t="s">
        <v>95</v>
      </c>
      <c r="D169" s="36">
        <v>840</v>
      </c>
      <c r="E169" s="37"/>
      <c r="F169" s="37"/>
      <c r="G169" s="37"/>
      <c r="H169" s="38"/>
    </row>
    <row r="170" spans="1:8" ht="68.25" customHeight="1" x14ac:dyDescent="0.2">
      <c r="A170" s="160" t="s">
        <v>116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70" s="36">
        <v>44640</v>
      </c>
      <c r="E170" s="37"/>
      <c r="F170" s="37"/>
      <c r="G170" s="37"/>
      <c r="H170" s="38"/>
    </row>
    <row r="171" spans="1:8" ht="50.1" customHeight="1" thickBot="1" x14ac:dyDescent="0.25">
      <c r="A171" s="160" t="s">
        <v>117</v>
      </c>
      <c r="B171" s="161"/>
      <c r="C171" s="202" t="str">
        <f t="shared" si="2"/>
        <v>Электронный справочник на основе Справочника организаций "2ГИС.БАРНАУЛ" (версия для ПК)</v>
      </c>
      <c r="D171" s="44">
        <v>14280</v>
      </c>
      <c r="E171" s="45"/>
      <c r="F171" s="45"/>
      <c r="G171" s="45"/>
      <c r="H171" s="46"/>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73" s="36">
        <v>9000</v>
      </c>
      <c r="E173" s="37"/>
      <c r="F173" s="37"/>
      <c r="G173" s="37"/>
      <c r="H173" s="38"/>
    </row>
    <row r="174" spans="1:8" s="16" customFormat="1" ht="50.1" customHeight="1" x14ac:dyDescent="0.2">
      <c r="A174" s="160" t="s">
        <v>120</v>
      </c>
      <c r="B174" s="161"/>
      <c r="C174" s="209"/>
      <c r="D174" s="36">
        <v>9000</v>
      </c>
      <c r="E174" s="37"/>
      <c r="F174" s="37"/>
      <c r="G174" s="37"/>
      <c r="H174" s="38"/>
    </row>
    <row r="175" spans="1:8" s="16" customFormat="1" ht="50.1" customHeight="1" x14ac:dyDescent="0.2">
      <c r="A175" s="207" t="s">
        <v>121</v>
      </c>
      <c r="B175" s="208"/>
      <c r="C175" s="209"/>
      <c r="D175" s="359">
        <v>4500</v>
      </c>
      <c r="E175" s="157"/>
      <c r="F175" s="157"/>
      <c r="G175" s="157"/>
      <c r="H175" s="157"/>
    </row>
    <row r="176" spans="1:8" s="16" customFormat="1" ht="50.1" customHeight="1" x14ac:dyDescent="0.2">
      <c r="A176" s="207" t="s">
        <v>122</v>
      </c>
      <c r="B176" s="208"/>
      <c r="C176" s="209"/>
      <c r="D176" s="359">
        <v>450</v>
      </c>
      <c r="E176" s="157"/>
      <c r="F176" s="157"/>
      <c r="G176" s="157"/>
      <c r="H176" s="157"/>
    </row>
    <row r="177" spans="1:8" s="16" customFormat="1" ht="50.1" customHeight="1" thickBot="1" x14ac:dyDescent="0.25">
      <c r="A177" s="207" t="s">
        <v>123</v>
      </c>
      <c r="B177" s="208"/>
      <c r="C177" s="210"/>
      <c r="D177" s="78">
        <v>1800</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79" s="212">
        <f>F179*1.2</f>
        <v>9612</v>
      </c>
      <c r="E179" s="213">
        <f>F179*1.1</f>
        <v>8811</v>
      </c>
      <c r="F179" s="213">
        <v>8010</v>
      </c>
      <c r="G179" s="213">
        <f>F179*0.75</f>
        <v>6007.5</v>
      </c>
      <c r="H179" s="214">
        <f>F179*0.5</f>
        <v>4005</v>
      </c>
    </row>
    <row r="180" spans="1:8" ht="50.1" customHeight="1" x14ac:dyDescent="0.2">
      <c r="A180" s="160" t="s">
        <v>126</v>
      </c>
      <c r="B180" s="161"/>
      <c r="C180" s="202" t="str">
        <f>"Интернет-площадка 2gis.ru на основе Cправочника организаций "&amp;$C$2&amp;""</f>
        <v>Интернет-площадка 2gis.ru на основе Cправочника организаций "2ГИС.БАРНАУЛ"</v>
      </c>
      <c r="D180" s="36">
        <v>3540</v>
      </c>
      <c r="E180" s="37"/>
      <c r="F180" s="37"/>
      <c r="G180" s="37"/>
      <c r="H180" s="38"/>
    </row>
    <row r="181" spans="1:8" ht="50.1" customHeight="1" x14ac:dyDescent="0.2">
      <c r="A181" s="160" t="s">
        <v>127</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1" s="36">
        <v>1728</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82" s="212">
        <f>F182*1.2</f>
        <v>13536</v>
      </c>
      <c r="E182" s="213">
        <f>F182*1.1</f>
        <v>12408.000000000002</v>
      </c>
      <c r="F182" s="213">
        <v>11280</v>
      </c>
      <c r="G182" s="213">
        <f>F182*0.75</f>
        <v>8460</v>
      </c>
      <c r="H182" s="214">
        <f>F182*0.5</f>
        <v>5640</v>
      </c>
    </row>
    <row r="183" spans="1:8" ht="50.1" customHeight="1" x14ac:dyDescent="0.2">
      <c r="A183" s="160" t="s">
        <v>179</v>
      </c>
      <c r="B183" s="161"/>
      <c r="C183" s="202" t="str">
        <f>"Интернет-площадка 2gis.ru на основе Cправочника организаций "&amp;$C$2&amp;""</f>
        <v>Интернет-площадка 2gis.ru на основе Cправочника организаций "2ГИС.БАРНАУЛ"</v>
      </c>
      <c r="D183" s="36">
        <v>5040</v>
      </c>
      <c r="E183" s="37"/>
      <c r="F183" s="37"/>
      <c r="G183" s="37"/>
      <c r="H183" s="38"/>
    </row>
    <row r="184" spans="1:8" ht="50.1" customHeight="1" x14ac:dyDescent="0.2">
      <c r="A184" s="160" t="s">
        <v>130</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4" s="36">
        <v>2520</v>
      </c>
      <c r="E184" s="37"/>
      <c r="F184" s="37"/>
      <c r="G184" s="37"/>
      <c r="H184" s="38"/>
    </row>
    <row r="185" spans="1:8" s="16" customFormat="1" ht="126" customHeight="1" x14ac:dyDescent="0.2">
      <c r="A185" s="160" t="s">
        <v>131</v>
      </c>
      <c r="B185" s="161"/>
      <c r="C185" s="215" t="str">
        <f>C180</f>
        <v>Интернет-площадка 2gis.ru на основе Cправочника организаций "2ГИС.БАРНАУЛ"</v>
      </c>
      <c r="D185" s="212">
        <f>F185*1.2</f>
        <v>7704</v>
      </c>
      <c r="E185" s="213">
        <f>F185*1.1</f>
        <v>7062.0000000000009</v>
      </c>
      <c r="F185" s="213">
        <v>6420</v>
      </c>
      <c r="G185" s="213">
        <f>F185*0.75</f>
        <v>4815</v>
      </c>
      <c r="H185" s="214">
        <f>F185*0.5</f>
        <v>3210</v>
      </c>
    </row>
    <row r="186" spans="1:8" s="16" customFormat="1" ht="126" customHeight="1" thickBot="1" x14ac:dyDescent="0.25">
      <c r="A186" s="160" t="s">
        <v>132</v>
      </c>
      <c r="B186" s="161"/>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6" s="36">
        <v>6552</v>
      </c>
      <c r="E186" s="37"/>
      <c r="F186" s="37"/>
      <c r="G186" s="37"/>
      <c r="H186" s="38"/>
    </row>
    <row r="187" spans="1:8" ht="50.1" customHeight="1" thickBot="1" x14ac:dyDescent="0.25">
      <c r="A187" s="24" t="s">
        <v>193</v>
      </c>
      <c r="B187" s="25"/>
      <c r="C187" s="26"/>
      <c r="D187" s="173"/>
      <c r="E187" s="173"/>
      <c r="F187" s="173"/>
      <c r="G187" s="173"/>
      <c r="H187" s="174"/>
    </row>
    <row r="188" spans="1:8" s="23" customFormat="1" ht="30" customHeight="1" thickBot="1" x14ac:dyDescent="0.25">
      <c r="A188" s="429"/>
      <c r="B188" s="429"/>
      <c r="C188" s="430"/>
      <c r="D188" s="429"/>
      <c r="E188" s="429"/>
      <c r="F188" s="429"/>
      <c r="G188" s="429"/>
      <c r="H188" s="431"/>
    </row>
    <row r="189" spans="1:8" s="16" customFormat="1" ht="83.25" customHeight="1" thickBot="1" x14ac:dyDescent="0.25">
      <c r="A189" s="160" t="s">
        <v>194</v>
      </c>
      <c r="B189" s="161"/>
      <c r="C189"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9" s="31">
        <v>17610</v>
      </c>
      <c r="E189" s="32"/>
      <c r="F189" s="32"/>
      <c r="G189" s="32"/>
      <c r="H189" s="33"/>
    </row>
    <row r="190" spans="1:8" s="16" customFormat="1" ht="83.25" customHeight="1" thickBot="1" x14ac:dyDescent="0.25">
      <c r="A190" s="160" t="s">
        <v>195</v>
      </c>
      <c r="B190" s="161"/>
      <c r="C190" s="209"/>
      <c r="D190" s="31">
        <v>17610</v>
      </c>
      <c r="E190" s="32"/>
      <c r="F190" s="32"/>
      <c r="G190" s="32"/>
      <c r="H190" s="33"/>
    </row>
    <row r="191" spans="1:8" ht="50.1" customHeight="1" thickBot="1" x14ac:dyDescent="0.25">
      <c r="A191" s="336"/>
      <c r="B191" s="337"/>
      <c r="C191" s="125"/>
      <c r="D191" s="399"/>
      <c r="E191" s="399"/>
      <c r="F191" s="399"/>
      <c r="G191" s="399"/>
      <c r="H191" s="400"/>
    </row>
    <row r="192" spans="1:8" s="23" customFormat="1" ht="26.25" x14ac:dyDescent="0.2">
      <c r="A192" s="216"/>
      <c r="B192" s="217"/>
      <c r="C192" s="218"/>
      <c r="D192" s="217"/>
      <c r="E192" s="217"/>
      <c r="F192" s="217"/>
      <c r="G192" s="217"/>
      <c r="H192" s="219"/>
    </row>
    <row r="193" spans="1:8" s="16" customFormat="1" ht="21" x14ac:dyDescent="0.2">
      <c r="A193" s="220"/>
      <c r="B193" s="221" t="s">
        <v>133</v>
      </c>
      <c r="C193" s="222" t="s">
        <v>234</v>
      </c>
      <c r="D193" s="222"/>
      <c r="E193" s="223"/>
      <c r="F193" s="223"/>
      <c r="G193" s="223"/>
      <c r="H193" s="223"/>
    </row>
    <row r="194" spans="1:8" s="16" customFormat="1" ht="21" x14ac:dyDescent="0.2">
      <c r="A194" s="220"/>
      <c r="B194" s="223"/>
      <c r="C194" s="224" t="s">
        <v>235</v>
      </c>
      <c r="D194" s="224"/>
      <c r="E194" s="223"/>
      <c r="F194" s="223"/>
      <c r="G194" s="223"/>
      <c r="H194" s="223"/>
    </row>
    <row r="195" spans="1:8" s="16" customFormat="1" ht="21" x14ac:dyDescent="0.2">
      <c r="A195" s="220"/>
      <c r="B195" s="223"/>
      <c r="C195" s="224" t="s">
        <v>236</v>
      </c>
      <c r="D195" s="224"/>
      <c r="E195" s="223"/>
      <c r="F195" s="223"/>
      <c r="G195" s="223"/>
      <c r="H195" s="223"/>
    </row>
    <row r="196" spans="1:8" s="16" customFormat="1" ht="21" x14ac:dyDescent="0.2">
      <c r="A196" s="216"/>
      <c r="B196" s="217"/>
      <c r="C196" s="224"/>
      <c r="D196" s="224"/>
      <c r="E196" s="223"/>
      <c r="F196" s="223"/>
      <c r="G196" s="223"/>
      <c r="H196" s="217"/>
    </row>
    <row r="197" spans="1:8" s="16" customFormat="1" ht="26.25" x14ac:dyDescent="0.2">
      <c r="A197" s="227" t="str">
        <f>Абакан_юр!A174</f>
        <v>По соглашению сторон в качестве валюты платежа могут выступать украинские гривны, в этом случае курс следующий: 1 руб. = 0,4273 гривен</v>
      </c>
      <c r="B197" s="227"/>
      <c r="C197" s="227"/>
      <c r="D197" s="228"/>
      <c r="E197" s="228"/>
      <c r="F197" s="229"/>
      <c r="G197" s="230"/>
      <c r="H197" s="230"/>
    </row>
    <row r="198" spans="1:8" ht="26.25" x14ac:dyDescent="0.2">
      <c r="A198" s="227" t="str">
        <f>Абакан_юр!A175</f>
        <v>По соглашению сторон в качестве валюты платежа могут выступать дирхамы ОАЭ, в этом случае курс следующий: 1 руб. = 0,0413 дирхам</v>
      </c>
      <c r="B198" s="227"/>
      <c r="C198" s="227"/>
      <c r="D198" s="228"/>
      <c r="E198" s="228"/>
      <c r="F198" s="229"/>
      <c r="G198" s="232"/>
      <c r="H198" s="232"/>
    </row>
    <row r="199" spans="1:8" ht="26.25" x14ac:dyDescent="0.2">
      <c r="A199" s="227" t="str">
        <f>Абакан_юр!A176</f>
        <v>По соглашению сторон в качестве валюты платежа могут выступать доллары США, в этом случае курс следующий: 1 руб. = 0,0113 доллара</v>
      </c>
      <c r="B199" s="227"/>
      <c r="C199" s="227"/>
      <c r="D199" s="228"/>
      <c r="E199" s="228"/>
      <c r="F199" s="229"/>
      <c r="G199" s="232"/>
      <c r="H199" s="232"/>
    </row>
    <row r="200" spans="1:8" ht="26.25" x14ac:dyDescent="0.2">
      <c r="A200" s="227" t="str">
        <f>Абакан_юр!A177</f>
        <v>По соглашению сторон в качестве валюты платежа могут выступать евро, в этом случае курс следующий: 1 руб. = 0,0105 евро</v>
      </c>
      <c r="B200" s="227"/>
      <c r="C200" s="227"/>
      <c r="D200" s="228"/>
      <c r="E200" s="229"/>
      <c r="F200" s="229"/>
      <c r="G200" s="232"/>
      <c r="H200" s="232"/>
    </row>
    <row r="201" spans="1:8" ht="26.25" x14ac:dyDescent="0.2">
      <c r="A201" s="227" t="str">
        <f>Абакан_юр!A178</f>
        <v>По соглашению сторон в качестве валюты платежа могут выступать чешские кроны, в этом случае курс следующий: 1 руб. = 0,2661 крона</v>
      </c>
      <c r="B201" s="227"/>
      <c r="C201" s="227"/>
      <c r="D201" s="228"/>
      <c r="E201" s="229"/>
      <c r="F201" s="229"/>
      <c r="G201" s="232"/>
      <c r="H201" s="232"/>
    </row>
    <row r="202" spans="1:8" ht="26.25" x14ac:dyDescent="0.2">
      <c r="A202" s="227" t="str">
        <f>Абакан_юр!A179</f>
        <v>По соглашению сторон в качестве валюты платежа могут выступать киргизские сомы, в этом случае курс следующий: 1 руб. = 1,0065 сом</v>
      </c>
      <c r="B202" s="227"/>
      <c r="C202" s="227"/>
      <c r="D202" s="228"/>
      <c r="E202" s="228"/>
      <c r="F202" s="229"/>
      <c r="G202" s="232"/>
      <c r="H202" s="232"/>
    </row>
    <row r="203" spans="1:8" ht="26.25" x14ac:dyDescent="0.2">
      <c r="A203"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3" s="227"/>
      <c r="C203" s="227"/>
      <c r="D203" s="228"/>
      <c r="E203" s="228"/>
      <c r="F203" s="229"/>
      <c r="G203" s="232"/>
      <c r="H203" s="232"/>
    </row>
    <row r="204" spans="1:8" ht="26.25" customHeight="1" x14ac:dyDescent="0.2">
      <c r="A204" s="233"/>
      <c r="B204" s="233"/>
      <c r="C204" s="234"/>
      <c r="D204" s="235"/>
      <c r="E204" s="235"/>
      <c r="F204" s="236"/>
      <c r="G204" s="237"/>
      <c r="H204" s="237"/>
    </row>
    <row r="205" spans="1:8" ht="26.25" customHeight="1" x14ac:dyDescent="0.2">
      <c r="A205" s="239" t="s">
        <v>144</v>
      </c>
      <c r="B205" s="239"/>
      <c r="C205" s="239"/>
      <c r="D205" s="239"/>
      <c r="E205" s="239"/>
      <c r="F205" s="239"/>
      <c r="G205" s="239"/>
      <c r="H205" s="239"/>
    </row>
    <row r="206" spans="1:8" ht="26.25" customHeight="1" x14ac:dyDescent="0.2">
      <c r="A206" s="239" t="s">
        <v>145</v>
      </c>
      <c r="B206" s="239"/>
      <c r="C206" s="239"/>
      <c r="D206" s="239"/>
      <c r="E206" s="239"/>
      <c r="F206" s="239"/>
      <c r="G206" s="239"/>
      <c r="H206" s="239"/>
    </row>
    <row r="207" spans="1:8" ht="26.25" customHeight="1" x14ac:dyDescent="0.2">
      <c r="A207" s="233"/>
      <c r="B207" s="233"/>
      <c r="C207" s="234"/>
      <c r="D207" s="235"/>
      <c r="E207" s="235"/>
      <c r="F207" s="236"/>
      <c r="G207" s="237"/>
      <c r="H207" s="237"/>
    </row>
    <row r="208" spans="1:8" ht="26.25" customHeight="1" thickBot="1" x14ac:dyDescent="0.25">
      <c r="A208" s="240" t="s">
        <v>146</v>
      </c>
      <c r="B208" s="240"/>
      <c r="C208" s="240"/>
      <c r="D208" s="240"/>
      <c r="E208" s="240"/>
      <c r="F208" s="241"/>
      <c r="G208" s="231"/>
      <c r="H208" s="242"/>
    </row>
    <row r="209" spans="1:8" ht="26.25" customHeight="1" thickBot="1" x14ac:dyDescent="0.25">
      <c r="A209" s="243" t="s">
        <v>147</v>
      </c>
      <c r="B209" s="244"/>
      <c r="C209" s="244"/>
      <c r="D209" s="244"/>
      <c r="E209" s="245"/>
      <c r="F209" s="246"/>
      <c r="H209" s="247"/>
    </row>
    <row r="210" spans="1:8" ht="26.25" customHeight="1" thickBot="1" x14ac:dyDescent="0.25">
      <c r="A210" s="248" t="s">
        <v>148</v>
      </c>
      <c r="B210" s="249"/>
      <c r="C210" s="250" t="s">
        <v>149</v>
      </c>
      <c r="D210" s="249" t="s">
        <v>150</v>
      </c>
      <c r="E210" s="251"/>
      <c r="F210" s="252"/>
      <c r="G210" s="252"/>
      <c r="H210" s="252"/>
    </row>
    <row r="211" spans="1:8" ht="21" x14ac:dyDescent="0.2">
      <c r="A211" s="253" t="s">
        <v>183</v>
      </c>
      <c r="B211" s="254"/>
      <c r="C211" s="256" t="s">
        <v>184</v>
      </c>
      <c r="D211" s="436">
        <v>2190</v>
      </c>
      <c r="E211" s="257"/>
      <c r="F211" s="252"/>
      <c r="G211" s="252"/>
      <c r="H211" s="252"/>
    </row>
    <row r="212" spans="1:8" ht="21" x14ac:dyDescent="0.2">
      <c r="A212" s="258" t="s">
        <v>185</v>
      </c>
      <c r="B212" s="259"/>
      <c r="C212" s="261"/>
      <c r="D212" s="437">
        <v>1590</v>
      </c>
      <c r="E212" s="262"/>
      <c r="F212" s="252"/>
      <c r="G212" s="252"/>
      <c r="H212" s="252"/>
    </row>
    <row r="213" spans="1:8" ht="21" x14ac:dyDescent="0.2">
      <c r="A213" s="258" t="s">
        <v>186</v>
      </c>
      <c r="B213" s="259"/>
      <c r="C213" s="261"/>
      <c r="D213" s="437">
        <v>1440</v>
      </c>
      <c r="E213" s="262"/>
      <c r="F213" s="252"/>
      <c r="G213" s="252"/>
      <c r="H213" s="252"/>
    </row>
    <row r="214" spans="1:8" ht="21.75" thickBot="1" x14ac:dyDescent="0.25">
      <c r="A214" s="258" t="s">
        <v>187</v>
      </c>
      <c r="B214" s="259"/>
      <c r="C214" s="261"/>
      <c r="D214" s="437">
        <v>1290</v>
      </c>
      <c r="E214" s="262"/>
      <c r="F214" s="252"/>
      <c r="G214" s="252"/>
      <c r="H214" s="252"/>
    </row>
    <row r="215" spans="1:8" ht="35.25" customHeight="1" x14ac:dyDescent="0.2">
      <c r="A215" s="253" t="s">
        <v>151</v>
      </c>
      <c r="B215" s="254"/>
      <c r="C215" s="255" t="s">
        <v>152</v>
      </c>
      <c r="D215" s="256" t="s">
        <v>153</v>
      </c>
      <c r="E215" s="257"/>
      <c r="F215" s="252"/>
      <c r="G215" s="252"/>
      <c r="H215" s="252"/>
    </row>
    <row r="216" spans="1:8" ht="50.1" customHeight="1" x14ac:dyDescent="0.2">
      <c r="A216" s="258" t="s">
        <v>154</v>
      </c>
      <c r="B216" s="259"/>
      <c r="C216" s="260" t="s">
        <v>155</v>
      </c>
      <c r="D216" s="261" t="s">
        <v>156</v>
      </c>
      <c r="E216" s="262"/>
      <c r="F216" s="252"/>
      <c r="G216" s="252"/>
      <c r="H216" s="252"/>
    </row>
    <row r="217" spans="1:8" ht="94.5" customHeight="1" x14ac:dyDescent="0.2">
      <c r="A217" s="259" t="s">
        <v>157</v>
      </c>
      <c r="B217" s="259"/>
      <c r="C217" s="260" t="s">
        <v>158</v>
      </c>
      <c r="D217" s="261" t="s">
        <v>156</v>
      </c>
      <c r="E217" s="261"/>
      <c r="F217" s="252"/>
      <c r="G217" s="252"/>
      <c r="H217" s="252"/>
    </row>
    <row r="218" spans="1:8" ht="94.5" customHeight="1" x14ac:dyDescent="0.2">
      <c r="A218" s="258" t="s">
        <v>160</v>
      </c>
      <c r="B218" s="259"/>
      <c r="C218" s="409" t="s">
        <v>161</v>
      </c>
      <c r="D218" s="259" t="s">
        <v>156</v>
      </c>
      <c r="E218" s="410"/>
      <c r="F218" s="246"/>
      <c r="G218" s="246"/>
      <c r="H218" s="246"/>
    </row>
    <row r="219" spans="1:8" ht="94.5" customHeight="1" x14ac:dyDescent="0.2">
      <c r="A219" s="258" t="s">
        <v>162</v>
      </c>
      <c r="B219" s="259"/>
      <c r="C219" s="260" t="s">
        <v>163</v>
      </c>
      <c r="D219" s="261" t="s">
        <v>156</v>
      </c>
      <c r="E219" s="262"/>
      <c r="F219" s="236"/>
      <c r="G219" s="237"/>
      <c r="H219" s="237"/>
    </row>
    <row r="220" spans="1:8" ht="94.5" customHeight="1" x14ac:dyDescent="0.2">
      <c r="A220" s="264" t="s">
        <v>164</v>
      </c>
      <c r="B220" s="264"/>
      <c r="C220" s="264"/>
      <c r="D220" s="264"/>
      <c r="E220" s="264"/>
      <c r="F220" s="264"/>
      <c r="G220" s="264"/>
      <c r="H220" s="264"/>
    </row>
    <row r="221" spans="1:8" ht="90.75" customHeight="1" x14ac:dyDescent="0.2">
      <c r="A221" s="264" t="s">
        <v>165</v>
      </c>
      <c r="B221" s="264"/>
      <c r="C221" s="264"/>
      <c r="D221" s="264"/>
      <c r="E221" s="264"/>
      <c r="F221" s="264"/>
      <c r="G221" s="264"/>
      <c r="H221" s="264"/>
    </row>
    <row r="222" spans="1:8" ht="195" customHeight="1" x14ac:dyDescent="0.2">
      <c r="A222"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239"/>
      <c r="C222" s="239"/>
      <c r="D222" s="239"/>
      <c r="E222" s="239"/>
      <c r="F222" s="239"/>
      <c r="G222" s="239"/>
      <c r="H222" s="239"/>
    </row>
    <row r="223" spans="1:8" ht="105.75" customHeight="1" x14ac:dyDescent="0.2">
      <c r="A223" s="239" t="s">
        <v>167</v>
      </c>
      <c r="B223" s="239"/>
      <c r="C223" s="239"/>
      <c r="D223" s="239"/>
      <c r="E223" s="239"/>
      <c r="F223" s="239"/>
      <c r="G223" s="239"/>
      <c r="H223" s="239"/>
    </row>
    <row r="224" spans="1:8" ht="69.75" customHeight="1" x14ac:dyDescent="0.2">
      <c r="A224" s="264" t="s">
        <v>168</v>
      </c>
      <c r="B224" s="264"/>
      <c r="C224" s="264"/>
      <c r="D224" s="264"/>
      <c r="E224" s="264"/>
      <c r="F224" s="264"/>
      <c r="G224" s="264"/>
      <c r="H224" s="264"/>
    </row>
    <row r="225" spans="1:8" s="217" customFormat="1" ht="125.25" customHeight="1" x14ac:dyDescent="0.2">
      <c r="A225" s="239" t="s">
        <v>169</v>
      </c>
      <c r="B225" s="239"/>
      <c r="C225" s="239"/>
      <c r="D225" s="239"/>
      <c r="E225" s="239"/>
      <c r="F225" s="239"/>
      <c r="G225" s="239"/>
      <c r="H225" s="239"/>
    </row>
    <row r="226" spans="1:8" s="238" customFormat="1" ht="222.75" customHeight="1" x14ac:dyDescent="0.2">
      <c r="A226" s="216"/>
      <c r="B226" s="217"/>
      <c r="C226" s="218"/>
      <c r="D226" s="217"/>
      <c r="E226" s="217"/>
      <c r="F226" s="217"/>
      <c r="G226" s="217"/>
      <c r="H226" s="219"/>
    </row>
    <row r="227" spans="1:8" ht="24.95" customHeight="1" x14ac:dyDescent="0.2"/>
    <row r="228" spans="1:8" ht="24.95" customHeight="1" x14ac:dyDescent="0.2"/>
    <row r="229" spans="1:8" ht="207.75" customHeight="1" x14ac:dyDescent="0.2"/>
    <row r="230" spans="1:8" ht="72" customHeight="1" x14ac:dyDescent="0.2"/>
    <row r="231" spans="1:8" ht="39.75" customHeight="1" x14ac:dyDescent="0.2"/>
    <row r="232" spans="1:8" s="266" customFormat="1" ht="114.75" customHeight="1" x14ac:dyDescent="0.2">
      <c r="A232" s="216"/>
      <c r="B232" s="217"/>
      <c r="C232" s="218"/>
      <c r="D232" s="217"/>
      <c r="E232" s="217"/>
      <c r="F232" s="217"/>
      <c r="G232" s="217"/>
      <c r="H232" s="219"/>
    </row>
  </sheetData>
  <sheetProtection selectLockedCells="1" selectUnlockedCells="1"/>
  <mergeCells count="378">
    <mergeCell ref="A222:H222"/>
    <mergeCell ref="A223:H223"/>
    <mergeCell ref="A224:H224"/>
    <mergeCell ref="A225:E225"/>
    <mergeCell ref="F225:H225"/>
    <mergeCell ref="A218:B218"/>
    <mergeCell ref="D218:E218"/>
    <mergeCell ref="A219:B219"/>
    <mergeCell ref="D219:E219"/>
    <mergeCell ref="A220:H220"/>
    <mergeCell ref="A221:H221"/>
    <mergeCell ref="D214:E214"/>
    <mergeCell ref="A215:B215"/>
    <mergeCell ref="D215:E215"/>
    <mergeCell ref="A216:B216"/>
    <mergeCell ref="D216:E216"/>
    <mergeCell ref="A217:B217"/>
    <mergeCell ref="D217:E217"/>
    <mergeCell ref="A210:B210"/>
    <mergeCell ref="D210:E210"/>
    <mergeCell ref="A211:B211"/>
    <mergeCell ref="C211:C214"/>
    <mergeCell ref="D211:E211"/>
    <mergeCell ref="A212:B212"/>
    <mergeCell ref="D212:E212"/>
    <mergeCell ref="A213:B213"/>
    <mergeCell ref="D213:E213"/>
    <mergeCell ref="A214:B214"/>
    <mergeCell ref="A202:C202"/>
    <mergeCell ref="A203:C203"/>
    <mergeCell ref="A205:H205"/>
    <mergeCell ref="A206:H206"/>
    <mergeCell ref="A208:E208"/>
    <mergeCell ref="A209:E209"/>
    <mergeCell ref="A197:C197"/>
    <mergeCell ref="G197:H197"/>
    <mergeCell ref="A198:C198"/>
    <mergeCell ref="A199:C199"/>
    <mergeCell ref="A200:C200"/>
    <mergeCell ref="A201:C201"/>
    <mergeCell ref="A191:B191"/>
    <mergeCell ref="D191:H191"/>
    <mergeCell ref="C193:D193"/>
    <mergeCell ref="C194:D194"/>
    <mergeCell ref="C195:D195"/>
    <mergeCell ref="C196:D196"/>
    <mergeCell ref="A188:C188"/>
    <mergeCell ref="D188:H188"/>
    <mergeCell ref="A189:B189"/>
    <mergeCell ref="C189:C190"/>
    <mergeCell ref="D189:H189"/>
    <mergeCell ref="A190:B190"/>
    <mergeCell ref="D190:H190"/>
    <mergeCell ref="A184:B184"/>
    <mergeCell ref="D184:H184"/>
    <mergeCell ref="A185:B185"/>
    <mergeCell ref="A186:B186"/>
    <mergeCell ref="D186:H186"/>
    <mergeCell ref="A187:B187"/>
    <mergeCell ref="D187:H187"/>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200"/>
  <sheetViews>
    <sheetView view="pageBreakPreview" zoomScale="40" zoomScaleNormal="60" zoomScaleSheetLayoutView="40" workbookViewId="0">
      <pane ySplit="4" topLeftCell="A51"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90.7109375" style="217" customWidth="1"/>
    <col min="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марта 2024 г.</v>
      </c>
      <c r="B2" s="6" t="s">
        <v>2</v>
      </c>
      <c r="C2" s="7" t="s">
        <v>615</v>
      </c>
      <c r="D2" s="46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6" t="s">
        <v>8</v>
      </c>
    </row>
    <row r="5" spans="1:4" s="28" customFormat="1" ht="50.1" customHeight="1" thickBot="1" x14ac:dyDescent="0.25">
      <c r="A5" s="24" t="s">
        <v>9</v>
      </c>
      <c r="B5" s="25"/>
      <c r="C5" s="26"/>
      <c r="D5" s="27"/>
    </row>
    <row r="6" spans="1:4" s="280" customFormat="1" ht="24.95" customHeight="1" thickBot="1" x14ac:dyDescent="0.25">
      <c r="A6" s="386"/>
      <c r="B6" s="387"/>
      <c r="C6" s="388"/>
      <c r="D6" s="557"/>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9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9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389">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393"/>
    </row>
    <row r="26" spans="1:4" s="16" customFormat="1" ht="24.95" customHeight="1" thickBot="1" x14ac:dyDescent="0.25">
      <c r="A26" s="81"/>
      <c r="B26" s="48"/>
      <c r="C26" s="49"/>
      <c r="D26" s="69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9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92"/>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ht="21.75" thickBot="1" x14ac:dyDescent="0.25">
      <c r="A47" s="386"/>
      <c r="B47" s="387"/>
      <c r="C47" s="388"/>
      <c r="D47" s="557"/>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1">
        <v>6402</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44"/>
    </row>
    <row r="53" spans="1:4" s="16" customFormat="1" ht="24.95" customHeight="1" thickBot="1" x14ac:dyDescent="0.25">
      <c r="A53" s="47"/>
      <c r="B53" s="48"/>
      <c r="C53" s="49"/>
      <c r="D53" s="558"/>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54">
        <v>7302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61"/>
    </row>
    <row r="59" spans="1:4" s="16" customFormat="1" ht="24.95" customHeight="1" thickBot="1" x14ac:dyDescent="0.25">
      <c r="A59" s="81"/>
      <c r="B59" s="82"/>
      <c r="C59" s="83"/>
      <c r="D59" s="559"/>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389">
        <v>84</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393"/>
    </row>
    <row r="63" spans="1:4" s="16" customFormat="1" ht="24.95" customHeight="1" thickBot="1" x14ac:dyDescent="0.25">
      <c r="A63" s="81"/>
      <c r="B63" s="129"/>
      <c r="C63" s="130"/>
      <c r="D63" s="561"/>
    </row>
    <row r="64" spans="1:4" s="16" customFormat="1" ht="50.1" customHeight="1" thickBot="1" x14ac:dyDescent="0.25">
      <c r="A64" s="136" t="s">
        <v>38</v>
      </c>
      <c r="B64" s="137"/>
      <c r="C64" s="137"/>
      <c r="D64" s="562" t="str">
        <f>"от "&amp;MIN(D65:D84)&amp;" до "&amp;MAX(D65:D84)</f>
        <v>от 978 до 19560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563">
        <v>978</v>
      </c>
    </row>
    <row r="66" spans="1:4" s="16" customFormat="1" ht="37.5" customHeight="1" outlineLevel="1" x14ac:dyDescent="0.2">
      <c r="A66" s="147" t="s">
        <v>40</v>
      </c>
      <c r="B66" s="148"/>
      <c r="C66" s="143"/>
      <c r="D66" s="564">
        <v>1956</v>
      </c>
    </row>
    <row r="67" spans="1:4" s="16" customFormat="1" ht="37.5" customHeight="1" outlineLevel="1" x14ac:dyDescent="0.2">
      <c r="A67" s="147" t="s">
        <v>41</v>
      </c>
      <c r="B67" s="148"/>
      <c r="C67" s="143"/>
      <c r="D67" s="564">
        <v>2934</v>
      </c>
    </row>
    <row r="68" spans="1:4" s="16" customFormat="1" ht="37.5" customHeight="1" outlineLevel="1" x14ac:dyDescent="0.2">
      <c r="A68" s="147" t="s">
        <v>42</v>
      </c>
      <c r="B68" s="148"/>
      <c r="C68" s="143"/>
      <c r="D68" s="564">
        <v>3912</v>
      </c>
    </row>
    <row r="69" spans="1:4" s="16" customFormat="1" ht="37.5" customHeight="1" outlineLevel="1" x14ac:dyDescent="0.2">
      <c r="A69" s="147" t="s">
        <v>43</v>
      </c>
      <c r="B69" s="148"/>
      <c r="C69" s="143"/>
      <c r="D69" s="564">
        <v>4890</v>
      </c>
    </row>
    <row r="70" spans="1:4" s="16" customFormat="1" ht="37.5" customHeight="1" outlineLevel="1" x14ac:dyDescent="0.2">
      <c r="A70" s="147" t="s">
        <v>44</v>
      </c>
      <c r="B70" s="148"/>
      <c r="C70" s="143"/>
      <c r="D70" s="564">
        <v>5868</v>
      </c>
    </row>
    <row r="71" spans="1:4" s="16" customFormat="1" ht="37.5" customHeight="1" outlineLevel="1" x14ac:dyDescent="0.2">
      <c r="A71" s="147" t="s">
        <v>45</v>
      </c>
      <c r="B71" s="148"/>
      <c r="C71" s="143"/>
      <c r="D71" s="564">
        <v>6846</v>
      </c>
    </row>
    <row r="72" spans="1:4" s="16" customFormat="1" ht="37.5" customHeight="1" outlineLevel="1" x14ac:dyDescent="0.2">
      <c r="A72" s="147" t="s">
        <v>46</v>
      </c>
      <c r="B72" s="148"/>
      <c r="C72" s="143"/>
      <c r="D72" s="564">
        <v>7824</v>
      </c>
    </row>
    <row r="73" spans="1:4" s="16" customFormat="1" ht="37.5" customHeight="1" outlineLevel="1" x14ac:dyDescent="0.2">
      <c r="A73" s="147" t="s">
        <v>47</v>
      </c>
      <c r="B73" s="148"/>
      <c r="C73" s="143"/>
      <c r="D73" s="564">
        <v>8802</v>
      </c>
    </row>
    <row r="74" spans="1:4" s="16" customFormat="1" ht="37.5" customHeight="1" outlineLevel="1" x14ac:dyDescent="0.2">
      <c r="A74" s="147" t="s">
        <v>48</v>
      </c>
      <c r="B74" s="148"/>
      <c r="C74" s="143"/>
      <c r="D74" s="564">
        <v>9780</v>
      </c>
    </row>
    <row r="75" spans="1:4" s="16" customFormat="1" ht="37.5" customHeight="1" outlineLevel="1" x14ac:dyDescent="0.2">
      <c r="A75" s="147" t="s">
        <v>49</v>
      </c>
      <c r="B75" s="148"/>
      <c r="C75" s="143"/>
      <c r="D75" s="564">
        <v>10758</v>
      </c>
    </row>
    <row r="76" spans="1:4" s="16" customFormat="1" ht="37.5" customHeight="1" outlineLevel="1" x14ac:dyDescent="0.2">
      <c r="A76" s="147" t="s">
        <v>50</v>
      </c>
      <c r="B76" s="148"/>
      <c r="C76" s="143"/>
      <c r="D76" s="564">
        <v>11736</v>
      </c>
    </row>
    <row r="77" spans="1:4" s="16" customFormat="1" ht="37.5" customHeight="1" outlineLevel="1" x14ac:dyDescent="0.2">
      <c r="A77" s="147" t="s">
        <v>51</v>
      </c>
      <c r="B77" s="148"/>
      <c r="C77" s="143"/>
      <c r="D77" s="564">
        <v>12714</v>
      </c>
    </row>
    <row r="78" spans="1:4" s="16" customFormat="1" ht="37.5" customHeight="1" outlineLevel="1" x14ac:dyDescent="0.2">
      <c r="A78" s="147" t="s">
        <v>52</v>
      </c>
      <c r="B78" s="148"/>
      <c r="C78" s="143"/>
      <c r="D78" s="564">
        <v>13692</v>
      </c>
    </row>
    <row r="79" spans="1:4" s="16" customFormat="1" ht="37.5" customHeight="1" outlineLevel="1" x14ac:dyDescent="0.2">
      <c r="A79" s="147" t="s">
        <v>53</v>
      </c>
      <c r="B79" s="148"/>
      <c r="C79" s="143"/>
      <c r="D79" s="564">
        <v>14670</v>
      </c>
    </row>
    <row r="80" spans="1:4" s="16" customFormat="1" ht="37.5" customHeight="1" outlineLevel="1" x14ac:dyDescent="0.2">
      <c r="A80" s="147" t="s">
        <v>54</v>
      </c>
      <c r="B80" s="148"/>
      <c r="C80" s="143"/>
      <c r="D80" s="564">
        <v>15648</v>
      </c>
    </row>
    <row r="81" spans="1:4" s="16" customFormat="1" ht="37.5" customHeight="1" outlineLevel="1" x14ac:dyDescent="0.2">
      <c r="A81" s="147" t="s">
        <v>55</v>
      </c>
      <c r="B81" s="148"/>
      <c r="C81" s="143"/>
      <c r="D81" s="564">
        <v>16626</v>
      </c>
    </row>
    <row r="82" spans="1:4" s="16" customFormat="1" ht="37.5" customHeight="1" outlineLevel="1" x14ac:dyDescent="0.2">
      <c r="A82" s="147" t="s">
        <v>56</v>
      </c>
      <c r="B82" s="148"/>
      <c r="C82" s="143"/>
      <c r="D82" s="564">
        <v>17604</v>
      </c>
    </row>
    <row r="83" spans="1:4" s="16" customFormat="1" ht="37.5" customHeight="1" outlineLevel="1" x14ac:dyDescent="0.2">
      <c r="A83" s="147" t="s">
        <v>57</v>
      </c>
      <c r="B83" s="148"/>
      <c r="C83" s="143"/>
      <c r="D83" s="564">
        <v>18582</v>
      </c>
    </row>
    <row r="84" spans="1:4" s="16" customFormat="1" ht="37.5" customHeight="1" outlineLevel="1" thickBot="1" x14ac:dyDescent="0.25">
      <c r="A84" s="147" t="s">
        <v>58</v>
      </c>
      <c r="B84" s="148"/>
      <c r="C84" s="143"/>
      <c r="D84" s="564">
        <v>19560</v>
      </c>
    </row>
    <row r="85" spans="1:4" s="16" customFormat="1" ht="50.1" customHeight="1" thickBot="1" x14ac:dyDescent="0.25">
      <c r="A85" s="136" t="s">
        <v>59</v>
      </c>
      <c r="B85" s="137"/>
      <c r="C85" s="137"/>
      <c r="D85" s="562" t="str">
        <f>"от "&amp;MIN(D86:D95)&amp;" до "&amp;MAX(D86:D95)</f>
        <v>от 180 до 3132</v>
      </c>
    </row>
    <row r="86" spans="1:4" s="16" customFormat="1" ht="156"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577">
        <v>630</v>
      </c>
    </row>
    <row r="87" spans="1:4" s="16" customFormat="1" ht="37.5" customHeight="1" x14ac:dyDescent="0.2">
      <c r="A87" s="423" t="s">
        <v>61</v>
      </c>
      <c r="B87" s="196"/>
      <c r="C87" s="15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577">
        <v>396</v>
      </c>
    </row>
    <row r="88" spans="1:4" s="16" customFormat="1" ht="37.5" customHeight="1" x14ac:dyDescent="0.2">
      <c r="A88" s="423" t="s">
        <v>62</v>
      </c>
      <c r="B88" s="196"/>
      <c r="C88" s="159"/>
      <c r="D88" s="577">
        <v>3132</v>
      </c>
    </row>
    <row r="89" spans="1:4" s="16" customFormat="1" ht="37.5" customHeight="1" x14ac:dyDescent="0.2">
      <c r="A89" s="423" t="s">
        <v>63</v>
      </c>
      <c r="B89" s="196"/>
      <c r="C89" s="159"/>
      <c r="D89" s="564">
        <v>888</v>
      </c>
    </row>
    <row r="90" spans="1:4" s="16" customFormat="1" ht="37.5" customHeight="1" x14ac:dyDescent="0.2">
      <c r="A90" s="160" t="s">
        <v>64</v>
      </c>
      <c r="B90" s="161"/>
      <c r="C90" s="159"/>
      <c r="D90" s="564">
        <v>1890</v>
      </c>
    </row>
    <row r="91" spans="1:4" s="16" customFormat="1" ht="37.5" customHeight="1" x14ac:dyDescent="0.2">
      <c r="A91" s="423" t="s">
        <v>65</v>
      </c>
      <c r="B91" s="196"/>
      <c r="C91" s="159"/>
      <c r="D91" s="577">
        <v>180</v>
      </c>
    </row>
    <row r="92" spans="1:4" s="16" customFormat="1" ht="37.5" customHeight="1" x14ac:dyDescent="0.2">
      <c r="A92" s="423" t="s">
        <v>66</v>
      </c>
      <c r="B92" s="196"/>
      <c r="C92" s="159"/>
      <c r="D92" s="577">
        <v>180</v>
      </c>
    </row>
    <row r="93" spans="1:4" s="16" customFormat="1" ht="37.5" customHeight="1" x14ac:dyDescent="0.2">
      <c r="A93" s="423" t="s">
        <v>67</v>
      </c>
      <c r="B93" s="196"/>
      <c r="C93" s="159"/>
      <c r="D93" s="577">
        <v>360</v>
      </c>
    </row>
    <row r="94" spans="1:4" s="16" customFormat="1" ht="37.5" customHeight="1" x14ac:dyDescent="0.2">
      <c r="A94" s="423" t="s">
        <v>68</v>
      </c>
      <c r="B94" s="196"/>
      <c r="C94" s="159"/>
      <c r="D94" s="577">
        <v>540</v>
      </c>
    </row>
    <row r="95" spans="1:4" s="16" customFormat="1" ht="37.5" customHeight="1" thickBot="1" x14ac:dyDescent="0.25">
      <c r="A95" s="356" t="s">
        <v>69</v>
      </c>
      <c r="B95" s="476"/>
      <c r="C95" s="164"/>
      <c r="D95" s="695">
        <v>3132</v>
      </c>
    </row>
    <row r="96" spans="1:4" s="16" customFormat="1" ht="117.75" customHeight="1" thickBot="1" x14ac:dyDescent="0.25">
      <c r="A96" s="356" t="s">
        <v>71</v>
      </c>
      <c r="B96" s="397"/>
      <c r="C96" s="6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697">
        <v>30</v>
      </c>
    </row>
    <row r="97" spans="1:4" s="28" customFormat="1" ht="50.1" customHeight="1" thickBot="1" x14ac:dyDescent="0.25">
      <c r="A97" s="24" t="s">
        <v>72</v>
      </c>
      <c r="B97" s="25"/>
      <c r="C97" s="26"/>
      <c r="D97" s="27" t="str">
        <f>"от "&amp;MIN(D99,D119:D135)&amp;" до "&amp;MAX(D99,D119:D135)</f>
        <v>от 636 до 7272</v>
      </c>
    </row>
    <row r="98" spans="1:4" s="16" customFormat="1" ht="24.95" customHeight="1" thickBot="1" x14ac:dyDescent="0.25">
      <c r="A98" s="275"/>
      <c r="B98" s="477"/>
      <c r="C98" s="130"/>
      <c r="D98" s="527"/>
    </row>
    <row r="99" spans="1:4" s="16" customFormat="1"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569">
        <v>6720</v>
      </c>
    </row>
    <row r="100" spans="1:4" s="16" customFormat="1" ht="64.5" customHeight="1" thickBot="1" x14ac:dyDescent="0.25">
      <c r="A100" s="184" t="s">
        <v>74</v>
      </c>
      <c r="B100" s="185"/>
      <c r="C100" s="186"/>
      <c r="D100" s="698" t="s">
        <v>75</v>
      </c>
    </row>
    <row r="101" spans="1:4" s="16" customFormat="1" ht="64.5" customHeight="1" x14ac:dyDescent="0.2">
      <c r="A101" s="190" t="s">
        <v>76</v>
      </c>
      <c r="B101" s="191"/>
      <c r="C101" s="186"/>
      <c r="D101" s="564">
        <f>D99/4</f>
        <v>1680</v>
      </c>
    </row>
    <row r="102" spans="1:4" s="16" customFormat="1" ht="64.5" customHeight="1" x14ac:dyDescent="0.2">
      <c r="A102" s="190" t="s">
        <v>77</v>
      </c>
      <c r="B102" s="191"/>
      <c r="C102" s="186"/>
      <c r="D102" s="564">
        <f>D99/5</f>
        <v>1344</v>
      </c>
    </row>
    <row r="103" spans="1:4" s="16" customFormat="1" ht="64.5" customHeight="1" x14ac:dyDescent="0.2">
      <c r="A103" s="190" t="s">
        <v>78</v>
      </c>
      <c r="B103" s="191"/>
      <c r="C103" s="186"/>
      <c r="D103" s="564">
        <f>D99/6</f>
        <v>1120</v>
      </c>
    </row>
    <row r="104" spans="1:4" s="16" customFormat="1" ht="64.5" customHeight="1" x14ac:dyDescent="0.2">
      <c r="A104" s="190" t="s">
        <v>79</v>
      </c>
      <c r="B104" s="191"/>
      <c r="C104" s="186"/>
      <c r="D104" s="564">
        <f>D99/7</f>
        <v>960</v>
      </c>
    </row>
    <row r="105" spans="1:4" s="16" customFormat="1" ht="64.5" customHeight="1" x14ac:dyDescent="0.2">
      <c r="A105" s="190" t="s">
        <v>80</v>
      </c>
      <c r="B105" s="191"/>
      <c r="C105" s="186"/>
      <c r="D105" s="564">
        <f>D99/8</f>
        <v>840</v>
      </c>
    </row>
    <row r="106" spans="1:4" s="16" customFormat="1" ht="64.5" customHeight="1" x14ac:dyDescent="0.2">
      <c r="A106" s="190" t="s">
        <v>81</v>
      </c>
      <c r="B106" s="191"/>
      <c r="C106" s="186"/>
      <c r="D106" s="564">
        <f>D99/9</f>
        <v>746.66666666666663</v>
      </c>
    </row>
    <row r="107" spans="1:4" s="16" customFormat="1" ht="64.5" customHeight="1" thickBot="1" x14ac:dyDescent="0.25">
      <c r="A107" s="190" t="s">
        <v>82</v>
      </c>
      <c r="B107" s="191"/>
      <c r="C107" s="186"/>
      <c r="D107" s="564">
        <f>D99/10</f>
        <v>672</v>
      </c>
    </row>
    <row r="108" spans="1:4" s="16" customFormat="1" ht="64.5" customHeight="1" thickBot="1" x14ac:dyDescent="0.25">
      <c r="A108" s="179" t="s">
        <v>83</v>
      </c>
      <c r="B108" s="180"/>
      <c r="C108" s="186"/>
      <c r="D108" s="569">
        <v>10080</v>
      </c>
    </row>
    <row r="109" spans="1:4" s="16" customFormat="1" ht="64.5" customHeight="1" thickBot="1" x14ac:dyDescent="0.25">
      <c r="A109" s="184" t="s">
        <v>74</v>
      </c>
      <c r="B109" s="185"/>
      <c r="C109" s="186"/>
      <c r="D109" s="698" t="s">
        <v>75</v>
      </c>
    </row>
    <row r="110" spans="1:4" s="16" customFormat="1" ht="64.5" customHeight="1" x14ac:dyDescent="0.2">
      <c r="A110" s="190" t="s">
        <v>76</v>
      </c>
      <c r="B110" s="191"/>
      <c r="C110" s="186"/>
      <c r="D110" s="564">
        <v>2520</v>
      </c>
    </row>
    <row r="111" spans="1:4" s="16" customFormat="1" ht="64.5" customHeight="1" x14ac:dyDescent="0.2">
      <c r="A111" s="190" t="s">
        <v>77</v>
      </c>
      <c r="B111" s="191"/>
      <c r="C111" s="186"/>
      <c r="D111" s="564">
        <v>2016</v>
      </c>
    </row>
    <row r="112" spans="1:4" s="16" customFormat="1" ht="64.5" customHeight="1" x14ac:dyDescent="0.2">
      <c r="A112" s="190" t="s">
        <v>78</v>
      </c>
      <c r="B112" s="191"/>
      <c r="C112" s="186"/>
      <c r="D112" s="564">
        <v>1680</v>
      </c>
    </row>
    <row r="113" spans="1:4" s="16" customFormat="1" ht="64.5" customHeight="1" x14ac:dyDescent="0.2">
      <c r="A113" s="190" t="s">
        <v>79</v>
      </c>
      <c r="B113" s="191"/>
      <c r="C113" s="186"/>
      <c r="D113" s="564">
        <v>1440</v>
      </c>
    </row>
    <row r="114" spans="1:4" s="16" customFormat="1" ht="64.5" customHeight="1" x14ac:dyDescent="0.2">
      <c r="A114" s="190" t="s">
        <v>80</v>
      </c>
      <c r="B114" s="191"/>
      <c r="C114" s="186"/>
      <c r="D114" s="564">
        <v>1260</v>
      </c>
    </row>
    <row r="115" spans="1:4" s="16" customFormat="1" ht="64.5" customHeight="1" x14ac:dyDescent="0.2">
      <c r="A115" s="190" t="s">
        <v>81</v>
      </c>
      <c r="B115" s="191"/>
      <c r="C115" s="186"/>
      <c r="D115" s="564">
        <v>1120</v>
      </c>
    </row>
    <row r="116" spans="1:4" s="16" customFormat="1" ht="64.5" customHeight="1" thickBot="1" x14ac:dyDescent="0.25">
      <c r="A116" s="190" t="s">
        <v>82</v>
      </c>
      <c r="B116" s="191"/>
      <c r="C116" s="194"/>
      <c r="D116" s="564">
        <v>1008</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575">
        <v>12000</v>
      </c>
    </row>
    <row r="118" spans="1:4" s="16" customFormat="1" ht="24.95" customHeight="1" thickBot="1" x14ac:dyDescent="0.25">
      <c r="A118" s="275"/>
      <c r="B118" s="477"/>
      <c r="C118" s="130"/>
      <c r="D118" s="527"/>
    </row>
    <row r="119" spans="1:4" s="16" customFormat="1" ht="50.1" customHeight="1" x14ac:dyDescent="0.2">
      <c r="A119" s="160" t="s">
        <v>85</v>
      </c>
      <c r="B119" s="161"/>
      <c r="C119" s="439" t="str">
        <f>"Интернет-площадка 2gis.ru на основе Cправочника организаций "&amp;$C$2&amp;""</f>
        <v>Интернет-площадка 2gis.ru на основе Cправочника организаций "2ГИС.ПЕНЗА"</v>
      </c>
      <c r="D119" s="699">
        <v>4212</v>
      </c>
    </row>
    <row r="120" spans="1:4" s="16" customFormat="1" ht="50.1" customHeight="1" x14ac:dyDescent="0.2">
      <c r="A120" s="160" t="s">
        <v>86</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699">
        <v>1656</v>
      </c>
    </row>
    <row r="121" spans="1:4" s="16" customFormat="1" ht="50.1" customHeight="1" x14ac:dyDescent="0.2">
      <c r="A121" s="160" t="s">
        <v>87</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699">
        <v>3780</v>
      </c>
    </row>
    <row r="122" spans="1:4"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"2ГИС.ПЕНЗА"</v>
      </c>
      <c r="D122" s="699">
        <v>5220</v>
      </c>
    </row>
    <row r="123" spans="1:4"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"2ГИС.ПЕНЗА"</v>
      </c>
      <c r="D123" s="699">
        <v>6264</v>
      </c>
    </row>
    <row r="124" spans="1:4" s="16" customFormat="1" ht="50.1" customHeight="1" x14ac:dyDescent="0.2">
      <c r="A124" s="160" t="s">
        <v>90</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699">
        <v>1890</v>
      </c>
    </row>
    <row r="125" spans="1:4" s="16" customFormat="1" ht="50.1" customHeight="1" x14ac:dyDescent="0.2">
      <c r="A125" s="160" t="s">
        <v>91</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699">
        <v>3600</v>
      </c>
    </row>
    <row r="126" spans="1:4" s="16" customFormat="1" ht="50.1" customHeight="1" x14ac:dyDescent="0.2">
      <c r="A126" s="160" t="s">
        <v>92</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699">
        <v>4488</v>
      </c>
    </row>
    <row r="127" spans="1:4" s="16" customFormat="1" ht="50.1" customHeight="1" x14ac:dyDescent="0.2">
      <c r="A127" s="160" t="s">
        <v>93</v>
      </c>
      <c r="B127" s="161"/>
      <c r="C127" s="203" t="str">
        <f>C159</f>
        <v>электронный справочник на основе Справочника организаций "2ГИС.ПЕНЗА" (мобильная версия 2ГИС 4.0 и выше)</v>
      </c>
      <c r="D127" s="699">
        <v>5544</v>
      </c>
    </row>
    <row r="128" spans="1:4" s="16" customFormat="1" ht="50.1" customHeight="1" x14ac:dyDescent="0.2">
      <c r="A128" s="154" t="s">
        <v>94</v>
      </c>
      <c r="B128" s="204"/>
      <c r="C128" s="203" t="s">
        <v>95</v>
      </c>
      <c r="D128" s="699">
        <v>636</v>
      </c>
    </row>
    <row r="129" spans="1:4" s="16" customFormat="1" ht="50.1"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699">
        <v>1860</v>
      </c>
    </row>
    <row r="130" spans="1:4" s="16" customFormat="1" ht="50.1"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699">
        <v>1488</v>
      </c>
    </row>
    <row r="131" spans="1:4" s="16" customFormat="1" ht="50.1" customHeight="1" x14ac:dyDescent="0.2">
      <c r="A131" s="160" t="s">
        <v>98</v>
      </c>
      <c r="B131" s="161"/>
      <c r="C131"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699">
        <v>1230</v>
      </c>
    </row>
    <row r="132" spans="1:4" s="16" customFormat="1" ht="50.1" customHeight="1" x14ac:dyDescent="0.2">
      <c r="A132" s="160" t="s">
        <v>99</v>
      </c>
      <c r="B132" s="161"/>
      <c r="C132"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699">
        <v>744</v>
      </c>
    </row>
    <row r="133" spans="1:4" s="16" customFormat="1" ht="50.1"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699">
        <v>7272</v>
      </c>
    </row>
    <row r="134" spans="1:4" s="16" customFormat="1" ht="50.1"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699">
        <v>3000</v>
      </c>
    </row>
    <row r="135" spans="1:4" s="16" customFormat="1" ht="50.1" customHeight="1" thickBot="1" x14ac:dyDescent="0.25">
      <c r="A135" s="160" t="s">
        <v>102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699">
        <v>1770</v>
      </c>
    </row>
    <row r="136" spans="1:4"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699">
        <v>756</v>
      </c>
    </row>
    <row r="137" spans="1:4"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7" s="699">
        <v>100002</v>
      </c>
    </row>
    <row r="138" spans="1:4"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8" s="699">
        <v>9018</v>
      </c>
    </row>
    <row r="139" spans="1:4"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699">
        <v>4212</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0" s="699">
        <v>7200</v>
      </c>
    </row>
    <row r="141" spans="1:4" s="16" customFormat="1" ht="50.1" customHeight="1" x14ac:dyDescent="0.2">
      <c r="A141" s="154" t="s">
        <v>107</v>
      </c>
      <c r="B141" s="204"/>
      <c r="C141" s="203" t="str">
        <f>"Интернет-площадка 2gis.ru на основе Cправочника организаций "&amp;$C$2&amp;""</f>
        <v>Интернет-площадка 2gis.ru на основе Cправочника организаций "2ГИС.ПЕНЗА"</v>
      </c>
      <c r="D141" s="699">
        <v>6000</v>
      </c>
    </row>
    <row r="142" spans="1:4" s="16" customFormat="1" ht="50.1" customHeight="1" x14ac:dyDescent="0.2">
      <c r="A142" s="160" t="s">
        <v>108</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699">
        <v>2400</v>
      </c>
    </row>
    <row r="143" spans="1:4" s="16" customFormat="1" ht="50.1" customHeight="1" x14ac:dyDescent="0.2">
      <c r="A143" s="160" t="s">
        <v>109</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699">
        <v>5400</v>
      </c>
    </row>
    <row r="144" spans="1:4"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"2ГИС.ПЕНЗА"</v>
      </c>
      <c r="D144" s="699">
        <v>7320</v>
      </c>
    </row>
    <row r="145" spans="1:4"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"2ГИС.ПЕНЗА"</v>
      </c>
      <c r="D145" s="699">
        <v>8784</v>
      </c>
    </row>
    <row r="146" spans="1:4" s="16" customFormat="1" ht="50.1" customHeight="1" x14ac:dyDescent="0.2">
      <c r="A146" s="160" t="s">
        <v>112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699">
        <v>2760</v>
      </c>
    </row>
    <row r="147" spans="1:4" s="16" customFormat="1" ht="50.1" customHeight="1" x14ac:dyDescent="0.2">
      <c r="A147" s="160" t="s">
        <v>113</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699">
        <v>5040</v>
      </c>
    </row>
    <row r="148" spans="1:4" s="16" customFormat="1" ht="50.1" customHeight="1" x14ac:dyDescent="0.2">
      <c r="A148" s="154" t="s">
        <v>114</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699">
        <v>6360</v>
      </c>
    </row>
    <row r="149" spans="1:4" s="16" customFormat="1" ht="50.1" customHeight="1" x14ac:dyDescent="0.2">
      <c r="A149" s="160" t="s">
        <v>115</v>
      </c>
      <c r="B149" s="161"/>
      <c r="C149" s="203" t="s">
        <v>95</v>
      </c>
      <c r="D149" s="699">
        <v>960</v>
      </c>
    </row>
    <row r="150" spans="1:4" s="16" customFormat="1" ht="84.7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699">
        <v>10200</v>
      </c>
    </row>
    <row r="151" spans="1:4" s="16" customFormat="1" ht="50.1" customHeight="1" thickBot="1" x14ac:dyDescent="0.25">
      <c r="A151" s="154" t="s">
        <v>117</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699">
        <v>2520</v>
      </c>
    </row>
    <row r="152" spans="1:4" s="16" customFormat="1" ht="36" customHeight="1" thickBot="1" x14ac:dyDescent="0.25">
      <c r="A152" s="24" t="s">
        <v>118</v>
      </c>
      <c r="B152" s="25"/>
      <c r="C152" s="24"/>
      <c r="D152" s="578"/>
    </row>
    <row r="153" spans="1:4"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699">
        <v>4800</v>
      </c>
    </row>
    <row r="154" spans="1:4" s="16" customFormat="1" ht="50.1" customHeight="1" x14ac:dyDescent="0.2">
      <c r="A154" s="160" t="s">
        <v>120</v>
      </c>
      <c r="B154" s="161"/>
      <c r="C154" s="209"/>
      <c r="D154" s="699">
        <v>4800</v>
      </c>
    </row>
    <row r="155" spans="1:4" s="16" customFormat="1" ht="50.1" customHeight="1" x14ac:dyDescent="0.2">
      <c r="A155" s="207" t="s">
        <v>121</v>
      </c>
      <c r="B155" s="208"/>
      <c r="C155" s="209"/>
      <c r="D155" s="699">
        <v>3600</v>
      </c>
    </row>
    <row r="156" spans="1:4" s="16" customFormat="1" ht="50.1" customHeight="1" x14ac:dyDescent="0.2">
      <c r="A156" s="207" t="s">
        <v>122</v>
      </c>
      <c r="B156" s="208"/>
      <c r="C156" s="209"/>
      <c r="D156" s="699">
        <v>360</v>
      </c>
    </row>
    <row r="157" spans="1:4" s="16" customFormat="1" ht="50.1" customHeight="1" thickBot="1" x14ac:dyDescent="0.25">
      <c r="A157" s="207" t="s">
        <v>123</v>
      </c>
      <c r="B157" s="208"/>
      <c r="C157" s="210"/>
      <c r="D157" s="699">
        <v>1260</v>
      </c>
    </row>
    <row r="158" spans="1:4" s="16" customFormat="1" ht="50.1" customHeight="1" thickBot="1" x14ac:dyDescent="0.25">
      <c r="A158" s="24" t="s">
        <v>124</v>
      </c>
      <c r="B158" s="25"/>
      <c r="C158" s="26"/>
      <c r="D158" s="26"/>
    </row>
    <row r="159" spans="1:4" s="16" customFormat="1" ht="50.1" customHeight="1" x14ac:dyDescent="0.2">
      <c r="A159" s="160" t="s">
        <v>177</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59" s="699">
        <v>1944</v>
      </c>
    </row>
    <row r="160" spans="1:4" s="16" customFormat="1"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"2ГИС.ПЕНЗА"</v>
      </c>
      <c r="D160" s="564">
        <v>1560</v>
      </c>
    </row>
    <row r="161" spans="1:4" s="16" customFormat="1" ht="50.1" customHeight="1" x14ac:dyDescent="0.2">
      <c r="A161" s="160" t="s">
        <v>127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1" s="699">
        <v>2124</v>
      </c>
    </row>
    <row r="162" spans="1:4" s="16" customFormat="1" ht="50.1" customHeight="1" x14ac:dyDescent="0.2">
      <c r="A162" s="160" t="s">
        <v>178</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62" s="564">
        <v>2760</v>
      </c>
    </row>
    <row r="163" spans="1:4" s="16" customFormat="1" ht="50.1" customHeight="1" x14ac:dyDescent="0.2">
      <c r="A163" s="160" t="s">
        <v>179</v>
      </c>
      <c r="B163" s="161"/>
      <c r="C163" s="203" t="str">
        <f>"Интернет-площадка 2gis.ru на основе Cправочника организаций "&amp;$C$2&amp;""</f>
        <v>Интернет-площадка 2gis.ru на основе Cправочника организаций "2ГИС.ПЕНЗА"</v>
      </c>
      <c r="D163" s="564">
        <v>2280</v>
      </c>
    </row>
    <row r="164" spans="1:4" s="16" customFormat="1" ht="50.1" customHeight="1" x14ac:dyDescent="0.2">
      <c r="A164" s="160" t="s">
        <v>130</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4" s="564">
        <v>3000</v>
      </c>
    </row>
    <row r="165" spans="1:4" s="16" customFormat="1" ht="126" customHeight="1" thickBot="1" x14ac:dyDescent="0.25">
      <c r="A165" s="160" t="s">
        <v>131</v>
      </c>
      <c r="B165" s="161"/>
      <c r="C165" s="435" t="str">
        <f>C160</f>
        <v>Интернет-площадка 2gis.ru на основе Cправочника организаций "2ГИС.ПЕНЗА"</v>
      </c>
      <c r="D165" s="699">
        <v>1944</v>
      </c>
    </row>
    <row r="166" spans="1:4" s="28" customFormat="1" ht="50.1" customHeight="1" thickBot="1" x14ac:dyDescent="0.25">
      <c r="A166" s="24" t="s">
        <v>193</v>
      </c>
      <c r="B166" s="25"/>
      <c r="C166" s="26"/>
      <c r="D166" s="27"/>
    </row>
    <row r="167" spans="1:4" s="23" customFormat="1" ht="30" customHeight="1" thickBot="1" x14ac:dyDescent="0.25">
      <c r="A167" s="589"/>
      <c r="B167" s="429"/>
      <c r="C167" s="430"/>
      <c r="D167" s="580"/>
    </row>
    <row r="168" spans="1:4"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8" s="482">
        <v>7350</v>
      </c>
    </row>
    <row r="169" spans="1:4" s="16" customFormat="1" ht="83.25" customHeight="1" thickBot="1" x14ac:dyDescent="0.25">
      <c r="A169" s="160" t="s">
        <v>195</v>
      </c>
      <c r="B169" s="161"/>
      <c r="C169" s="209"/>
      <c r="D169" s="212">
        <v>7350</v>
      </c>
    </row>
    <row r="170" spans="1:4" s="16" customFormat="1" ht="21.75" thickBot="1" x14ac:dyDescent="0.25">
      <c r="A170" s="336"/>
      <c r="B170" s="337"/>
      <c r="C170" s="337"/>
      <c r="D170" s="478"/>
    </row>
    <row r="171" spans="1:4" ht="12.6" customHeight="1" x14ac:dyDescent="0.2"/>
    <row r="172" spans="1:4" s="223" customFormat="1" ht="24.95" customHeight="1" x14ac:dyDescent="0.2">
      <c r="A172" s="220"/>
      <c r="B172" s="221" t="s">
        <v>133</v>
      </c>
      <c r="C172" s="222" t="s">
        <v>616</v>
      </c>
      <c r="D172" s="222"/>
    </row>
    <row r="173" spans="1:4" s="223" customFormat="1" ht="24.95" customHeight="1" x14ac:dyDescent="0.2">
      <c r="A173" s="220"/>
      <c r="C173" s="373" t="s">
        <v>617</v>
      </c>
      <c r="D173" s="224"/>
    </row>
    <row r="174" spans="1:4" s="223" customFormat="1" ht="24.95" customHeight="1" x14ac:dyDescent="0.2">
      <c r="A174" s="220"/>
      <c r="C174" s="373" t="s">
        <v>618</v>
      </c>
      <c r="D174" s="224"/>
    </row>
    <row r="175" spans="1:4" s="217" customFormat="1" ht="12" customHeight="1" x14ac:dyDescent="0.2">
      <c r="A175" s="216"/>
      <c r="C175" s="224"/>
      <c r="D175" s="224"/>
    </row>
    <row r="176" spans="1:4" s="231" customFormat="1" ht="24.9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row>
    <row r="177" spans="1:4" s="231" customFormat="1" ht="24.9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row>
    <row r="178" spans="1:4" s="231" customFormat="1" ht="24.9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row>
    <row r="179" spans="1:4" s="231" customFormat="1" ht="24.9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row>
    <row r="180" spans="1:4" s="231" customFormat="1" ht="24.9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row>
    <row r="181" spans="1:4" s="231" customFormat="1" ht="24.9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row>
    <row r="182" spans="1:4" s="231" customFormat="1" ht="24.9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row>
    <row r="183" spans="1:4" s="238" customFormat="1" ht="12.6" customHeight="1" x14ac:dyDescent="0.2">
      <c r="A183" s="233"/>
      <c r="B183" s="233"/>
      <c r="C183" s="234"/>
      <c r="D183" s="235"/>
    </row>
    <row r="184" spans="1:4" ht="24.95" customHeight="1" x14ac:dyDescent="0.2">
      <c r="A184" s="239" t="s">
        <v>145</v>
      </c>
      <c r="B184" s="239"/>
      <c r="C184" s="239"/>
      <c r="D184" s="239"/>
    </row>
    <row r="185" spans="1:4" s="238" customFormat="1" ht="12" customHeight="1" x14ac:dyDescent="0.2">
      <c r="A185" s="233"/>
      <c r="B185" s="233"/>
      <c r="C185" s="234"/>
      <c r="D185" s="235"/>
    </row>
    <row r="186" spans="1:4" s="242" customFormat="1" ht="50.1" customHeight="1" thickBot="1" x14ac:dyDescent="0.25">
      <c r="A186" s="240" t="s">
        <v>146</v>
      </c>
      <c r="B186" s="240"/>
      <c r="C186" s="240"/>
      <c r="D186" s="240"/>
    </row>
    <row r="187" spans="1:4" s="247" customFormat="1" ht="50.1" customHeight="1" thickBot="1" x14ac:dyDescent="0.25">
      <c r="A187" s="243" t="s">
        <v>147</v>
      </c>
      <c r="B187" s="244"/>
      <c r="C187" s="244"/>
      <c r="D187" s="245"/>
    </row>
    <row r="188" spans="1:4" ht="50.1" customHeight="1" thickBot="1" x14ac:dyDescent="0.25">
      <c r="A188" s="375" t="s">
        <v>148</v>
      </c>
      <c r="B188" s="376"/>
      <c r="C188" s="250" t="s">
        <v>149</v>
      </c>
      <c r="D188" s="486" t="s">
        <v>150</v>
      </c>
    </row>
    <row r="189" spans="1:4" ht="99.95" customHeight="1" x14ac:dyDescent="0.2">
      <c r="A189" s="253" t="s">
        <v>151</v>
      </c>
      <c r="B189" s="254"/>
      <c r="C189" s="255" t="s">
        <v>152</v>
      </c>
      <c r="D189" s="381" t="s">
        <v>153</v>
      </c>
    </row>
    <row r="190" spans="1:4" ht="75" customHeight="1" x14ac:dyDescent="0.2">
      <c r="A190" s="258" t="s">
        <v>154</v>
      </c>
      <c r="B190" s="259"/>
      <c r="C190" s="260" t="s">
        <v>155</v>
      </c>
      <c r="D190" s="383" t="s">
        <v>156</v>
      </c>
    </row>
    <row r="191" spans="1:4" ht="138.75" customHeight="1" x14ac:dyDescent="0.2">
      <c r="A191" s="258" t="s">
        <v>157</v>
      </c>
      <c r="B191" s="259"/>
      <c r="C191" s="260" t="s">
        <v>158</v>
      </c>
      <c r="D191" s="383" t="s">
        <v>156</v>
      </c>
    </row>
    <row r="192" spans="1:4" s="217" customFormat="1" ht="102.75" customHeight="1" thickBot="1" x14ac:dyDescent="0.25">
      <c r="A192" s="404" t="s">
        <v>160</v>
      </c>
      <c r="B192" s="405"/>
      <c r="C192" s="601" t="s">
        <v>161</v>
      </c>
      <c r="D192" s="601" t="s">
        <v>156</v>
      </c>
    </row>
    <row r="193" spans="1:4" s="238" customFormat="1" ht="222.75" customHeight="1" thickBot="1" x14ac:dyDescent="0.25">
      <c r="A193" s="404" t="s">
        <v>162</v>
      </c>
      <c r="B193" s="405"/>
      <c r="C193" s="406" t="s">
        <v>163</v>
      </c>
      <c r="D193" s="406" t="s">
        <v>156</v>
      </c>
    </row>
    <row r="194" spans="1:4" ht="12" customHeight="1" x14ac:dyDescent="0.2"/>
    <row r="195" spans="1:4" ht="36.75" customHeight="1" x14ac:dyDescent="0.2">
      <c r="A195" s="264" t="s">
        <v>164</v>
      </c>
      <c r="B195" s="264"/>
      <c r="C195" s="264"/>
      <c r="D195" s="264"/>
    </row>
    <row r="196" spans="1:4" ht="36.75" customHeight="1" x14ac:dyDescent="0.2">
      <c r="A196" s="264" t="s">
        <v>165</v>
      </c>
      <c r="B196" s="264"/>
      <c r="C196" s="264"/>
      <c r="D196" s="264"/>
    </row>
    <row r="197" spans="1:4" ht="201.75" customHeight="1" x14ac:dyDescent="0.2">
      <c r="A197"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84"/>
      <c r="C197" s="384"/>
      <c r="D197" s="384"/>
    </row>
    <row r="198" spans="1:4" s="16" customFormat="1" ht="67.5" customHeight="1" x14ac:dyDescent="0.2">
      <c r="A198" s="239" t="s">
        <v>167</v>
      </c>
      <c r="B198" s="239"/>
      <c r="C198" s="239"/>
      <c r="D198" s="239"/>
    </row>
    <row r="199" spans="1:4" ht="23.25" x14ac:dyDescent="0.2">
      <c r="A199" s="264" t="s">
        <v>168</v>
      </c>
      <c r="B199" s="264"/>
      <c r="C199" s="264"/>
      <c r="D199" s="264"/>
    </row>
    <row r="200" spans="1:4" s="266" customFormat="1" ht="114.75" customHeight="1" x14ac:dyDescent="0.2">
      <c r="A200" s="239" t="s">
        <v>169</v>
      </c>
      <c r="B200" s="239"/>
      <c r="C200" s="239"/>
      <c r="D200" s="239"/>
    </row>
  </sheetData>
  <sheetProtection selectLockedCells="1" selectUnlockedCells="1"/>
  <mergeCells count="179">
    <mergeCell ref="A198:D198"/>
    <mergeCell ref="A199:D199"/>
    <mergeCell ref="A200:D200"/>
    <mergeCell ref="A191:B191"/>
    <mergeCell ref="A192:B192"/>
    <mergeCell ref="A193:B193"/>
    <mergeCell ref="A195:D195"/>
    <mergeCell ref="A196:D196"/>
    <mergeCell ref="A197:D197"/>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70:D170"/>
    <mergeCell ref="C172:D172"/>
    <mergeCell ref="C173:D173"/>
    <mergeCell ref="C174:D174"/>
    <mergeCell ref="C175:D175"/>
    <mergeCell ref="A176:C176"/>
    <mergeCell ref="A164:B164"/>
    <mergeCell ref="A165:B165"/>
    <mergeCell ref="A166:B166"/>
    <mergeCell ref="A167:C167"/>
    <mergeCell ref="A168:B168"/>
    <mergeCell ref="C168:C169"/>
    <mergeCell ref="A169:B169"/>
    <mergeCell ref="A158:B158"/>
    <mergeCell ref="A159:B159"/>
    <mergeCell ref="A160:B160"/>
    <mergeCell ref="A161:B161"/>
    <mergeCell ref="A162:B162"/>
    <mergeCell ref="A163:B163"/>
    <mergeCell ref="A150:B150"/>
    <mergeCell ref="A151:B151"/>
    <mergeCell ref="A152:B152"/>
    <mergeCell ref="C152:D152"/>
    <mergeCell ref="A153:B153"/>
    <mergeCell ref="C153:C157"/>
    <mergeCell ref="A154:B154"/>
    <mergeCell ref="A155:B155"/>
    <mergeCell ref="A156:B156"/>
    <mergeCell ref="A157:B157"/>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3"/>
  <sheetViews>
    <sheetView view="pageBreakPreview" zoomScale="40" zoomScaleNormal="60" zoomScaleSheetLayoutView="40" workbookViewId="0">
      <pane ySplit="3" topLeftCell="A105"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619</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700" t="s">
        <v>7</v>
      </c>
      <c r="D4" s="271"/>
      <c r="E4" s="271"/>
      <c r="F4" s="271"/>
      <c r="G4" s="271"/>
      <c r="H4" s="27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337" t="s">
        <v>299</v>
      </c>
      <c r="E6" s="337"/>
      <c r="F6" s="337"/>
      <c r="G6" s="337"/>
      <c r="H6" s="478"/>
    </row>
    <row r="7" spans="1:8" s="16" customFormat="1" ht="24.95" customHeight="1" thickBot="1" x14ac:dyDescent="0.25">
      <c r="A7" s="81"/>
      <c r="B7" s="129"/>
      <c r="C7" s="130"/>
      <c r="D7" s="638" t="s">
        <v>171</v>
      </c>
      <c r="E7" s="639" t="s">
        <v>172</v>
      </c>
      <c r="F7" s="640" t="s">
        <v>173</v>
      </c>
      <c r="G7" s="639" t="s">
        <v>174</v>
      </c>
      <c r="H7" s="641" t="s">
        <v>175</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295"/>
      <c r="C9" s="296"/>
      <c r="D9" s="36"/>
      <c r="E9" s="37"/>
      <c r="F9" s="37"/>
      <c r="G9" s="37"/>
      <c r="H9" s="38"/>
    </row>
    <row r="10" spans="1:8" s="16" customFormat="1" ht="57.75" customHeight="1" x14ac:dyDescent="0.2">
      <c r="A10" s="55"/>
      <c r="B10" s="295"/>
      <c r="C10" s="296"/>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701" t="s">
        <v>12</v>
      </c>
      <c r="C12" s="70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701"/>
      <c r="C13" s="702"/>
      <c r="D13" s="36"/>
      <c r="E13" s="37"/>
      <c r="F13" s="37"/>
      <c r="G13" s="37"/>
      <c r="H13" s="38"/>
    </row>
    <row r="14" spans="1:8" s="16" customFormat="1" ht="59.25" customHeight="1" x14ac:dyDescent="0.2">
      <c r="A14" s="55"/>
      <c r="B14" s="703" t="s">
        <v>13</v>
      </c>
      <c r="C14"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705"/>
      <c r="C15" s="706"/>
      <c r="D15" s="121"/>
      <c r="E15" s="122"/>
      <c r="F15" s="122"/>
      <c r="G15" s="122"/>
      <c r="H15" s="123"/>
    </row>
    <row r="16" spans="1:8" s="16" customFormat="1" ht="24.95" customHeight="1" thickBot="1" x14ac:dyDescent="0.25">
      <c r="A16" s="112"/>
      <c r="B16" s="707"/>
      <c r="C16" s="83"/>
      <c r="D16" s="337" t="s">
        <v>299</v>
      </c>
      <c r="E16" s="337"/>
      <c r="F16" s="337"/>
      <c r="G16" s="337"/>
      <c r="H16" s="478"/>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281">
        <f>F17*1.2</f>
        <v>15609.599999999999</v>
      </c>
      <c r="E17" s="282">
        <f>F17*1.1</f>
        <v>14308.800000000001</v>
      </c>
      <c r="F17" s="282">
        <v>13008</v>
      </c>
      <c r="G17" s="282">
        <f>F17*0.75</f>
        <v>9756</v>
      </c>
      <c r="H17" s="283">
        <f>F17*0.5</f>
        <v>6504</v>
      </c>
    </row>
    <row r="18" spans="1:8" s="16" customFormat="1" ht="47.25" customHeight="1" x14ac:dyDescent="0.2">
      <c r="A18" s="71"/>
      <c r="B18" s="295"/>
      <c r="C18" s="296"/>
      <c r="D18" s="284"/>
      <c r="E18" s="285"/>
      <c r="F18" s="285"/>
      <c r="G18" s="285"/>
      <c r="H18" s="286"/>
    </row>
    <row r="19" spans="1:8" s="16" customFormat="1" ht="57.75" customHeight="1" x14ac:dyDescent="0.2">
      <c r="A19" s="71"/>
      <c r="B19" s="295"/>
      <c r="C19" s="296"/>
      <c r="D19" s="284"/>
      <c r="E19" s="285"/>
      <c r="F19" s="285"/>
      <c r="G19" s="285"/>
      <c r="H19" s="286"/>
    </row>
    <row r="20" spans="1:8" s="16" customFormat="1" ht="63" customHeight="1" x14ac:dyDescent="0.2">
      <c r="A20" s="71"/>
      <c r="B20" s="92"/>
      <c r="C20" s="93"/>
      <c r="D20" s="284"/>
      <c r="E20" s="285"/>
      <c r="F20" s="285"/>
      <c r="G20" s="285"/>
      <c r="H20" s="286"/>
    </row>
    <row r="21" spans="1:8" s="16" customFormat="1" ht="55.5" customHeight="1" x14ac:dyDescent="0.2">
      <c r="A21" s="71"/>
      <c r="B21" s="701" t="s">
        <v>12</v>
      </c>
      <c r="C21" s="70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284"/>
      <c r="E21" s="285"/>
      <c r="F21" s="285"/>
      <c r="G21" s="285"/>
      <c r="H21" s="286"/>
    </row>
    <row r="22" spans="1:8" s="16" customFormat="1" ht="57.75" customHeight="1" x14ac:dyDescent="0.2">
      <c r="A22" s="71"/>
      <c r="B22" s="701"/>
      <c r="C22" s="708"/>
      <c r="D22" s="284"/>
      <c r="E22" s="285"/>
      <c r="F22" s="285"/>
      <c r="G22" s="285"/>
      <c r="H22" s="286"/>
    </row>
    <row r="23" spans="1:8" s="16" customFormat="1" ht="87.75" customHeight="1" x14ac:dyDescent="0.2">
      <c r="A23" s="71"/>
      <c r="B23" s="709" t="s">
        <v>13</v>
      </c>
      <c r="C23" s="7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284"/>
      <c r="E23" s="285"/>
      <c r="F23" s="285"/>
      <c r="G23" s="285"/>
      <c r="H23" s="286"/>
    </row>
    <row r="24" spans="1:8" s="16" customFormat="1" ht="63" customHeight="1" x14ac:dyDescent="0.2">
      <c r="A24" s="71"/>
      <c r="B24" s="709"/>
      <c r="C24" s="708"/>
      <c r="D24" s="284"/>
      <c r="E24" s="285"/>
      <c r="F24" s="285"/>
      <c r="G24" s="285"/>
      <c r="H24" s="286"/>
    </row>
    <row r="25" spans="1:8" s="16" customFormat="1" ht="100.5" customHeight="1" thickBot="1" x14ac:dyDescent="0.25">
      <c r="A25" s="77"/>
      <c r="B25" s="107" t="s">
        <v>16</v>
      </c>
      <c r="C25" s="7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287"/>
      <c r="E25" s="288"/>
      <c r="F25" s="288"/>
      <c r="G25" s="288"/>
      <c r="H25" s="289"/>
    </row>
    <row r="26" spans="1:8" s="16" customFormat="1" ht="24.95" customHeight="1" thickBot="1" x14ac:dyDescent="0.25">
      <c r="A26" s="81"/>
      <c r="B26" s="513"/>
      <c r="C26" s="130"/>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337" t="s">
        <v>299</v>
      </c>
      <c r="E31" s="337"/>
      <c r="F31" s="337"/>
      <c r="G31" s="337"/>
      <c r="H31" s="478"/>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337" t="s">
        <v>299</v>
      </c>
      <c r="E35" s="337"/>
      <c r="F35" s="337"/>
      <c r="G35" s="337"/>
      <c r="H35" s="478"/>
    </row>
    <row r="36" spans="1:8" s="16" customFormat="1" ht="50.1" customHeight="1" x14ac:dyDescent="0.2">
      <c r="A36" s="65" t="s">
        <v>620</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337" t="s">
        <v>299</v>
      </c>
      <c r="E40" s="337"/>
      <c r="F40" s="337"/>
      <c r="G40" s="337"/>
      <c r="H40" s="478"/>
    </row>
    <row r="41" spans="1:8" s="16" customFormat="1" ht="50.1" customHeight="1" x14ac:dyDescent="0.2">
      <c r="A41" s="65" t="s">
        <v>621</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622</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337" t="s">
        <v>299</v>
      </c>
      <c r="E51" s="337"/>
      <c r="F51" s="337"/>
      <c r="G51" s="337"/>
      <c r="H51" s="478"/>
    </row>
    <row r="52" spans="1:8" s="16" customFormat="1" ht="50.1" customHeight="1" x14ac:dyDescent="0.2">
      <c r="A52" s="65" t="s">
        <v>623</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1">
        <f>F57*1.2</f>
        <v>16012.8</v>
      </c>
      <c r="E57" s="32">
        <f>F57*1.1</f>
        <v>14678.400000000001</v>
      </c>
      <c r="F57" s="32">
        <v>13344</v>
      </c>
      <c r="G57" s="32">
        <f>F57*0.75</f>
        <v>10008</v>
      </c>
      <c r="H57" s="33">
        <f>F57*0.5</f>
        <v>6672</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54">
        <f>F63*1.2</f>
        <v>18734.399999999998</v>
      </c>
      <c r="E63" s="32">
        <f>F63*1.1</f>
        <v>17173.2</v>
      </c>
      <c r="F63" s="32">
        <v>15612</v>
      </c>
      <c r="G63" s="32">
        <f>F63*0.75</f>
        <v>11709</v>
      </c>
      <c r="H63" s="33">
        <f>F63*0.5</f>
        <v>7806</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389">
        <v>270</v>
      </c>
      <c r="E69" s="390"/>
      <c r="F69" s="390"/>
      <c r="G69" s="390"/>
      <c r="H69" s="391"/>
    </row>
    <row r="70" spans="1:8" s="16" customFormat="1" ht="94.5" customHeight="1" x14ac:dyDescent="0.2">
      <c r="A70" s="71"/>
      <c r="B70" s="92"/>
      <c r="C70" s="93"/>
      <c r="D70" s="94"/>
      <c r="E70" s="95"/>
      <c r="F70" s="95"/>
      <c r="G70" s="95"/>
      <c r="H70" s="392"/>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393"/>
      <c r="E71" s="394"/>
      <c r="F71" s="394"/>
      <c r="G71" s="394"/>
      <c r="H71" s="395"/>
    </row>
    <row r="72" spans="1:8" s="16" customFormat="1" ht="24.95" customHeight="1" thickBot="1" x14ac:dyDescent="0.25">
      <c r="A72" s="81"/>
      <c r="B72" s="129"/>
      <c r="C72" s="130"/>
      <c r="D72" s="337" t="s">
        <v>299</v>
      </c>
      <c r="E72" s="337"/>
      <c r="F72" s="337"/>
      <c r="G72" s="337"/>
      <c r="H72" s="478"/>
    </row>
    <row r="73" spans="1:8" s="16" customFormat="1" ht="50.1" customHeight="1" thickBot="1" x14ac:dyDescent="0.25">
      <c r="A73" s="136" t="s">
        <v>38</v>
      </c>
      <c r="B73" s="137"/>
      <c r="C73" s="137"/>
      <c r="D73" s="138" t="str">
        <f>"от "&amp;MIN(D74:D103)&amp;" до "&amp;MAX(D74:D103)</f>
        <v>от 2460 до 73800</v>
      </c>
      <c r="E73" s="139"/>
      <c r="F73" s="139"/>
      <c r="G73" s="139"/>
      <c r="H73" s="140"/>
    </row>
    <row r="74" spans="1:8" s="16" customFormat="1" ht="37.5" customHeight="1" outlineLevel="1" x14ac:dyDescent="0.2">
      <c r="A74" s="141" t="s">
        <v>39</v>
      </c>
      <c r="B74" s="142"/>
      <c r="C74" s="687"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1">
        <v>2460</v>
      </c>
      <c r="E74" s="32"/>
      <c r="F74" s="32"/>
      <c r="G74" s="32"/>
      <c r="H74" s="33"/>
    </row>
    <row r="75" spans="1:8" s="16" customFormat="1" ht="37.5" customHeight="1" outlineLevel="1" x14ac:dyDescent="0.2">
      <c r="A75" s="147" t="s">
        <v>40</v>
      </c>
      <c r="B75" s="148"/>
      <c r="C75" s="688"/>
      <c r="D75" s="36">
        <v>4920</v>
      </c>
      <c r="E75" s="37"/>
      <c r="F75" s="37"/>
      <c r="G75" s="37"/>
      <c r="H75" s="38"/>
    </row>
    <row r="76" spans="1:8" s="16" customFormat="1" ht="37.5" customHeight="1" outlineLevel="1" x14ac:dyDescent="0.2">
      <c r="A76" s="147" t="s">
        <v>41</v>
      </c>
      <c r="B76" s="148"/>
      <c r="C76" s="688"/>
      <c r="D76" s="36">
        <v>7380</v>
      </c>
      <c r="E76" s="37"/>
      <c r="F76" s="37"/>
      <c r="G76" s="37"/>
      <c r="H76" s="38"/>
    </row>
    <row r="77" spans="1:8" s="16" customFormat="1" ht="37.5" customHeight="1" outlineLevel="1" x14ac:dyDescent="0.2">
      <c r="A77" s="147" t="s">
        <v>42</v>
      </c>
      <c r="B77" s="148"/>
      <c r="C77" s="688"/>
      <c r="D77" s="36">
        <v>9840</v>
      </c>
      <c r="E77" s="37"/>
      <c r="F77" s="37"/>
      <c r="G77" s="37"/>
      <c r="H77" s="38"/>
    </row>
    <row r="78" spans="1:8" s="16" customFormat="1" ht="37.5" customHeight="1" outlineLevel="1" x14ac:dyDescent="0.2">
      <c r="A78" s="147" t="s">
        <v>43</v>
      </c>
      <c r="B78" s="148"/>
      <c r="C78" s="688"/>
      <c r="D78" s="36">
        <v>12300</v>
      </c>
      <c r="E78" s="37"/>
      <c r="F78" s="37"/>
      <c r="G78" s="37"/>
      <c r="H78" s="38"/>
    </row>
    <row r="79" spans="1:8" s="16" customFormat="1" ht="37.5" customHeight="1" outlineLevel="1" x14ac:dyDescent="0.2">
      <c r="A79" s="147" t="s">
        <v>44</v>
      </c>
      <c r="B79" s="148"/>
      <c r="C79" s="688"/>
      <c r="D79" s="36">
        <v>14760</v>
      </c>
      <c r="E79" s="37"/>
      <c r="F79" s="37"/>
      <c r="G79" s="37"/>
      <c r="H79" s="38"/>
    </row>
    <row r="80" spans="1:8" s="16" customFormat="1" ht="37.5" customHeight="1" outlineLevel="1" x14ac:dyDescent="0.2">
      <c r="A80" s="147" t="s">
        <v>45</v>
      </c>
      <c r="B80" s="148"/>
      <c r="C80" s="688"/>
      <c r="D80" s="36">
        <v>17220</v>
      </c>
      <c r="E80" s="37"/>
      <c r="F80" s="37"/>
      <c r="G80" s="37"/>
      <c r="H80" s="38"/>
    </row>
    <row r="81" spans="1:8" s="16" customFormat="1" ht="37.5" customHeight="1" outlineLevel="1" x14ac:dyDescent="0.2">
      <c r="A81" s="147" t="s">
        <v>46</v>
      </c>
      <c r="B81" s="148"/>
      <c r="C81" s="688"/>
      <c r="D81" s="36">
        <v>19680</v>
      </c>
      <c r="E81" s="37"/>
      <c r="F81" s="37"/>
      <c r="G81" s="37"/>
      <c r="H81" s="38"/>
    </row>
    <row r="82" spans="1:8" s="16" customFormat="1" ht="37.5" customHeight="1" outlineLevel="1" x14ac:dyDescent="0.2">
      <c r="A82" s="147" t="s">
        <v>47</v>
      </c>
      <c r="B82" s="148"/>
      <c r="C82" s="688"/>
      <c r="D82" s="36">
        <v>22140</v>
      </c>
      <c r="E82" s="37"/>
      <c r="F82" s="37"/>
      <c r="G82" s="37"/>
      <c r="H82" s="38"/>
    </row>
    <row r="83" spans="1:8" s="16" customFormat="1" ht="37.5" customHeight="1" outlineLevel="1" x14ac:dyDescent="0.2">
      <c r="A83" s="147" t="s">
        <v>48</v>
      </c>
      <c r="B83" s="148"/>
      <c r="C83" s="688"/>
      <c r="D83" s="36">
        <v>24600</v>
      </c>
      <c r="E83" s="37"/>
      <c r="F83" s="37"/>
      <c r="G83" s="37"/>
      <c r="H83" s="38"/>
    </row>
    <row r="84" spans="1:8" s="16" customFormat="1" ht="37.5" customHeight="1" outlineLevel="1" x14ac:dyDescent="0.2">
      <c r="A84" s="147" t="s">
        <v>49</v>
      </c>
      <c r="B84" s="148"/>
      <c r="C84" s="688"/>
      <c r="D84" s="36">
        <v>27060</v>
      </c>
      <c r="E84" s="37"/>
      <c r="F84" s="37"/>
      <c r="G84" s="37"/>
      <c r="H84" s="38"/>
    </row>
    <row r="85" spans="1:8" s="16" customFormat="1" ht="37.5" customHeight="1" outlineLevel="1" x14ac:dyDescent="0.2">
      <c r="A85" s="147" t="s">
        <v>50</v>
      </c>
      <c r="B85" s="148"/>
      <c r="C85" s="688"/>
      <c r="D85" s="36">
        <v>29520</v>
      </c>
      <c r="E85" s="37"/>
      <c r="F85" s="37"/>
      <c r="G85" s="37"/>
      <c r="H85" s="38"/>
    </row>
    <row r="86" spans="1:8" s="16" customFormat="1" ht="37.5" customHeight="1" outlineLevel="1" x14ac:dyDescent="0.2">
      <c r="A86" s="147" t="s">
        <v>51</v>
      </c>
      <c r="B86" s="148"/>
      <c r="C86" s="688"/>
      <c r="D86" s="36">
        <v>31980</v>
      </c>
      <c r="E86" s="37"/>
      <c r="F86" s="37"/>
      <c r="G86" s="37"/>
      <c r="H86" s="38"/>
    </row>
    <row r="87" spans="1:8" s="16" customFormat="1" ht="37.5" customHeight="1" outlineLevel="1" x14ac:dyDescent="0.2">
      <c r="A87" s="147" t="s">
        <v>52</v>
      </c>
      <c r="B87" s="148"/>
      <c r="C87" s="688"/>
      <c r="D87" s="36">
        <v>34440</v>
      </c>
      <c r="E87" s="37"/>
      <c r="F87" s="37"/>
      <c r="G87" s="37"/>
      <c r="H87" s="38"/>
    </row>
    <row r="88" spans="1:8" s="16" customFormat="1" ht="37.5" customHeight="1" outlineLevel="1" x14ac:dyDescent="0.2">
      <c r="A88" s="147" t="s">
        <v>53</v>
      </c>
      <c r="B88" s="148"/>
      <c r="C88" s="688"/>
      <c r="D88" s="36">
        <v>36900</v>
      </c>
      <c r="E88" s="37"/>
      <c r="F88" s="37"/>
      <c r="G88" s="37"/>
      <c r="H88" s="38"/>
    </row>
    <row r="89" spans="1:8" s="16" customFormat="1" ht="37.5" customHeight="1" outlineLevel="1" x14ac:dyDescent="0.2">
      <c r="A89" s="147" t="s">
        <v>54</v>
      </c>
      <c r="B89" s="148"/>
      <c r="C89" s="688"/>
      <c r="D89" s="36">
        <v>39360</v>
      </c>
      <c r="E89" s="37"/>
      <c r="F89" s="37"/>
      <c r="G89" s="37"/>
      <c r="H89" s="38"/>
    </row>
    <row r="90" spans="1:8" s="16" customFormat="1" ht="37.5" customHeight="1" outlineLevel="1" x14ac:dyDescent="0.2">
      <c r="A90" s="147" t="s">
        <v>55</v>
      </c>
      <c r="B90" s="148"/>
      <c r="C90" s="688"/>
      <c r="D90" s="36">
        <v>41820</v>
      </c>
      <c r="E90" s="37"/>
      <c r="F90" s="37"/>
      <c r="G90" s="37"/>
      <c r="H90" s="38"/>
    </row>
    <row r="91" spans="1:8" s="16" customFormat="1" ht="37.5" customHeight="1" outlineLevel="1" x14ac:dyDescent="0.2">
      <c r="A91" s="147" t="s">
        <v>56</v>
      </c>
      <c r="B91" s="148"/>
      <c r="C91" s="688"/>
      <c r="D91" s="36">
        <v>44280</v>
      </c>
      <c r="E91" s="37"/>
      <c r="F91" s="37"/>
      <c r="G91" s="37"/>
      <c r="H91" s="38"/>
    </row>
    <row r="92" spans="1:8" s="16" customFormat="1" ht="37.5" customHeight="1" outlineLevel="1" x14ac:dyDescent="0.2">
      <c r="A92" s="147" t="s">
        <v>57</v>
      </c>
      <c r="B92" s="148"/>
      <c r="C92" s="688"/>
      <c r="D92" s="36">
        <v>46740</v>
      </c>
      <c r="E92" s="37"/>
      <c r="F92" s="37"/>
      <c r="G92" s="37"/>
      <c r="H92" s="38"/>
    </row>
    <row r="93" spans="1:8" s="16" customFormat="1" ht="37.5" customHeight="1" outlineLevel="1" x14ac:dyDescent="0.2">
      <c r="A93" s="147" t="s">
        <v>58</v>
      </c>
      <c r="B93" s="148"/>
      <c r="C93" s="688"/>
      <c r="D93" s="36">
        <v>49200</v>
      </c>
      <c r="E93" s="37"/>
      <c r="F93" s="37"/>
      <c r="G93" s="37"/>
      <c r="H93" s="38"/>
    </row>
    <row r="94" spans="1:8" s="16" customFormat="1" ht="37.5" customHeight="1" outlineLevel="1" x14ac:dyDescent="0.2">
      <c r="A94" s="147" t="s">
        <v>205</v>
      </c>
      <c r="B94" s="148"/>
      <c r="C94" s="688"/>
      <c r="D94" s="359">
        <v>51660</v>
      </c>
      <c r="E94" s="157"/>
      <c r="F94" s="157"/>
      <c r="G94" s="157"/>
      <c r="H94" s="158"/>
    </row>
    <row r="95" spans="1:8" s="16" customFormat="1" ht="37.5" customHeight="1" outlineLevel="1" x14ac:dyDescent="0.2">
      <c r="A95" s="147" t="s">
        <v>206</v>
      </c>
      <c r="B95" s="148"/>
      <c r="C95" s="688"/>
      <c r="D95" s="359">
        <v>54120</v>
      </c>
      <c r="E95" s="157"/>
      <c r="F95" s="157"/>
      <c r="G95" s="157"/>
      <c r="H95" s="158"/>
    </row>
    <row r="96" spans="1:8" s="16" customFormat="1" ht="37.5" customHeight="1" outlineLevel="1" x14ac:dyDescent="0.2">
      <c r="A96" s="147" t="s">
        <v>207</v>
      </c>
      <c r="B96" s="148"/>
      <c r="C96" s="688"/>
      <c r="D96" s="359">
        <v>56580</v>
      </c>
      <c r="E96" s="157"/>
      <c r="F96" s="157"/>
      <c r="G96" s="157"/>
      <c r="H96" s="158"/>
    </row>
    <row r="97" spans="1:8" s="16" customFormat="1" ht="37.5" customHeight="1" outlineLevel="1" x14ac:dyDescent="0.2">
      <c r="A97" s="147" t="s">
        <v>208</v>
      </c>
      <c r="B97" s="148"/>
      <c r="C97" s="688"/>
      <c r="D97" s="359">
        <v>59040</v>
      </c>
      <c r="E97" s="157"/>
      <c r="F97" s="157"/>
      <c r="G97" s="157"/>
      <c r="H97" s="158"/>
    </row>
    <row r="98" spans="1:8" s="16" customFormat="1" ht="37.5" customHeight="1" outlineLevel="1" x14ac:dyDescent="0.2">
      <c r="A98" s="147" t="s">
        <v>209</v>
      </c>
      <c r="B98" s="148"/>
      <c r="C98" s="688"/>
      <c r="D98" s="359">
        <v>61500</v>
      </c>
      <c r="E98" s="157"/>
      <c r="F98" s="157"/>
      <c r="G98" s="157"/>
      <c r="H98" s="158"/>
    </row>
    <row r="99" spans="1:8" s="16" customFormat="1" ht="37.5" customHeight="1" outlineLevel="1" x14ac:dyDescent="0.2">
      <c r="A99" s="147" t="s">
        <v>210</v>
      </c>
      <c r="B99" s="148"/>
      <c r="C99" s="688"/>
      <c r="D99" s="359">
        <v>63960</v>
      </c>
      <c r="E99" s="157"/>
      <c r="F99" s="157"/>
      <c r="G99" s="157"/>
      <c r="H99" s="158"/>
    </row>
    <row r="100" spans="1:8" s="16" customFormat="1" ht="37.5" customHeight="1" outlineLevel="1" x14ac:dyDescent="0.2">
      <c r="A100" s="147" t="s">
        <v>211</v>
      </c>
      <c r="B100" s="148"/>
      <c r="C100" s="688"/>
      <c r="D100" s="359">
        <v>66420</v>
      </c>
      <c r="E100" s="157"/>
      <c r="F100" s="157"/>
      <c r="G100" s="157"/>
      <c r="H100" s="158"/>
    </row>
    <row r="101" spans="1:8" s="16" customFormat="1" ht="37.5" customHeight="1" outlineLevel="1" x14ac:dyDescent="0.2">
      <c r="A101" s="147" t="s">
        <v>212</v>
      </c>
      <c r="B101" s="148"/>
      <c r="C101" s="688"/>
      <c r="D101" s="359">
        <v>68880</v>
      </c>
      <c r="E101" s="157"/>
      <c r="F101" s="157"/>
      <c r="G101" s="157"/>
      <c r="H101" s="158"/>
    </row>
    <row r="102" spans="1:8" s="16" customFormat="1" ht="37.5" customHeight="1" outlineLevel="1" x14ac:dyDescent="0.2">
      <c r="A102" s="147" t="s">
        <v>213</v>
      </c>
      <c r="B102" s="148"/>
      <c r="C102" s="688"/>
      <c r="D102" s="359">
        <v>71340</v>
      </c>
      <c r="E102" s="157"/>
      <c r="F102" s="157"/>
      <c r="G102" s="157"/>
      <c r="H102" s="158"/>
    </row>
    <row r="103" spans="1:8" s="16" customFormat="1" ht="37.5" customHeight="1" outlineLevel="1" x14ac:dyDescent="0.2">
      <c r="A103" s="147" t="s">
        <v>214</v>
      </c>
      <c r="B103" s="148"/>
      <c r="C103" s="688"/>
      <c r="D103" s="359">
        <v>73800</v>
      </c>
      <c r="E103" s="157"/>
      <c r="F103" s="157"/>
      <c r="G103" s="157"/>
      <c r="H103" s="158"/>
    </row>
    <row r="104" spans="1:8" s="16" customFormat="1" ht="37.5" customHeight="1" outlineLevel="1" x14ac:dyDescent="0.2">
      <c r="A104" s="147" t="s">
        <v>224</v>
      </c>
      <c r="B104" s="148"/>
      <c r="C104" s="688"/>
      <c r="D104" s="359">
        <v>76260</v>
      </c>
      <c r="E104" s="157"/>
      <c r="F104" s="157"/>
      <c r="G104" s="157"/>
      <c r="H104" s="158"/>
    </row>
    <row r="105" spans="1:8" s="16" customFormat="1" ht="37.5" customHeight="1" outlineLevel="1" x14ac:dyDescent="0.2">
      <c r="A105" s="147" t="s">
        <v>225</v>
      </c>
      <c r="B105" s="148"/>
      <c r="C105" s="688"/>
      <c r="D105" s="359">
        <v>78720</v>
      </c>
      <c r="E105" s="157"/>
      <c r="F105" s="157"/>
      <c r="G105" s="157"/>
      <c r="H105" s="158"/>
    </row>
    <row r="106" spans="1:8" s="16" customFormat="1" ht="37.5" customHeight="1" outlineLevel="1" x14ac:dyDescent="0.2">
      <c r="A106" s="147" t="s">
        <v>226</v>
      </c>
      <c r="B106" s="148"/>
      <c r="C106" s="688"/>
      <c r="D106" s="359">
        <v>81180</v>
      </c>
      <c r="E106" s="157"/>
      <c r="F106" s="157"/>
      <c r="G106" s="157"/>
      <c r="H106" s="158"/>
    </row>
    <row r="107" spans="1:8" s="16" customFormat="1" ht="37.5" customHeight="1" outlineLevel="1" x14ac:dyDescent="0.2">
      <c r="A107" s="147" t="s">
        <v>227</v>
      </c>
      <c r="B107" s="148"/>
      <c r="C107" s="688"/>
      <c r="D107" s="359">
        <v>83640</v>
      </c>
      <c r="E107" s="157"/>
      <c r="F107" s="157"/>
      <c r="G107" s="157"/>
      <c r="H107" s="158"/>
    </row>
    <row r="108" spans="1:8" s="16" customFormat="1" ht="37.5" customHeight="1" outlineLevel="1" x14ac:dyDescent="0.2">
      <c r="A108" s="147" t="s">
        <v>228</v>
      </c>
      <c r="B108" s="148"/>
      <c r="C108" s="688"/>
      <c r="D108" s="359">
        <v>86100</v>
      </c>
      <c r="E108" s="157"/>
      <c r="F108" s="157"/>
      <c r="G108" s="157"/>
      <c r="H108" s="158"/>
    </row>
    <row r="109" spans="1:8" s="16" customFormat="1" ht="37.5" customHeight="1" outlineLevel="1" x14ac:dyDescent="0.2">
      <c r="A109" s="147" t="s">
        <v>229</v>
      </c>
      <c r="B109" s="148"/>
      <c r="C109" s="688"/>
      <c r="D109" s="359">
        <v>88560</v>
      </c>
      <c r="E109" s="157"/>
      <c r="F109" s="157"/>
      <c r="G109" s="157"/>
      <c r="H109" s="158"/>
    </row>
    <row r="110" spans="1:8" s="16" customFormat="1" ht="37.5" customHeight="1" outlineLevel="1" x14ac:dyDescent="0.2">
      <c r="A110" s="147" t="s">
        <v>230</v>
      </c>
      <c r="B110" s="148"/>
      <c r="C110" s="688"/>
      <c r="D110" s="359">
        <v>91020</v>
      </c>
      <c r="E110" s="157"/>
      <c r="F110" s="157"/>
      <c r="G110" s="157"/>
      <c r="H110" s="158"/>
    </row>
    <row r="111" spans="1:8" s="16" customFormat="1" ht="37.5" customHeight="1" outlineLevel="1" x14ac:dyDescent="0.2">
      <c r="A111" s="147" t="s">
        <v>231</v>
      </c>
      <c r="B111" s="148"/>
      <c r="C111" s="688"/>
      <c r="D111" s="359">
        <v>93480</v>
      </c>
      <c r="E111" s="157"/>
      <c r="F111" s="157"/>
      <c r="G111" s="157"/>
      <c r="H111" s="158"/>
    </row>
    <row r="112" spans="1:8" s="16" customFormat="1" ht="37.5" customHeight="1" outlineLevel="1" x14ac:dyDescent="0.2">
      <c r="A112" s="147" t="s">
        <v>232</v>
      </c>
      <c r="B112" s="148"/>
      <c r="C112" s="688"/>
      <c r="D112" s="359">
        <v>95940</v>
      </c>
      <c r="E112" s="157"/>
      <c r="F112" s="157"/>
      <c r="G112" s="157"/>
      <c r="H112" s="158"/>
    </row>
    <row r="113" spans="1:8" s="16" customFormat="1" ht="37.5" customHeight="1" outlineLevel="1" x14ac:dyDescent="0.2">
      <c r="A113" s="147" t="s">
        <v>233</v>
      </c>
      <c r="B113" s="148"/>
      <c r="C113" s="688"/>
      <c r="D113" s="359">
        <v>98400</v>
      </c>
      <c r="E113" s="157"/>
      <c r="F113" s="157"/>
      <c r="G113" s="157"/>
      <c r="H113" s="158"/>
    </row>
    <row r="114" spans="1:8" s="16" customFormat="1" ht="37.5" customHeight="1" outlineLevel="1" x14ac:dyDescent="0.2">
      <c r="A114" s="147" t="s">
        <v>300</v>
      </c>
      <c r="B114" s="148"/>
      <c r="C114" s="688"/>
      <c r="D114" s="359">
        <v>100860</v>
      </c>
      <c r="E114" s="157"/>
      <c r="F114" s="157"/>
      <c r="G114" s="157"/>
      <c r="H114" s="158"/>
    </row>
    <row r="115" spans="1:8" s="16" customFormat="1" ht="37.5" customHeight="1" outlineLevel="1" x14ac:dyDescent="0.2">
      <c r="A115" s="147" t="s">
        <v>301</v>
      </c>
      <c r="B115" s="148"/>
      <c r="C115" s="688"/>
      <c r="D115" s="359">
        <v>103320</v>
      </c>
      <c r="E115" s="157"/>
      <c r="F115" s="157"/>
      <c r="G115" s="157"/>
      <c r="H115" s="158"/>
    </row>
    <row r="116" spans="1:8" s="16" customFormat="1" ht="37.5" customHeight="1" outlineLevel="1" x14ac:dyDescent="0.2">
      <c r="A116" s="147" t="s">
        <v>302</v>
      </c>
      <c r="B116" s="148"/>
      <c r="C116" s="688"/>
      <c r="D116" s="359">
        <v>105780</v>
      </c>
      <c r="E116" s="157"/>
      <c r="F116" s="157"/>
      <c r="G116" s="157"/>
      <c r="H116" s="158"/>
    </row>
    <row r="117" spans="1:8" s="16" customFormat="1" ht="37.5" customHeight="1" outlineLevel="1" x14ac:dyDescent="0.2">
      <c r="A117" s="147" t="s">
        <v>303</v>
      </c>
      <c r="B117" s="148"/>
      <c r="C117" s="688"/>
      <c r="D117" s="359">
        <v>108240</v>
      </c>
      <c r="E117" s="157"/>
      <c r="F117" s="157"/>
      <c r="G117" s="157"/>
      <c r="H117" s="158"/>
    </row>
    <row r="118" spans="1:8" s="16" customFormat="1" ht="37.5" customHeight="1" outlineLevel="1" x14ac:dyDescent="0.2">
      <c r="A118" s="147" t="s">
        <v>304</v>
      </c>
      <c r="B118" s="148"/>
      <c r="C118" s="688"/>
      <c r="D118" s="359">
        <v>110700</v>
      </c>
      <c r="E118" s="157"/>
      <c r="F118" s="157"/>
      <c r="G118" s="157"/>
      <c r="H118" s="158"/>
    </row>
    <row r="119" spans="1:8" s="16" customFormat="1" ht="37.5" customHeight="1" outlineLevel="1" x14ac:dyDescent="0.2">
      <c r="A119" s="147" t="s">
        <v>305</v>
      </c>
      <c r="B119" s="148"/>
      <c r="C119" s="688"/>
      <c r="D119" s="359">
        <v>113160</v>
      </c>
      <c r="E119" s="157"/>
      <c r="F119" s="157"/>
      <c r="G119" s="157"/>
      <c r="H119" s="158"/>
    </row>
    <row r="120" spans="1:8" s="16" customFormat="1" ht="37.5" customHeight="1" outlineLevel="1" x14ac:dyDescent="0.2">
      <c r="A120" s="147" t="s">
        <v>306</v>
      </c>
      <c r="B120" s="148"/>
      <c r="C120" s="688"/>
      <c r="D120" s="359">
        <v>115620</v>
      </c>
      <c r="E120" s="157"/>
      <c r="F120" s="157"/>
      <c r="G120" s="157"/>
      <c r="H120" s="158"/>
    </row>
    <row r="121" spans="1:8" s="16" customFormat="1" ht="37.5" customHeight="1" outlineLevel="1" x14ac:dyDescent="0.2">
      <c r="A121" s="147" t="s">
        <v>307</v>
      </c>
      <c r="B121" s="148"/>
      <c r="C121" s="688"/>
      <c r="D121" s="359">
        <v>118080</v>
      </c>
      <c r="E121" s="157"/>
      <c r="F121" s="157"/>
      <c r="G121" s="157"/>
      <c r="H121" s="158"/>
    </row>
    <row r="122" spans="1:8" s="16" customFormat="1" ht="37.5" customHeight="1" outlineLevel="1" x14ac:dyDescent="0.2">
      <c r="A122" s="147" t="s">
        <v>308</v>
      </c>
      <c r="B122" s="148"/>
      <c r="C122" s="688"/>
      <c r="D122" s="359">
        <v>120540</v>
      </c>
      <c r="E122" s="157"/>
      <c r="F122" s="157"/>
      <c r="G122" s="157"/>
      <c r="H122" s="158"/>
    </row>
    <row r="123" spans="1:8" s="16" customFormat="1" ht="37.5" customHeight="1" outlineLevel="1" x14ac:dyDescent="0.2">
      <c r="A123" s="147" t="s">
        <v>309</v>
      </c>
      <c r="B123" s="148"/>
      <c r="C123" s="688"/>
      <c r="D123" s="359">
        <v>123000</v>
      </c>
      <c r="E123" s="157"/>
      <c r="F123" s="157"/>
      <c r="G123" s="157"/>
      <c r="H123" s="158"/>
    </row>
    <row r="124" spans="1:8" s="16" customFormat="1" ht="37.5" customHeight="1" outlineLevel="1" thickBot="1" x14ac:dyDescent="0.25">
      <c r="A124" s="147" t="s">
        <v>624</v>
      </c>
      <c r="B124" s="148"/>
      <c r="C124" s="689"/>
      <c r="D124" s="361">
        <f>832300*1.2</f>
        <v>998760</v>
      </c>
      <c r="E124" s="165"/>
      <c r="F124" s="165"/>
      <c r="G124" s="165"/>
      <c r="H124" s="166"/>
    </row>
    <row r="125" spans="1:8" s="16" customFormat="1" ht="24.95" customHeight="1" thickBot="1" x14ac:dyDescent="0.25">
      <c r="A125" s="81"/>
      <c r="B125" s="513"/>
      <c r="C125" s="130"/>
      <c r="D125" s="291" t="s">
        <v>360</v>
      </c>
      <c r="E125" s="291"/>
      <c r="F125" s="291"/>
      <c r="G125" s="291"/>
      <c r="H125" s="292"/>
    </row>
    <row r="126" spans="1:8" s="16" customFormat="1" ht="24.95" customHeight="1" thickBot="1" x14ac:dyDescent="0.25">
      <c r="A126" s="514"/>
      <c r="B126" s="124"/>
      <c r="C126" s="125"/>
      <c r="D126" s="515" t="s">
        <v>171</v>
      </c>
      <c r="E126" s="516" t="s">
        <v>172</v>
      </c>
      <c r="F126" s="517" t="s">
        <v>173</v>
      </c>
      <c r="G126" s="516" t="s">
        <v>174</v>
      </c>
      <c r="H126" s="518" t="s">
        <v>175</v>
      </c>
    </row>
    <row r="127" spans="1:8" s="16" customFormat="1" ht="48" customHeight="1" x14ac:dyDescent="0.2">
      <c r="A127" s="29" t="s">
        <v>361</v>
      </c>
      <c r="B127" s="30" t="s">
        <v>27</v>
      </c>
      <c r="C1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7" s="31">
        <f>F127*1.2</f>
        <v>13341.6</v>
      </c>
      <c r="E127" s="32">
        <f>F127*1.1</f>
        <v>12229.800000000001</v>
      </c>
      <c r="F127" s="32">
        <v>11118</v>
      </c>
      <c r="G127" s="32">
        <f>F127*0.75</f>
        <v>8338.5</v>
      </c>
      <c r="H127" s="33">
        <f>F127*0.5</f>
        <v>5559</v>
      </c>
    </row>
    <row r="128" spans="1:8" s="16" customFormat="1" ht="132" customHeight="1" x14ac:dyDescent="0.2">
      <c r="A128" s="34"/>
      <c r="B128" s="35"/>
      <c r="C128" s="35"/>
      <c r="D128" s="36"/>
      <c r="E128" s="37"/>
      <c r="F128" s="37"/>
      <c r="G128" s="37"/>
      <c r="H128" s="38"/>
    </row>
    <row r="129" spans="1:8" s="16" customFormat="1" ht="97.5" customHeight="1" x14ac:dyDescent="0.2">
      <c r="A129" s="34"/>
      <c r="B129" s="39" t="s">
        <v>12</v>
      </c>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9" s="36"/>
      <c r="E129" s="37"/>
      <c r="F129" s="37"/>
      <c r="G129" s="37"/>
      <c r="H129" s="38"/>
    </row>
    <row r="130" spans="1:8" s="16" customFormat="1" ht="166.5" customHeight="1" thickBot="1" x14ac:dyDescent="0.25">
      <c r="A130" s="41"/>
      <c r="B130" s="42" t="s">
        <v>13</v>
      </c>
      <c r="C13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0" s="44"/>
      <c r="E130" s="45"/>
      <c r="F130" s="45"/>
      <c r="G130" s="45"/>
      <c r="H130" s="46"/>
    </row>
    <row r="131" spans="1:8" s="16" customFormat="1" ht="24.95" customHeight="1" thickBot="1" x14ac:dyDescent="0.25">
      <c r="A131" s="47"/>
      <c r="B131" s="48"/>
      <c r="C131" s="49"/>
      <c r="D131" s="337"/>
      <c r="E131" s="337"/>
      <c r="F131" s="337"/>
      <c r="G131" s="337"/>
      <c r="H131" s="478"/>
    </row>
    <row r="132" spans="1:8" s="16" customFormat="1" ht="48" customHeight="1" x14ac:dyDescent="0.2">
      <c r="A132" s="53" t="s">
        <v>362</v>
      </c>
      <c r="B132" s="30" t="s">
        <v>27</v>
      </c>
      <c r="C1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2" s="54">
        <f>F132*1.2</f>
        <v>15609.599999999999</v>
      </c>
      <c r="E132" s="32">
        <f>F132*1.1</f>
        <v>14308.800000000001</v>
      </c>
      <c r="F132" s="32">
        <v>13008</v>
      </c>
      <c r="G132" s="32">
        <f>F132*0.75</f>
        <v>9756</v>
      </c>
      <c r="H132" s="33">
        <f>F132*0.5</f>
        <v>6504</v>
      </c>
    </row>
    <row r="133" spans="1:8" s="16" customFormat="1" ht="132" customHeight="1" x14ac:dyDescent="0.2">
      <c r="A133" s="55"/>
      <c r="B133" s="35"/>
      <c r="C133" s="35"/>
      <c r="D133" s="56"/>
      <c r="E133" s="37"/>
      <c r="F133" s="37"/>
      <c r="G133" s="37"/>
      <c r="H133" s="38"/>
    </row>
    <row r="134" spans="1:8" s="16" customFormat="1" ht="97.5" customHeight="1" x14ac:dyDescent="0.2">
      <c r="A134" s="55"/>
      <c r="B134" s="39" t="s">
        <v>12</v>
      </c>
      <c r="C13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4" s="56"/>
      <c r="E134" s="37"/>
      <c r="F134" s="37"/>
      <c r="G134" s="37"/>
      <c r="H134" s="38"/>
    </row>
    <row r="135" spans="1:8" s="16" customFormat="1" ht="166.5" customHeight="1" x14ac:dyDescent="0.2">
      <c r="A135" s="55"/>
      <c r="B135" s="57" t="s">
        <v>13</v>
      </c>
      <c r="C13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5" s="56"/>
      <c r="E135" s="37"/>
      <c r="F135" s="37"/>
      <c r="G135" s="37"/>
      <c r="H135" s="38"/>
    </row>
    <row r="136" spans="1:8" s="16" customFormat="1" ht="92.25" customHeight="1" thickBot="1" x14ac:dyDescent="0.25">
      <c r="A136" s="59"/>
      <c r="B136" s="42" t="s">
        <v>16</v>
      </c>
      <c r="C13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6" s="61"/>
      <c r="E136" s="45"/>
      <c r="F136" s="45"/>
      <c r="G136" s="45"/>
      <c r="H136" s="46"/>
    </row>
    <row r="137" spans="1:8" s="16" customFormat="1" ht="24.95" customHeight="1" thickBot="1" x14ac:dyDescent="0.25">
      <c r="A137" s="81"/>
      <c r="B137" s="82"/>
      <c r="C137" s="83"/>
      <c r="D137" s="337"/>
      <c r="E137" s="337"/>
      <c r="F137" s="337"/>
      <c r="G137" s="337"/>
      <c r="H137" s="478"/>
    </row>
    <row r="138" spans="1:8" s="16" customFormat="1" ht="50.1" customHeight="1" x14ac:dyDescent="0.2">
      <c r="A138" s="65" t="s">
        <v>363</v>
      </c>
      <c r="B138" s="87" t="s">
        <v>23</v>
      </c>
      <c r="C13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8" s="389">
        <v>270</v>
      </c>
      <c r="E138" s="390"/>
      <c r="F138" s="390"/>
      <c r="G138" s="390"/>
      <c r="H138" s="391"/>
    </row>
    <row r="139" spans="1:8" s="16" customFormat="1" ht="94.5" customHeight="1" x14ac:dyDescent="0.2">
      <c r="A139" s="71"/>
      <c r="B139" s="92"/>
      <c r="C139" s="93"/>
      <c r="D139" s="94"/>
      <c r="E139" s="95"/>
      <c r="F139" s="95"/>
      <c r="G139" s="95"/>
      <c r="H139" s="392"/>
    </row>
    <row r="140" spans="1:8" s="16" customFormat="1" ht="163.5" customHeight="1" thickBot="1" x14ac:dyDescent="0.25">
      <c r="A140" s="77"/>
      <c r="B140" s="97" t="s">
        <v>13</v>
      </c>
      <c r="C14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0" s="393"/>
      <c r="E140" s="394"/>
      <c r="F140" s="394"/>
      <c r="G140" s="394"/>
      <c r="H140" s="395"/>
    </row>
    <row r="141" spans="1:8" s="16" customFormat="1" ht="24.95" customHeight="1" thickBot="1" x14ac:dyDescent="0.25">
      <c r="A141" s="81"/>
      <c r="B141" s="129"/>
      <c r="C141" s="130"/>
      <c r="D141" s="291" t="s">
        <v>360</v>
      </c>
      <c r="E141" s="291"/>
      <c r="F141" s="291"/>
      <c r="G141" s="291"/>
      <c r="H141" s="292"/>
    </row>
    <row r="142" spans="1:8" s="16" customFormat="1" ht="50.1" customHeight="1" thickBot="1" x14ac:dyDescent="0.25">
      <c r="A142" s="136" t="s">
        <v>38</v>
      </c>
      <c r="B142" s="137"/>
      <c r="C142" s="137"/>
      <c r="D142" s="498" t="str">
        <f>"от "&amp;MIN(D143:D161)&amp;" до "&amp;MAX(D143:D161)</f>
        <v>от 2460 до 46740</v>
      </c>
      <c r="E142" s="499"/>
      <c r="F142" s="499"/>
      <c r="G142" s="499"/>
      <c r="H142" s="500"/>
    </row>
    <row r="143" spans="1:8" s="16" customFormat="1" ht="37.5" customHeight="1" outlineLevel="1" x14ac:dyDescent="0.2">
      <c r="A143" s="141" t="s">
        <v>364</v>
      </c>
      <c r="B143" s="313"/>
      <c r="C143" s="501"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43" s="31">
        <v>2460</v>
      </c>
      <c r="E143" s="32"/>
      <c r="F143" s="32"/>
      <c r="G143" s="32"/>
      <c r="H143" s="33"/>
    </row>
    <row r="144" spans="1:8" s="16" customFormat="1" ht="37.5" customHeight="1" outlineLevel="1" x14ac:dyDescent="0.2">
      <c r="A144" s="543" t="s">
        <v>365</v>
      </c>
      <c r="B144" s="554"/>
      <c r="C144" s="502"/>
      <c r="D144" s="144">
        <v>4920</v>
      </c>
      <c r="E144" s="145"/>
      <c r="F144" s="145"/>
      <c r="G144" s="145"/>
      <c r="H144" s="146"/>
    </row>
    <row r="145" spans="1:8" s="16" customFormat="1" ht="37.5" customHeight="1" outlineLevel="1" x14ac:dyDescent="0.2">
      <c r="A145" s="543" t="s">
        <v>366</v>
      </c>
      <c r="B145" s="554"/>
      <c r="C145" s="502"/>
      <c r="D145" s="144">
        <v>7380</v>
      </c>
      <c r="E145" s="145"/>
      <c r="F145" s="145"/>
      <c r="G145" s="145"/>
      <c r="H145" s="146"/>
    </row>
    <row r="146" spans="1:8" s="16" customFormat="1" ht="37.5" customHeight="1" outlineLevel="1" x14ac:dyDescent="0.2">
      <c r="A146" s="543" t="s">
        <v>367</v>
      </c>
      <c r="B146" s="554"/>
      <c r="C146" s="502"/>
      <c r="D146" s="144">
        <v>9840</v>
      </c>
      <c r="E146" s="145"/>
      <c r="F146" s="145"/>
      <c r="G146" s="145"/>
      <c r="H146" s="146"/>
    </row>
    <row r="147" spans="1:8" s="16" customFormat="1" ht="37.5" customHeight="1" outlineLevel="1" x14ac:dyDescent="0.2">
      <c r="A147" s="543" t="s">
        <v>368</v>
      </c>
      <c r="B147" s="554"/>
      <c r="C147" s="502"/>
      <c r="D147" s="144">
        <v>12300</v>
      </c>
      <c r="E147" s="145"/>
      <c r="F147" s="145"/>
      <c r="G147" s="145"/>
      <c r="H147" s="146"/>
    </row>
    <row r="148" spans="1:8" s="16" customFormat="1" ht="37.5" customHeight="1" outlineLevel="1" x14ac:dyDescent="0.2">
      <c r="A148" s="543" t="s">
        <v>369</v>
      </c>
      <c r="B148" s="554"/>
      <c r="C148" s="502"/>
      <c r="D148" s="144">
        <v>14760</v>
      </c>
      <c r="E148" s="145"/>
      <c r="F148" s="145"/>
      <c r="G148" s="145"/>
      <c r="H148" s="146"/>
    </row>
    <row r="149" spans="1:8" s="16" customFormat="1" ht="37.5" customHeight="1" outlineLevel="1" x14ac:dyDescent="0.2">
      <c r="A149" s="543" t="s">
        <v>370</v>
      </c>
      <c r="B149" s="554"/>
      <c r="C149" s="502"/>
      <c r="D149" s="144">
        <v>17220</v>
      </c>
      <c r="E149" s="145"/>
      <c r="F149" s="145"/>
      <c r="G149" s="145"/>
      <c r="H149" s="146"/>
    </row>
    <row r="150" spans="1:8" s="16" customFormat="1" ht="37.5" customHeight="1" outlineLevel="1" x14ac:dyDescent="0.2">
      <c r="A150" s="543" t="s">
        <v>371</v>
      </c>
      <c r="B150" s="554"/>
      <c r="C150" s="502"/>
      <c r="D150" s="144">
        <v>19680</v>
      </c>
      <c r="E150" s="145"/>
      <c r="F150" s="145"/>
      <c r="G150" s="145"/>
      <c r="H150" s="146"/>
    </row>
    <row r="151" spans="1:8" s="16" customFormat="1" ht="37.5" customHeight="1" outlineLevel="1" x14ac:dyDescent="0.2">
      <c r="A151" s="543" t="s">
        <v>372</v>
      </c>
      <c r="B151" s="554"/>
      <c r="C151" s="502"/>
      <c r="D151" s="144">
        <v>22140</v>
      </c>
      <c r="E151" s="145"/>
      <c r="F151" s="145"/>
      <c r="G151" s="145"/>
      <c r="H151" s="146"/>
    </row>
    <row r="152" spans="1:8" s="16" customFormat="1" ht="37.5" customHeight="1" outlineLevel="1" x14ac:dyDescent="0.2">
      <c r="A152" s="543" t="s">
        <v>373</v>
      </c>
      <c r="B152" s="554"/>
      <c r="C152" s="502"/>
      <c r="D152" s="144">
        <v>24600</v>
      </c>
      <c r="E152" s="145"/>
      <c r="F152" s="145"/>
      <c r="G152" s="145"/>
      <c r="H152" s="146"/>
    </row>
    <row r="153" spans="1:8" s="16" customFormat="1" ht="37.5" customHeight="1" outlineLevel="1" x14ac:dyDescent="0.2">
      <c r="A153" s="543" t="s">
        <v>374</v>
      </c>
      <c r="B153" s="554"/>
      <c r="C153" s="502"/>
      <c r="D153" s="144">
        <v>27060</v>
      </c>
      <c r="E153" s="145"/>
      <c r="F153" s="145"/>
      <c r="G153" s="145"/>
      <c r="H153" s="146"/>
    </row>
    <row r="154" spans="1:8" s="16" customFormat="1" ht="37.5" customHeight="1" outlineLevel="1" x14ac:dyDescent="0.2">
      <c r="A154" s="543" t="s">
        <v>375</v>
      </c>
      <c r="B154" s="554"/>
      <c r="C154" s="502"/>
      <c r="D154" s="144">
        <v>29520</v>
      </c>
      <c r="E154" s="145"/>
      <c r="F154" s="145"/>
      <c r="G154" s="145"/>
      <c r="H154" s="146"/>
    </row>
    <row r="155" spans="1:8" s="16" customFormat="1" ht="37.5" customHeight="1" outlineLevel="1" x14ac:dyDescent="0.2">
      <c r="A155" s="543" t="s">
        <v>376</v>
      </c>
      <c r="B155" s="554"/>
      <c r="C155" s="502"/>
      <c r="D155" s="144">
        <v>31980</v>
      </c>
      <c r="E155" s="145"/>
      <c r="F155" s="145"/>
      <c r="G155" s="145"/>
      <c r="H155" s="146"/>
    </row>
    <row r="156" spans="1:8" s="16" customFormat="1" ht="37.5" customHeight="1" outlineLevel="1" x14ac:dyDescent="0.2">
      <c r="A156" s="543" t="s">
        <v>377</v>
      </c>
      <c r="B156" s="554"/>
      <c r="C156" s="502"/>
      <c r="D156" s="144">
        <v>34440</v>
      </c>
      <c r="E156" s="145"/>
      <c r="F156" s="145"/>
      <c r="G156" s="145"/>
      <c r="H156" s="146"/>
    </row>
    <row r="157" spans="1:8" s="16" customFormat="1" ht="37.5" customHeight="1" outlineLevel="1" x14ac:dyDescent="0.2">
      <c r="A157" s="543" t="s">
        <v>378</v>
      </c>
      <c r="B157" s="554"/>
      <c r="C157" s="502"/>
      <c r="D157" s="144">
        <v>36900</v>
      </c>
      <c r="E157" s="145"/>
      <c r="F157" s="145"/>
      <c r="G157" s="145"/>
      <c r="H157" s="146"/>
    </row>
    <row r="158" spans="1:8" s="16" customFormat="1" ht="37.5" customHeight="1" outlineLevel="1" x14ac:dyDescent="0.2">
      <c r="A158" s="543" t="s">
        <v>379</v>
      </c>
      <c r="B158" s="554"/>
      <c r="C158" s="502"/>
      <c r="D158" s="144">
        <v>39360</v>
      </c>
      <c r="E158" s="145"/>
      <c r="F158" s="145"/>
      <c r="G158" s="145"/>
      <c r="H158" s="146"/>
    </row>
    <row r="159" spans="1:8" s="16" customFormat="1" ht="37.5" customHeight="1" outlineLevel="1" x14ac:dyDescent="0.2">
      <c r="A159" s="543" t="s">
        <v>380</v>
      </c>
      <c r="B159" s="554"/>
      <c r="C159" s="502"/>
      <c r="D159" s="144">
        <v>41820</v>
      </c>
      <c r="E159" s="145"/>
      <c r="F159" s="145"/>
      <c r="G159" s="145"/>
      <c r="H159" s="146"/>
    </row>
    <row r="160" spans="1:8" s="16" customFormat="1" ht="37.5" customHeight="1" outlineLevel="1" x14ac:dyDescent="0.2">
      <c r="A160" s="543" t="s">
        <v>381</v>
      </c>
      <c r="B160" s="554"/>
      <c r="C160" s="502"/>
      <c r="D160" s="144">
        <v>44280</v>
      </c>
      <c r="E160" s="145"/>
      <c r="F160" s="145"/>
      <c r="G160" s="145"/>
      <c r="H160" s="146"/>
    </row>
    <row r="161" spans="1:8" s="16" customFormat="1" ht="37.5" customHeight="1" outlineLevel="1" x14ac:dyDescent="0.2">
      <c r="A161" s="543" t="s">
        <v>382</v>
      </c>
      <c r="B161" s="554"/>
      <c r="C161" s="502"/>
      <c r="D161" s="144">
        <v>46740</v>
      </c>
      <c r="E161" s="145"/>
      <c r="F161" s="145"/>
      <c r="G161" s="145"/>
      <c r="H161" s="146"/>
    </row>
    <row r="162" spans="1:8" s="16" customFormat="1" ht="37.5" customHeight="1" outlineLevel="1" x14ac:dyDescent="0.2">
      <c r="A162" s="147" t="s">
        <v>383</v>
      </c>
      <c r="B162" s="315"/>
      <c r="C162" s="502"/>
      <c r="D162" s="144">
        <v>49200</v>
      </c>
      <c r="E162" s="145"/>
      <c r="F162" s="145"/>
      <c r="G162" s="145"/>
      <c r="H162" s="146"/>
    </row>
    <row r="163" spans="1:8" s="16" customFormat="1" ht="37.5" customHeight="1" outlineLevel="1" x14ac:dyDescent="0.2">
      <c r="A163" s="147" t="s">
        <v>384</v>
      </c>
      <c r="B163" s="148"/>
      <c r="C163" s="502"/>
      <c r="D163" s="144">
        <v>51660</v>
      </c>
      <c r="E163" s="145"/>
      <c r="F163" s="145"/>
      <c r="G163" s="145"/>
      <c r="H163" s="146"/>
    </row>
    <row r="164" spans="1:8" s="16" customFormat="1" ht="37.5" customHeight="1" outlineLevel="1" x14ac:dyDescent="0.2">
      <c r="A164" s="147" t="s">
        <v>385</v>
      </c>
      <c r="B164" s="148"/>
      <c r="C164" s="502"/>
      <c r="D164" s="144">
        <v>54120</v>
      </c>
      <c r="E164" s="145"/>
      <c r="F164" s="145"/>
      <c r="G164" s="145"/>
      <c r="H164" s="146"/>
    </row>
    <row r="165" spans="1:8" s="16" customFormat="1" ht="37.5" customHeight="1" outlineLevel="1" x14ac:dyDescent="0.2">
      <c r="A165" s="147" t="s">
        <v>386</v>
      </c>
      <c r="B165" s="148"/>
      <c r="C165" s="502"/>
      <c r="D165" s="144">
        <v>56580</v>
      </c>
      <c r="E165" s="145"/>
      <c r="F165" s="145"/>
      <c r="G165" s="145"/>
      <c r="H165" s="146"/>
    </row>
    <row r="166" spans="1:8" s="16" customFormat="1" ht="37.5" customHeight="1" outlineLevel="1" x14ac:dyDescent="0.2">
      <c r="A166" s="147" t="s">
        <v>387</v>
      </c>
      <c r="B166" s="148"/>
      <c r="C166" s="502"/>
      <c r="D166" s="144">
        <v>59040</v>
      </c>
      <c r="E166" s="145"/>
      <c r="F166" s="145"/>
      <c r="G166" s="145"/>
      <c r="H166" s="146"/>
    </row>
    <row r="167" spans="1:8" s="16" customFormat="1" ht="37.5" customHeight="1" outlineLevel="1" x14ac:dyDescent="0.2">
      <c r="A167" s="147" t="s">
        <v>388</v>
      </c>
      <c r="B167" s="148"/>
      <c r="C167" s="502"/>
      <c r="D167" s="144">
        <v>61500</v>
      </c>
      <c r="E167" s="145"/>
      <c r="F167" s="145"/>
      <c r="G167" s="145"/>
      <c r="H167" s="146"/>
    </row>
    <row r="168" spans="1:8" s="16" customFormat="1" ht="37.5" customHeight="1" outlineLevel="1" x14ac:dyDescent="0.2">
      <c r="A168" s="147" t="s">
        <v>389</v>
      </c>
      <c r="B168" s="148"/>
      <c r="C168" s="502"/>
      <c r="D168" s="144">
        <v>63960</v>
      </c>
      <c r="E168" s="145"/>
      <c r="F168" s="145"/>
      <c r="G168" s="145"/>
      <c r="H168" s="146"/>
    </row>
    <row r="169" spans="1:8" s="16" customFormat="1" ht="37.5" customHeight="1" outlineLevel="1" x14ac:dyDescent="0.2">
      <c r="A169" s="147" t="s">
        <v>390</v>
      </c>
      <c r="B169" s="148"/>
      <c r="C169" s="502"/>
      <c r="D169" s="144">
        <v>66420</v>
      </c>
      <c r="E169" s="145"/>
      <c r="F169" s="145"/>
      <c r="G169" s="145"/>
      <c r="H169" s="146"/>
    </row>
    <row r="170" spans="1:8" s="16" customFormat="1" ht="37.5" customHeight="1" outlineLevel="1" x14ac:dyDescent="0.2">
      <c r="A170" s="147" t="s">
        <v>391</v>
      </c>
      <c r="B170" s="148"/>
      <c r="C170" s="502"/>
      <c r="D170" s="144">
        <v>68880</v>
      </c>
      <c r="E170" s="145"/>
      <c r="F170" s="145"/>
      <c r="G170" s="145"/>
      <c r="H170" s="146"/>
    </row>
    <row r="171" spans="1:8" s="16" customFormat="1" ht="37.5" customHeight="1" outlineLevel="1" x14ac:dyDescent="0.2">
      <c r="A171" s="147" t="s">
        <v>392</v>
      </c>
      <c r="B171" s="148"/>
      <c r="C171" s="502"/>
      <c r="D171" s="144">
        <v>71340</v>
      </c>
      <c r="E171" s="145"/>
      <c r="F171" s="145"/>
      <c r="G171" s="145"/>
      <c r="H171" s="146"/>
    </row>
    <row r="172" spans="1:8" s="16" customFormat="1" ht="37.5" customHeight="1" outlineLevel="1" x14ac:dyDescent="0.2">
      <c r="A172" s="147" t="s">
        <v>393</v>
      </c>
      <c r="B172" s="148"/>
      <c r="C172" s="502"/>
      <c r="D172" s="144">
        <v>73800</v>
      </c>
      <c r="E172" s="145"/>
      <c r="F172" s="145"/>
      <c r="G172" s="145"/>
      <c r="H172" s="146"/>
    </row>
    <row r="173" spans="1:8" s="16" customFormat="1" ht="37.5" customHeight="1" outlineLevel="1" x14ac:dyDescent="0.2">
      <c r="A173" s="147" t="s">
        <v>394</v>
      </c>
      <c r="B173" s="148"/>
      <c r="C173" s="502"/>
      <c r="D173" s="144">
        <v>76260</v>
      </c>
      <c r="E173" s="145"/>
      <c r="F173" s="145"/>
      <c r="G173" s="145"/>
      <c r="H173" s="146"/>
    </row>
    <row r="174" spans="1:8" s="16" customFormat="1" ht="37.5" customHeight="1" outlineLevel="1" x14ac:dyDescent="0.2">
      <c r="A174" s="147" t="s">
        <v>395</v>
      </c>
      <c r="B174" s="148"/>
      <c r="C174" s="502"/>
      <c r="D174" s="144">
        <v>78720</v>
      </c>
      <c r="E174" s="145"/>
      <c r="F174" s="145"/>
      <c r="G174" s="145"/>
      <c r="H174" s="146"/>
    </row>
    <row r="175" spans="1:8" s="16" customFormat="1" ht="37.5" customHeight="1" outlineLevel="1" x14ac:dyDescent="0.2">
      <c r="A175" s="147" t="s">
        <v>396</v>
      </c>
      <c r="B175" s="148"/>
      <c r="C175" s="502"/>
      <c r="D175" s="144">
        <v>81180</v>
      </c>
      <c r="E175" s="145"/>
      <c r="F175" s="145"/>
      <c r="G175" s="145"/>
      <c r="H175" s="146"/>
    </row>
    <row r="176" spans="1:8" s="16" customFormat="1" ht="37.5" customHeight="1" outlineLevel="1" x14ac:dyDescent="0.2">
      <c r="A176" s="147" t="s">
        <v>397</v>
      </c>
      <c r="B176" s="148"/>
      <c r="C176" s="502"/>
      <c r="D176" s="144">
        <v>83640</v>
      </c>
      <c r="E176" s="145"/>
      <c r="F176" s="145"/>
      <c r="G176" s="145"/>
      <c r="H176" s="146"/>
    </row>
    <row r="177" spans="1:8" s="16" customFormat="1" ht="37.5" customHeight="1" outlineLevel="1" x14ac:dyDescent="0.2">
      <c r="A177" s="147" t="s">
        <v>398</v>
      </c>
      <c r="B177" s="148"/>
      <c r="C177" s="502"/>
      <c r="D177" s="144">
        <v>86100</v>
      </c>
      <c r="E177" s="145"/>
      <c r="F177" s="145"/>
      <c r="G177" s="145"/>
      <c r="H177" s="146"/>
    </row>
    <row r="178" spans="1:8" s="16" customFormat="1" ht="37.5" customHeight="1" outlineLevel="1" x14ac:dyDescent="0.2">
      <c r="A178" s="147" t="s">
        <v>399</v>
      </c>
      <c r="B178" s="148"/>
      <c r="C178" s="502"/>
      <c r="D178" s="144">
        <v>88560</v>
      </c>
      <c r="E178" s="145"/>
      <c r="F178" s="145"/>
      <c r="G178" s="145"/>
      <c r="H178" s="146"/>
    </row>
    <row r="179" spans="1:8" s="16" customFormat="1" ht="37.5" customHeight="1" outlineLevel="1" x14ac:dyDescent="0.2">
      <c r="A179" s="147" t="s">
        <v>400</v>
      </c>
      <c r="B179" s="148"/>
      <c r="C179" s="502"/>
      <c r="D179" s="144">
        <v>91020</v>
      </c>
      <c r="E179" s="145"/>
      <c r="F179" s="145"/>
      <c r="G179" s="145"/>
      <c r="H179" s="146"/>
    </row>
    <row r="180" spans="1:8" s="16" customFormat="1" ht="37.5" customHeight="1" outlineLevel="1" x14ac:dyDescent="0.2">
      <c r="A180" s="147" t="s">
        <v>401</v>
      </c>
      <c r="B180" s="148"/>
      <c r="C180" s="502"/>
      <c r="D180" s="144">
        <v>93480</v>
      </c>
      <c r="E180" s="145"/>
      <c r="F180" s="145"/>
      <c r="G180" s="145"/>
      <c r="H180" s="146"/>
    </row>
    <row r="181" spans="1:8" s="16" customFormat="1" ht="37.5" customHeight="1" outlineLevel="1" x14ac:dyDescent="0.2">
      <c r="A181" s="147" t="s">
        <v>402</v>
      </c>
      <c r="B181" s="148"/>
      <c r="C181" s="502"/>
      <c r="D181" s="144">
        <v>95940</v>
      </c>
      <c r="E181" s="145"/>
      <c r="F181" s="145"/>
      <c r="G181" s="145"/>
      <c r="H181" s="146"/>
    </row>
    <row r="182" spans="1:8" s="16" customFormat="1" ht="37.5" customHeight="1" outlineLevel="1" x14ac:dyDescent="0.2">
      <c r="A182" s="147" t="s">
        <v>403</v>
      </c>
      <c r="B182" s="148"/>
      <c r="C182" s="502"/>
      <c r="D182" s="144">
        <v>98400</v>
      </c>
      <c r="E182" s="145"/>
      <c r="F182" s="145"/>
      <c r="G182" s="145"/>
      <c r="H182" s="146"/>
    </row>
    <row r="183" spans="1:8" s="16" customFormat="1" ht="37.5" customHeight="1" outlineLevel="1" x14ac:dyDescent="0.2">
      <c r="A183" s="147" t="s">
        <v>404</v>
      </c>
      <c r="B183" s="148"/>
      <c r="C183" s="502"/>
      <c r="D183" s="144">
        <v>100860</v>
      </c>
      <c r="E183" s="145"/>
      <c r="F183" s="145"/>
      <c r="G183" s="145"/>
      <c r="H183" s="146"/>
    </row>
    <row r="184" spans="1:8" s="16" customFormat="1" ht="37.5" customHeight="1" outlineLevel="1" x14ac:dyDescent="0.2">
      <c r="A184" s="147" t="s">
        <v>405</v>
      </c>
      <c r="B184" s="148"/>
      <c r="C184" s="502"/>
      <c r="D184" s="144">
        <v>103320</v>
      </c>
      <c r="E184" s="145"/>
      <c r="F184" s="145"/>
      <c r="G184" s="145"/>
      <c r="H184" s="146"/>
    </row>
    <row r="185" spans="1:8" s="16" customFormat="1" ht="37.5" customHeight="1" outlineLevel="1" x14ac:dyDescent="0.2">
      <c r="A185" s="147" t="s">
        <v>406</v>
      </c>
      <c r="B185" s="148"/>
      <c r="C185" s="502"/>
      <c r="D185" s="144">
        <v>105780</v>
      </c>
      <c r="E185" s="145"/>
      <c r="F185" s="145"/>
      <c r="G185" s="145"/>
      <c r="H185" s="146"/>
    </row>
    <row r="186" spans="1:8" s="16" customFormat="1" ht="37.5" customHeight="1" outlineLevel="1" x14ac:dyDescent="0.2">
      <c r="A186" s="147" t="s">
        <v>407</v>
      </c>
      <c r="B186" s="148"/>
      <c r="C186" s="502"/>
      <c r="D186" s="144">
        <v>108240</v>
      </c>
      <c r="E186" s="145"/>
      <c r="F186" s="145"/>
      <c r="G186" s="145"/>
      <c r="H186" s="146"/>
    </row>
    <row r="187" spans="1:8" s="16" customFormat="1" ht="37.5" customHeight="1" outlineLevel="1" x14ac:dyDescent="0.2">
      <c r="A187" s="147" t="s">
        <v>408</v>
      </c>
      <c r="B187" s="148"/>
      <c r="C187" s="502"/>
      <c r="D187" s="144">
        <v>110700</v>
      </c>
      <c r="E187" s="145"/>
      <c r="F187" s="145"/>
      <c r="G187" s="145"/>
      <c r="H187" s="146"/>
    </row>
    <row r="188" spans="1:8" s="16" customFormat="1" ht="37.5" customHeight="1" outlineLevel="1" x14ac:dyDescent="0.2">
      <c r="A188" s="147" t="s">
        <v>409</v>
      </c>
      <c r="B188" s="148"/>
      <c r="C188" s="502"/>
      <c r="D188" s="144">
        <v>113160</v>
      </c>
      <c r="E188" s="145"/>
      <c r="F188" s="145"/>
      <c r="G188" s="145"/>
      <c r="H188" s="146"/>
    </row>
    <row r="189" spans="1:8" s="16" customFormat="1" ht="37.5" customHeight="1" outlineLevel="1" x14ac:dyDescent="0.2">
      <c r="A189" s="147" t="s">
        <v>410</v>
      </c>
      <c r="B189" s="148"/>
      <c r="C189" s="502"/>
      <c r="D189" s="144">
        <v>115620</v>
      </c>
      <c r="E189" s="145"/>
      <c r="F189" s="145"/>
      <c r="G189" s="145"/>
      <c r="H189" s="146"/>
    </row>
    <row r="190" spans="1:8" s="16" customFormat="1" ht="37.5" customHeight="1" outlineLevel="1" x14ac:dyDescent="0.2">
      <c r="A190" s="147" t="s">
        <v>411</v>
      </c>
      <c r="B190" s="148"/>
      <c r="C190" s="502"/>
      <c r="D190" s="144">
        <v>118080</v>
      </c>
      <c r="E190" s="145"/>
      <c r="F190" s="145"/>
      <c r="G190" s="145"/>
      <c r="H190" s="146"/>
    </row>
    <row r="191" spans="1:8" s="16" customFormat="1" ht="37.5" customHeight="1" outlineLevel="1" x14ac:dyDescent="0.2">
      <c r="A191" s="147" t="s">
        <v>412</v>
      </c>
      <c r="B191" s="148"/>
      <c r="C191" s="502"/>
      <c r="D191" s="144">
        <v>120540</v>
      </c>
      <c r="E191" s="145"/>
      <c r="F191" s="145"/>
      <c r="G191" s="145"/>
      <c r="H191" s="146"/>
    </row>
    <row r="192" spans="1:8" s="16" customFormat="1" ht="37.5" customHeight="1" outlineLevel="1" thickBot="1" x14ac:dyDescent="0.25">
      <c r="A192" s="147" t="s">
        <v>413</v>
      </c>
      <c r="B192" s="148"/>
      <c r="C192" s="503"/>
      <c r="D192" s="287">
        <v>123000</v>
      </c>
      <c r="E192" s="288"/>
      <c r="F192" s="288"/>
      <c r="G192" s="288"/>
      <c r="H192" s="289"/>
    </row>
    <row r="193" spans="1:8" s="16" customFormat="1" ht="50.1" customHeight="1" thickBot="1" x14ac:dyDescent="0.25">
      <c r="A193" s="136" t="s">
        <v>59</v>
      </c>
      <c r="B193" s="137"/>
      <c r="C193" s="137"/>
      <c r="D193" s="138" t="str">
        <f>"от "&amp;MIN(D194:D203)&amp;" до "&amp;MAX(D194:D203)</f>
        <v>от 420 до 12990</v>
      </c>
      <c r="E193" s="139"/>
      <c r="F193" s="139"/>
      <c r="G193" s="139"/>
      <c r="H193" s="140"/>
    </row>
    <row r="194" spans="1:8" s="16" customFormat="1" ht="156.75" customHeight="1" x14ac:dyDescent="0.2">
      <c r="A194" s="474" t="s">
        <v>280</v>
      </c>
      <c r="B194" s="150" t="s">
        <v>281</v>
      </c>
      <c r="C194" s="7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94" s="617">
        <v>1800</v>
      </c>
      <c r="E194" s="552"/>
      <c r="F194" s="552"/>
      <c r="G194" s="552"/>
      <c r="H194" s="472"/>
    </row>
    <row r="195" spans="1:8" s="16" customFormat="1" ht="37.5" customHeight="1" x14ac:dyDescent="0.2">
      <c r="A195" s="160" t="s">
        <v>61</v>
      </c>
      <c r="B195" s="161"/>
      <c r="C195" s="15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95" s="359">
        <v>1290</v>
      </c>
      <c r="E195" s="157"/>
      <c r="F195" s="157"/>
      <c r="G195" s="157"/>
      <c r="H195" s="158"/>
    </row>
    <row r="196" spans="1:8" s="16" customFormat="1" ht="37.5" customHeight="1" x14ac:dyDescent="0.2">
      <c r="A196" s="160" t="s">
        <v>62</v>
      </c>
      <c r="B196" s="161"/>
      <c r="C196" s="159"/>
      <c r="D196" s="359">
        <v>12990</v>
      </c>
      <c r="E196" s="157"/>
      <c r="F196" s="157"/>
      <c r="G196" s="157"/>
      <c r="H196" s="158"/>
    </row>
    <row r="197" spans="1:8" s="16" customFormat="1" ht="37.5" customHeight="1" x14ac:dyDescent="0.2">
      <c r="A197" s="160" t="s">
        <v>63</v>
      </c>
      <c r="B197" s="161"/>
      <c r="C197" s="159"/>
      <c r="D197" s="359">
        <v>2790</v>
      </c>
      <c r="E197" s="157"/>
      <c r="F197" s="157"/>
      <c r="G197" s="157"/>
      <c r="H197" s="158"/>
    </row>
    <row r="198" spans="1:8" s="16" customFormat="1" ht="37.5" customHeight="1" x14ac:dyDescent="0.2">
      <c r="A198" s="160" t="s">
        <v>64</v>
      </c>
      <c r="B198" s="161"/>
      <c r="C198" s="159"/>
      <c r="D198" s="359">
        <v>7590</v>
      </c>
      <c r="E198" s="157"/>
      <c r="F198" s="157"/>
      <c r="G198" s="157"/>
      <c r="H198" s="158"/>
    </row>
    <row r="199" spans="1:8" s="16" customFormat="1" ht="37.5" customHeight="1" x14ac:dyDescent="0.2">
      <c r="A199" s="160" t="s">
        <v>65</v>
      </c>
      <c r="B199" s="161"/>
      <c r="C199" s="159"/>
      <c r="D199" s="359">
        <v>420</v>
      </c>
      <c r="E199" s="157"/>
      <c r="F199" s="157"/>
      <c r="G199" s="157"/>
      <c r="H199" s="158"/>
    </row>
    <row r="200" spans="1:8" s="16" customFormat="1" ht="37.5" customHeight="1" x14ac:dyDescent="0.2">
      <c r="A200" s="160" t="s">
        <v>66</v>
      </c>
      <c r="B200" s="161"/>
      <c r="C200" s="159"/>
      <c r="D200" s="359">
        <v>420</v>
      </c>
      <c r="E200" s="157"/>
      <c r="F200" s="157"/>
      <c r="G200" s="157"/>
      <c r="H200" s="158"/>
    </row>
    <row r="201" spans="1:8" s="16" customFormat="1" ht="37.5" customHeight="1" x14ac:dyDescent="0.2">
      <c r="A201" s="160" t="s">
        <v>67</v>
      </c>
      <c r="B201" s="161"/>
      <c r="C201" s="159"/>
      <c r="D201" s="359">
        <v>840</v>
      </c>
      <c r="E201" s="157"/>
      <c r="F201" s="157"/>
      <c r="G201" s="157"/>
      <c r="H201" s="158"/>
    </row>
    <row r="202" spans="1:8" s="16" customFormat="1" ht="37.5" customHeight="1" x14ac:dyDescent="0.2">
      <c r="A202" s="160" t="s">
        <v>68</v>
      </c>
      <c r="B202" s="161"/>
      <c r="C202" s="159"/>
      <c r="D202" s="359">
        <v>1260</v>
      </c>
      <c r="E202" s="157"/>
      <c r="F202" s="157"/>
      <c r="G202" s="157"/>
      <c r="H202" s="158"/>
    </row>
    <row r="203" spans="1:8" s="16" customFormat="1" ht="37.5" customHeight="1" thickBot="1" x14ac:dyDescent="0.25">
      <c r="A203" s="207" t="s">
        <v>69</v>
      </c>
      <c r="B203" s="208"/>
      <c r="C203" s="164"/>
      <c r="D203" s="361">
        <v>8490</v>
      </c>
      <c r="E203" s="165"/>
      <c r="F203" s="165"/>
      <c r="G203" s="165"/>
      <c r="H203" s="166"/>
    </row>
    <row r="204" spans="1:8" s="16" customFormat="1" ht="117.75" customHeight="1" thickBot="1" x14ac:dyDescent="0.25">
      <c r="A204" s="356" t="s">
        <v>71</v>
      </c>
      <c r="B204" s="397"/>
      <c r="C204"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04" s="45">
        <v>30</v>
      </c>
      <c r="E204" s="45"/>
      <c r="F204" s="45"/>
      <c r="G204" s="45"/>
      <c r="H204" s="46"/>
    </row>
    <row r="205" spans="1:8" s="28" customFormat="1" ht="50.1" customHeight="1" thickBot="1" x14ac:dyDescent="0.25">
      <c r="A205" s="24" t="s">
        <v>72</v>
      </c>
      <c r="B205" s="25"/>
      <c r="C205" s="26"/>
      <c r="D205" s="173" t="str">
        <f>"от "&amp;MIN(D207,D227:D241)&amp;" до "&amp;MAX(D207,D227:D241)</f>
        <v>от 540 до 29790</v>
      </c>
      <c r="E205" s="173"/>
      <c r="F205" s="173"/>
      <c r="G205" s="173"/>
      <c r="H205" s="174"/>
    </row>
    <row r="206" spans="1:8" s="16" customFormat="1" ht="24.95" customHeight="1" thickBot="1" x14ac:dyDescent="0.25">
      <c r="A206" s="336"/>
      <c r="B206" s="337"/>
      <c r="C206" s="130"/>
      <c r="D206" s="399"/>
      <c r="E206" s="399"/>
      <c r="F206" s="399"/>
      <c r="G206" s="399"/>
      <c r="H206" s="400"/>
    </row>
    <row r="207" spans="1:8" s="16" customFormat="1" ht="60.75" customHeight="1" thickBot="1" x14ac:dyDescent="0.25">
      <c r="A207" s="179" t="s">
        <v>73</v>
      </c>
      <c r="B207" s="180"/>
      <c r="C2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207" s="182">
        <v>15480</v>
      </c>
      <c r="E207" s="182"/>
      <c r="F207" s="182"/>
      <c r="G207" s="182"/>
      <c r="H207" s="183"/>
    </row>
    <row r="208" spans="1:8" s="16" customFormat="1" ht="60.75" customHeight="1" thickBot="1" x14ac:dyDescent="0.25">
      <c r="A208" s="184" t="s">
        <v>74</v>
      </c>
      <c r="B208" s="185"/>
      <c r="C208" s="186"/>
      <c r="D208" s="187" t="s">
        <v>75</v>
      </c>
      <c r="E208" s="188"/>
      <c r="F208" s="188"/>
      <c r="G208" s="188"/>
      <c r="H208" s="189"/>
    </row>
    <row r="209" spans="1:8" s="16" customFormat="1" ht="60.75" customHeight="1" x14ac:dyDescent="0.2">
      <c r="A209" s="190" t="s">
        <v>76</v>
      </c>
      <c r="B209" s="191"/>
      <c r="C209" s="186"/>
      <c r="D209" s="157">
        <f>D207/4</f>
        <v>3870</v>
      </c>
      <c r="E209" s="157"/>
      <c r="F209" s="157"/>
      <c r="G209" s="157"/>
      <c r="H209" s="158"/>
    </row>
    <row r="210" spans="1:8" s="16" customFormat="1" ht="60.75" customHeight="1" x14ac:dyDescent="0.2">
      <c r="A210" s="190" t="s">
        <v>77</v>
      </c>
      <c r="B210" s="191"/>
      <c r="C210" s="186"/>
      <c r="D210" s="157">
        <f>D207/5</f>
        <v>3096</v>
      </c>
      <c r="E210" s="157"/>
      <c r="F210" s="157"/>
      <c r="G210" s="157"/>
      <c r="H210" s="158"/>
    </row>
    <row r="211" spans="1:8" s="16" customFormat="1" ht="60.75" customHeight="1" x14ac:dyDescent="0.2">
      <c r="A211" s="190" t="s">
        <v>78</v>
      </c>
      <c r="B211" s="191"/>
      <c r="C211" s="186"/>
      <c r="D211" s="157">
        <f>D207/6</f>
        <v>2580</v>
      </c>
      <c r="E211" s="157"/>
      <c r="F211" s="157"/>
      <c r="G211" s="157"/>
      <c r="H211" s="158"/>
    </row>
    <row r="212" spans="1:8" s="16" customFormat="1" ht="60.75" customHeight="1" x14ac:dyDescent="0.2">
      <c r="A212" s="190" t="s">
        <v>79</v>
      </c>
      <c r="B212" s="191"/>
      <c r="C212" s="186"/>
      <c r="D212" s="157">
        <f>D207/7</f>
        <v>2211.4285714285716</v>
      </c>
      <c r="E212" s="157"/>
      <c r="F212" s="157"/>
      <c r="G212" s="157"/>
      <c r="H212" s="158"/>
    </row>
    <row r="213" spans="1:8" s="16" customFormat="1" ht="60.75" customHeight="1" x14ac:dyDescent="0.2">
      <c r="A213" s="190" t="s">
        <v>80</v>
      </c>
      <c r="B213" s="191"/>
      <c r="C213" s="186"/>
      <c r="D213" s="157">
        <f>D207/8</f>
        <v>1935</v>
      </c>
      <c r="E213" s="157"/>
      <c r="F213" s="157"/>
      <c r="G213" s="157"/>
      <c r="H213" s="158"/>
    </row>
    <row r="214" spans="1:8" s="16" customFormat="1" ht="60.75" customHeight="1" x14ac:dyDescent="0.2">
      <c r="A214" s="190" t="s">
        <v>81</v>
      </c>
      <c r="B214" s="191"/>
      <c r="C214" s="186"/>
      <c r="D214" s="157">
        <f>D207/9</f>
        <v>1720</v>
      </c>
      <c r="E214" s="157"/>
      <c r="F214" s="157"/>
      <c r="G214" s="157"/>
      <c r="H214" s="158"/>
    </row>
    <row r="215" spans="1:8" s="16" customFormat="1" ht="60.75" customHeight="1" x14ac:dyDescent="0.2">
      <c r="A215" s="190" t="s">
        <v>82</v>
      </c>
      <c r="B215" s="191"/>
      <c r="C215" s="186"/>
      <c r="D215" s="157">
        <f>D207/10</f>
        <v>1548</v>
      </c>
      <c r="E215" s="157"/>
      <c r="F215" s="157"/>
      <c r="G215" s="157"/>
      <c r="H215" s="158"/>
    </row>
    <row r="216" spans="1:8" s="16" customFormat="1" ht="60.75" customHeight="1" thickBot="1" x14ac:dyDescent="0.25">
      <c r="A216" s="179" t="s">
        <v>83</v>
      </c>
      <c r="B216" s="180"/>
      <c r="C216" s="186"/>
      <c r="D216" s="182">
        <v>23208</v>
      </c>
      <c r="E216" s="182"/>
      <c r="F216" s="182"/>
      <c r="G216" s="182"/>
      <c r="H216" s="183"/>
    </row>
    <row r="217" spans="1:8" s="16" customFormat="1" ht="60.75" customHeight="1" thickBot="1" x14ac:dyDescent="0.25">
      <c r="A217" s="184" t="s">
        <v>74</v>
      </c>
      <c r="B217" s="185"/>
      <c r="C217" s="186"/>
      <c r="D217" s="187" t="s">
        <v>75</v>
      </c>
      <c r="E217" s="188"/>
      <c r="F217" s="188"/>
      <c r="G217" s="188"/>
      <c r="H217" s="189"/>
    </row>
    <row r="218" spans="1:8" s="16" customFormat="1" ht="60.75" customHeight="1" x14ac:dyDescent="0.2">
      <c r="A218" s="190" t="s">
        <v>76</v>
      </c>
      <c r="B218" s="191"/>
      <c r="C218" s="186"/>
      <c r="D218" s="157">
        <v>5802</v>
      </c>
      <c r="E218" s="157"/>
      <c r="F218" s="157"/>
      <c r="G218" s="157"/>
      <c r="H218" s="158"/>
    </row>
    <row r="219" spans="1:8" s="16" customFormat="1" ht="60.75" customHeight="1" x14ac:dyDescent="0.2">
      <c r="A219" s="190" t="s">
        <v>77</v>
      </c>
      <c r="B219" s="191"/>
      <c r="C219" s="186"/>
      <c r="D219" s="157">
        <v>4641.5999999999995</v>
      </c>
      <c r="E219" s="157"/>
      <c r="F219" s="157"/>
      <c r="G219" s="157"/>
      <c r="H219" s="158"/>
    </row>
    <row r="220" spans="1:8" s="16" customFormat="1" ht="60.75" customHeight="1" x14ac:dyDescent="0.2">
      <c r="A220" s="190" t="s">
        <v>78</v>
      </c>
      <c r="B220" s="191"/>
      <c r="C220" s="186"/>
      <c r="D220" s="157">
        <v>3868</v>
      </c>
      <c r="E220" s="157"/>
      <c r="F220" s="157"/>
      <c r="G220" s="157"/>
      <c r="H220" s="158"/>
    </row>
    <row r="221" spans="1:8" s="16" customFormat="1" ht="60.75" customHeight="1" x14ac:dyDescent="0.2">
      <c r="A221" s="190" t="s">
        <v>79</v>
      </c>
      <c r="B221" s="191"/>
      <c r="C221" s="186"/>
      <c r="D221" s="157">
        <v>3315.4285714285711</v>
      </c>
      <c r="E221" s="157"/>
      <c r="F221" s="157"/>
      <c r="G221" s="157"/>
      <c r="H221" s="158"/>
    </row>
    <row r="222" spans="1:8" s="16" customFormat="1" ht="60.75" customHeight="1" x14ac:dyDescent="0.2">
      <c r="A222" s="190" t="s">
        <v>80</v>
      </c>
      <c r="B222" s="191"/>
      <c r="C222" s="186"/>
      <c r="D222" s="157">
        <v>2901</v>
      </c>
      <c r="E222" s="157"/>
      <c r="F222" s="157"/>
      <c r="G222" s="157"/>
      <c r="H222" s="158"/>
    </row>
    <row r="223" spans="1:8" s="16" customFormat="1" ht="60.75" customHeight="1" x14ac:dyDescent="0.2">
      <c r="A223" s="190" t="s">
        <v>81</v>
      </c>
      <c r="B223" s="191"/>
      <c r="C223" s="186"/>
      <c r="D223" s="157">
        <v>2578.6666666666665</v>
      </c>
      <c r="E223" s="157"/>
      <c r="F223" s="157"/>
      <c r="G223" s="157"/>
      <c r="H223" s="158"/>
    </row>
    <row r="224" spans="1:8" s="16" customFormat="1" ht="60.75" customHeight="1" thickBot="1" x14ac:dyDescent="0.25">
      <c r="A224" s="190" t="s">
        <v>82</v>
      </c>
      <c r="B224" s="191"/>
      <c r="C224" s="194"/>
      <c r="D224" s="157">
        <v>2320.7999999999997</v>
      </c>
      <c r="E224" s="157"/>
      <c r="F224" s="157"/>
      <c r="G224" s="157"/>
      <c r="H224" s="158"/>
    </row>
    <row r="225" spans="1:8" s="16" customFormat="1" ht="62.45" customHeight="1" thickBot="1" x14ac:dyDescent="0.25">
      <c r="A225" s="195" t="s">
        <v>84</v>
      </c>
      <c r="B225" s="196"/>
      <c r="C2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5" s="56">
        <v>20004</v>
      </c>
      <c r="E225" s="37"/>
      <c r="F225" s="37"/>
      <c r="G225" s="37"/>
      <c r="H225" s="38"/>
    </row>
    <row r="226" spans="1:8" s="16" customFormat="1" ht="24.95" customHeight="1" thickBot="1" x14ac:dyDescent="0.25">
      <c r="A226" s="336"/>
      <c r="B226" s="337"/>
      <c r="C226" s="125"/>
      <c r="D226" s="399"/>
      <c r="E226" s="399"/>
      <c r="F226" s="399"/>
      <c r="G226" s="399"/>
      <c r="H226" s="400"/>
    </row>
    <row r="227" spans="1:8" s="16" customFormat="1" ht="50.1" customHeight="1" x14ac:dyDescent="0.2">
      <c r="A227" s="160" t="s">
        <v>85</v>
      </c>
      <c r="B227" s="161"/>
      <c r="C227" s="439" t="str">
        <f>"Интернет-площадка 2gis.ru на основе Cправочника организаций "&amp;$C$2&amp;""</f>
        <v>Интернет-площадка 2gis.ru на основе Cправочника организаций "2ГИС.ПЕРМЬ"</v>
      </c>
      <c r="D227" s="56">
        <v>17790</v>
      </c>
      <c r="E227" s="37"/>
      <c r="F227" s="37"/>
      <c r="G227" s="37"/>
      <c r="H227" s="38"/>
    </row>
    <row r="228" spans="1:8" s="16" customFormat="1" ht="50.1" customHeight="1" x14ac:dyDescent="0.2">
      <c r="A228" s="160" t="s">
        <v>86</v>
      </c>
      <c r="B228" s="161"/>
      <c r="C228"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8" s="56">
        <v>8490</v>
      </c>
      <c r="E228" s="37"/>
      <c r="F228" s="37"/>
      <c r="G228" s="37"/>
      <c r="H228" s="38"/>
    </row>
    <row r="229" spans="1:8" s="16" customFormat="1" ht="50.1" customHeight="1" x14ac:dyDescent="0.2">
      <c r="A229" s="160" t="s">
        <v>87</v>
      </c>
      <c r="B229" s="161"/>
      <c r="C229"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9" s="56">
        <v>24690</v>
      </c>
      <c r="E229" s="37"/>
      <c r="F229" s="37"/>
      <c r="G229" s="37"/>
      <c r="H229" s="38"/>
    </row>
    <row r="230" spans="1:8" s="16" customFormat="1" ht="50.1" customHeight="1" x14ac:dyDescent="0.2">
      <c r="A230" s="160" t="s">
        <v>88</v>
      </c>
      <c r="B230" s="161"/>
      <c r="C230" s="203" t="str">
        <f>"Интернет-площадка 2gis.ru на основе Cправочника организаций "&amp;$C$2&amp;""</f>
        <v>Интернет-площадка 2gis.ru на основе Cправочника организаций "2ГИС.ПЕРМЬ"</v>
      </c>
      <c r="D230" s="56">
        <v>13590</v>
      </c>
      <c r="E230" s="37"/>
      <c r="F230" s="37"/>
      <c r="G230" s="37"/>
      <c r="H230" s="38"/>
    </row>
    <row r="231" spans="1:8" s="16" customFormat="1" ht="50.1" customHeight="1" x14ac:dyDescent="0.2">
      <c r="A231" s="160" t="s">
        <v>89</v>
      </c>
      <c r="B231" s="161"/>
      <c r="C231" s="203" t="str">
        <f>"Интернет-площадка 2gis.ru на основе Cправочника организаций "&amp;$C$2&amp;""</f>
        <v>Интернет-площадка 2gis.ru на основе Cправочника организаций "2ГИС.ПЕРМЬ"</v>
      </c>
      <c r="D231" s="56">
        <v>16308</v>
      </c>
      <c r="E231" s="37"/>
      <c r="F231" s="37"/>
      <c r="G231" s="37"/>
      <c r="H231" s="38"/>
    </row>
    <row r="232" spans="1:8" s="16" customFormat="1" ht="50.1" customHeight="1" x14ac:dyDescent="0.2">
      <c r="A232" s="160" t="s">
        <v>90</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2" s="56">
        <v>15990</v>
      </c>
      <c r="E232" s="37"/>
      <c r="F232" s="37"/>
      <c r="G232" s="37"/>
      <c r="H232" s="38"/>
    </row>
    <row r="233" spans="1:8" s="16" customFormat="1" ht="50.1" customHeight="1" x14ac:dyDescent="0.2">
      <c r="A233" s="160" t="s">
        <v>91</v>
      </c>
      <c r="B233" s="161"/>
      <c r="C233"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56">
        <v>14790</v>
      </c>
      <c r="E233" s="37"/>
      <c r="F233" s="37"/>
      <c r="G233" s="37"/>
      <c r="H233" s="38"/>
    </row>
    <row r="234" spans="1:8" s="16" customFormat="1" ht="50.1" customHeight="1" x14ac:dyDescent="0.2">
      <c r="A234" s="160" t="s">
        <v>92</v>
      </c>
      <c r="B234" s="161"/>
      <c r="C234"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4" s="56">
        <v>29790</v>
      </c>
      <c r="E234" s="37"/>
      <c r="F234" s="37"/>
      <c r="G234" s="37"/>
      <c r="H234" s="38"/>
    </row>
    <row r="235" spans="1:8" s="16" customFormat="1" ht="50.1" customHeight="1" x14ac:dyDescent="0.2">
      <c r="A235" s="160" t="s">
        <v>93</v>
      </c>
      <c r="B235" s="161"/>
      <c r="C235" s="203" t="str">
        <f>C268</f>
        <v>электронный справочник на основе Справочника организаций "2ГИС.ПЕРМЬ" (мобильная версия 2ГИС 4.0 и выше)</v>
      </c>
      <c r="D235" s="56">
        <v>18000</v>
      </c>
      <c r="E235" s="37"/>
      <c r="F235" s="37"/>
      <c r="G235" s="37"/>
      <c r="H235" s="38"/>
    </row>
    <row r="236" spans="1:8" s="16" customFormat="1" ht="50.1" customHeight="1" x14ac:dyDescent="0.2">
      <c r="A236" s="160" t="s">
        <v>94</v>
      </c>
      <c r="B236" s="161"/>
      <c r="C236" s="203" t="s">
        <v>95</v>
      </c>
      <c r="D236" s="56">
        <v>540</v>
      </c>
      <c r="E236" s="37"/>
      <c r="F236" s="37"/>
      <c r="G236" s="37"/>
      <c r="H236" s="38"/>
    </row>
    <row r="237" spans="1:8" s="16" customFormat="1" ht="85.5" customHeight="1" x14ac:dyDescent="0.2">
      <c r="A237" s="160" t="s">
        <v>96</v>
      </c>
      <c r="B237" s="161"/>
      <c r="C2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7" s="56">
        <v>10290</v>
      </c>
      <c r="E237" s="37"/>
      <c r="F237" s="37"/>
      <c r="G237" s="37"/>
      <c r="H237" s="38"/>
    </row>
    <row r="238" spans="1:8" s="16" customFormat="1" ht="85.5" customHeight="1" x14ac:dyDescent="0.2">
      <c r="A238" s="160" t="s">
        <v>97</v>
      </c>
      <c r="B238" s="161"/>
      <c r="C238" s="203" t="str">
        <f t="shared" ref="C238:C2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8" s="56">
        <v>8232</v>
      </c>
      <c r="E238" s="37"/>
      <c r="F238" s="37"/>
      <c r="G238" s="37"/>
      <c r="H238" s="38"/>
    </row>
    <row r="239" spans="1:8" s="16" customFormat="1" ht="85.5" customHeight="1" x14ac:dyDescent="0.2">
      <c r="A239" s="160" t="s">
        <v>98</v>
      </c>
      <c r="B239" s="161"/>
      <c r="C239"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9" s="56">
        <v>8190</v>
      </c>
      <c r="E239" s="37"/>
      <c r="F239" s="37"/>
      <c r="G239" s="37"/>
      <c r="H239" s="38"/>
    </row>
    <row r="240" spans="1:8" s="16" customFormat="1" ht="85.5" customHeight="1" x14ac:dyDescent="0.2">
      <c r="A240" s="160" t="s">
        <v>99</v>
      </c>
      <c r="B240" s="161"/>
      <c r="C240"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40" s="56">
        <v>4116</v>
      </c>
      <c r="E240" s="37"/>
      <c r="F240" s="37"/>
      <c r="G240" s="37"/>
      <c r="H240" s="38"/>
    </row>
    <row r="241" spans="1:8" s="16" customFormat="1" ht="50.1" customHeight="1" thickBot="1" x14ac:dyDescent="0.25">
      <c r="A241" s="160" t="s">
        <v>102</v>
      </c>
      <c r="B241" s="161"/>
      <c r="C241"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1" s="56">
        <v>12690</v>
      </c>
      <c r="E241" s="37"/>
      <c r="F241" s="37"/>
      <c r="G241" s="37"/>
      <c r="H241" s="38"/>
    </row>
    <row r="242" spans="1:8" s="16" customFormat="1" ht="102" customHeight="1" thickBot="1" x14ac:dyDescent="0.25">
      <c r="A242" s="160" t="s">
        <v>16</v>
      </c>
      <c r="B242" s="161"/>
      <c r="C242"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2" s="56">
        <v>1800</v>
      </c>
      <c r="E242" s="37"/>
      <c r="F242" s="37"/>
      <c r="G242" s="37"/>
      <c r="H242" s="38"/>
    </row>
    <row r="243" spans="1:8" s="16" customFormat="1" ht="102" customHeight="1" thickBot="1" x14ac:dyDescent="0.25">
      <c r="A243" s="160" t="s">
        <v>103</v>
      </c>
      <c r="B243" s="161"/>
      <c r="C2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3" s="56">
        <v>100002</v>
      </c>
      <c r="E243" s="37"/>
      <c r="F243" s="37"/>
      <c r="G243" s="37"/>
      <c r="H243" s="38"/>
    </row>
    <row r="244" spans="1:8" s="16" customFormat="1" ht="126" customHeight="1" x14ac:dyDescent="0.2">
      <c r="A244" s="160" t="s">
        <v>104</v>
      </c>
      <c r="B244" s="161"/>
      <c r="C244"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4" s="56">
        <v>12300</v>
      </c>
      <c r="E244" s="37"/>
      <c r="F244" s="37"/>
      <c r="G244" s="37"/>
      <c r="H244" s="38"/>
    </row>
    <row r="245" spans="1:8" s="16" customFormat="1" ht="96" customHeight="1" x14ac:dyDescent="0.2">
      <c r="A245" s="154" t="s">
        <v>105</v>
      </c>
      <c r="B245" s="204"/>
      <c r="C24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5" s="56">
        <v>10005</v>
      </c>
      <c r="E245" s="37"/>
      <c r="F245" s="37"/>
      <c r="G245" s="37"/>
      <c r="H245" s="38"/>
    </row>
    <row r="246" spans="1:8" s="16" customFormat="1" ht="96" customHeight="1" x14ac:dyDescent="0.2">
      <c r="A246" s="154" t="s">
        <v>106</v>
      </c>
      <c r="B246" s="204"/>
      <c r="C2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6" s="56">
        <v>10002</v>
      </c>
      <c r="E246" s="37"/>
      <c r="F246" s="37"/>
      <c r="G246" s="37"/>
      <c r="H246" s="38"/>
    </row>
    <row r="247" spans="1:8" s="16" customFormat="1" ht="96" customHeight="1" x14ac:dyDescent="0.2">
      <c r="A247" s="160" t="s">
        <v>100</v>
      </c>
      <c r="B247" s="161" t="s">
        <v>100</v>
      </c>
      <c r="C247"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7" s="56">
        <v>10008</v>
      </c>
      <c r="E247" s="37"/>
      <c r="F247" s="37"/>
      <c r="G247" s="37"/>
      <c r="H247" s="38"/>
    </row>
    <row r="248" spans="1:8" s="16" customFormat="1" ht="96" customHeight="1" x14ac:dyDescent="0.2">
      <c r="A248" s="160" t="s">
        <v>101</v>
      </c>
      <c r="B248" s="161" t="s">
        <v>101</v>
      </c>
      <c r="C248"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8" s="56">
        <v>8004</v>
      </c>
      <c r="E248" s="37"/>
      <c r="F248" s="37"/>
      <c r="G248" s="37"/>
      <c r="H248" s="38"/>
    </row>
    <row r="249" spans="1:8" s="16" customFormat="1" ht="50.1" customHeight="1" x14ac:dyDescent="0.2">
      <c r="A249" s="160" t="s">
        <v>107</v>
      </c>
      <c r="B249" s="161"/>
      <c r="C249" s="203" t="str">
        <f>"Интернет-площадка 2gis.ru на основе Cправочника организаций "&amp;$C$2&amp;""</f>
        <v>Интернет-площадка 2gis.ru на основе Cправочника организаций "2ГИС.ПЕРМЬ"</v>
      </c>
      <c r="D249" s="56">
        <v>39240</v>
      </c>
      <c r="E249" s="37"/>
      <c r="F249" s="37"/>
      <c r="G249" s="37"/>
      <c r="H249" s="38"/>
    </row>
    <row r="250" spans="1:8" s="16" customFormat="1" ht="50.1" customHeight="1" x14ac:dyDescent="0.2">
      <c r="A250" s="160" t="s">
        <v>108</v>
      </c>
      <c r="B250" s="161"/>
      <c r="C250" s="203" t="str">
        <f t="shared" ref="C250:C258"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0" s="56">
        <v>18720</v>
      </c>
      <c r="E250" s="37"/>
      <c r="F250" s="37"/>
      <c r="G250" s="37"/>
      <c r="H250" s="38"/>
    </row>
    <row r="251" spans="1:8" s="16" customFormat="1" ht="50.1" customHeight="1" x14ac:dyDescent="0.2">
      <c r="A251" s="160" t="s">
        <v>109</v>
      </c>
      <c r="B251" s="161"/>
      <c r="C251" s="203" t="str">
        <f t="shared" si="1"/>
        <v>Электронный справочник на основе Справочника организаций "2ГИС.ПЕРМЬ" (версия для ПК)</v>
      </c>
      <c r="D251" s="56">
        <v>54360</v>
      </c>
      <c r="E251" s="37"/>
      <c r="F251" s="37"/>
      <c r="G251" s="37"/>
      <c r="H251" s="38"/>
    </row>
    <row r="252" spans="1:8" s="16" customFormat="1" ht="50.1" customHeight="1" x14ac:dyDescent="0.2">
      <c r="A252" s="160" t="s">
        <v>110</v>
      </c>
      <c r="B252" s="161"/>
      <c r="C252" s="203" t="str">
        <f>"Интернет-площадка 2gis.ru на основе Cправочника организаций "&amp;$C$2&amp;""</f>
        <v>Интернет-площадка 2gis.ru на основе Cправочника организаций "2ГИС.ПЕРМЬ"</v>
      </c>
      <c r="D252" s="56">
        <v>30000</v>
      </c>
      <c r="E252" s="37"/>
      <c r="F252" s="37"/>
      <c r="G252" s="37"/>
      <c r="H252" s="38"/>
    </row>
    <row r="253" spans="1:8" s="16" customFormat="1" ht="50.1" customHeight="1" x14ac:dyDescent="0.2">
      <c r="A253" s="160" t="s">
        <v>111</v>
      </c>
      <c r="B253" s="161"/>
      <c r="C253" s="203" t="str">
        <f>"Интернет-площадка 2gis.ru на основе Cправочника организаций "&amp;$C$2&amp;""</f>
        <v>Интернет-площадка 2gis.ru на основе Cправочника организаций "2ГИС.ПЕРМЬ"</v>
      </c>
      <c r="D253" s="56">
        <v>36000</v>
      </c>
      <c r="E253" s="37"/>
      <c r="F253" s="37"/>
      <c r="G253" s="37"/>
      <c r="H253" s="38"/>
    </row>
    <row r="254" spans="1:8" s="16" customFormat="1" ht="50.1" customHeight="1" x14ac:dyDescent="0.2">
      <c r="A254" s="160" t="s">
        <v>112</v>
      </c>
      <c r="B254" s="161"/>
      <c r="C254" s="203" t="str">
        <f t="shared" si="1"/>
        <v>Электронный справочник на основе Справочника организаций "2ГИС.ПЕРМЬ" (версия для ПК)</v>
      </c>
      <c r="D254" s="56">
        <v>35280</v>
      </c>
      <c r="E254" s="37"/>
      <c r="F254" s="37"/>
      <c r="G254" s="37"/>
      <c r="H254" s="38"/>
    </row>
    <row r="255" spans="1:8" s="16" customFormat="1" ht="50.1" customHeight="1" x14ac:dyDescent="0.2">
      <c r="A255" s="160" t="s">
        <v>113</v>
      </c>
      <c r="B255" s="161"/>
      <c r="C255" s="203" t="str">
        <f t="shared" si="1"/>
        <v>Электронный справочник на основе Справочника организаций "2ГИС.ПЕРМЬ" (версия для ПК)</v>
      </c>
      <c r="D255" s="56">
        <v>32640</v>
      </c>
      <c r="E255" s="37"/>
      <c r="F255" s="37"/>
      <c r="G255" s="37"/>
      <c r="H255" s="38"/>
    </row>
    <row r="256" spans="1:8" s="16" customFormat="1" ht="50.1" customHeight="1" x14ac:dyDescent="0.2">
      <c r="A256" s="160" t="s">
        <v>114</v>
      </c>
      <c r="B256" s="161"/>
      <c r="C256" s="203" t="str">
        <f t="shared" si="1"/>
        <v>Электронный справочник на основе Справочника организаций "2ГИС.ПЕРМЬ" (версия для ПК)</v>
      </c>
      <c r="D256" s="56">
        <v>65640</v>
      </c>
      <c r="E256" s="37"/>
      <c r="F256" s="37"/>
      <c r="G256" s="37"/>
      <c r="H256" s="38"/>
    </row>
    <row r="257" spans="1:8" s="16" customFormat="1" ht="50.1" customHeight="1" x14ac:dyDescent="0.2">
      <c r="A257" s="160" t="s">
        <v>115</v>
      </c>
      <c r="B257" s="161"/>
      <c r="C257" s="203" t="s">
        <v>95</v>
      </c>
      <c r="D257" s="56">
        <v>1200</v>
      </c>
      <c r="E257" s="37"/>
      <c r="F257" s="37"/>
      <c r="G257" s="37"/>
      <c r="H257" s="38"/>
    </row>
    <row r="258" spans="1:8" s="16" customFormat="1" ht="50.1" customHeight="1" thickBot="1" x14ac:dyDescent="0.25">
      <c r="A258" s="160" t="s">
        <v>117</v>
      </c>
      <c r="B258" s="161"/>
      <c r="C258" s="203" t="str">
        <f t="shared" si="1"/>
        <v>Электронный справочник на основе Справочника организаций "2ГИС.ПЕРМЬ" (версия для ПК)</v>
      </c>
      <c r="D258" s="56">
        <v>27960</v>
      </c>
      <c r="E258" s="37"/>
      <c r="F258" s="37"/>
      <c r="G258" s="37"/>
      <c r="H258" s="38"/>
    </row>
    <row r="259" spans="1:8" s="28" customFormat="1" ht="50.1" customHeight="1" thickBot="1" x14ac:dyDescent="0.25">
      <c r="A259" s="24" t="s">
        <v>118</v>
      </c>
      <c r="B259" s="25"/>
      <c r="C259" s="26"/>
      <c r="D259" s="173"/>
      <c r="E259" s="173"/>
      <c r="F259" s="173"/>
      <c r="G259" s="173"/>
      <c r="H259" s="174"/>
    </row>
    <row r="260" spans="1:8" s="16" customFormat="1" ht="50.1" customHeight="1" x14ac:dyDescent="0.2">
      <c r="A260" s="160" t="s">
        <v>119</v>
      </c>
      <c r="B260" s="161"/>
      <c r="C2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0" s="31">
        <v>10008</v>
      </c>
      <c r="E260" s="32"/>
      <c r="F260" s="32"/>
      <c r="G260" s="32"/>
      <c r="H260" s="33"/>
    </row>
    <row r="261" spans="1:8" s="16" customFormat="1" ht="50.1" customHeight="1" x14ac:dyDescent="0.2">
      <c r="A261" s="160" t="s">
        <v>120</v>
      </c>
      <c r="B261" s="161"/>
      <c r="C261" s="209"/>
      <c r="D261" s="36">
        <v>10008</v>
      </c>
      <c r="E261" s="37"/>
      <c r="F261" s="37"/>
      <c r="G261" s="37"/>
      <c r="H261" s="38"/>
    </row>
    <row r="262" spans="1:8" s="16" customFormat="1" ht="50.1" customHeight="1" x14ac:dyDescent="0.2">
      <c r="A262" s="207" t="s">
        <v>121</v>
      </c>
      <c r="B262" s="208"/>
      <c r="C262" s="209"/>
      <c r="D262" s="359">
        <v>3000</v>
      </c>
      <c r="E262" s="157"/>
      <c r="F262" s="157"/>
      <c r="G262" s="157"/>
      <c r="H262" s="158"/>
    </row>
    <row r="263" spans="1:8" s="16" customFormat="1" ht="50.1" customHeight="1" x14ac:dyDescent="0.2">
      <c r="A263" s="207" t="s">
        <v>122</v>
      </c>
      <c r="B263" s="208"/>
      <c r="C263" s="209"/>
      <c r="D263" s="359">
        <v>300</v>
      </c>
      <c r="E263" s="157"/>
      <c r="F263" s="157"/>
      <c r="G263" s="157"/>
      <c r="H263" s="158"/>
    </row>
    <row r="264" spans="1:8" s="16" customFormat="1" ht="50.1" customHeight="1" thickBot="1" x14ac:dyDescent="0.25">
      <c r="A264" s="207" t="s">
        <v>123</v>
      </c>
      <c r="B264" s="208"/>
      <c r="C264" s="210"/>
      <c r="D264" s="78">
        <v>1050</v>
      </c>
      <c r="E264" s="79"/>
      <c r="F264" s="79"/>
      <c r="G264" s="79"/>
      <c r="H264" s="80"/>
    </row>
    <row r="265" spans="1:8" s="23" customFormat="1" ht="50.1" customHeight="1" thickBot="1" x14ac:dyDescent="0.25">
      <c r="A265" s="449" t="s">
        <v>5</v>
      </c>
      <c r="B265" s="452"/>
      <c r="C265" s="712" t="s">
        <v>7</v>
      </c>
      <c r="D265" s="449"/>
      <c r="E265" s="271"/>
      <c r="F265" s="271"/>
      <c r="G265" s="271"/>
      <c r="H265" s="272"/>
    </row>
    <row r="266" spans="1:8" s="16" customFormat="1" ht="93" customHeight="1" thickBot="1" x14ac:dyDescent="0.25">
      <c r="A266" s="520" t="s">
        <v>625</v>
      </c>
      <c r="B266" s="521"/>
      <c r="C266" s="451"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6" s="144">
        <v>40</v>
      </c>
      <c r="E266" s="145"/>
      <c r="F266" s="145"/>
      <c r="G266" s="145"/>
      <c r="H266" s="146"/>
    </row>
    <row r="267" spans="1:8" s="16" customFormat="1" ht="50.1" customHeight="1" thickBot="1" x14ac:dyDescent="0.25">
      <c r="A267" s="24" t="s">
        <v>124</v>
      </c>
      <c r="B267" s="25"/>
      <c r="C267" s="26"/>
      <c r="D267" s="427"/>
      <c r="E267" s="427"/>
      <c r="F267" s="427"/>
      <c r="G267" s="427"/>
      <c r="H267" s="428"/>
    </row>
    <row r="268" spans="1:8" s="16" customFormat="1" ht="50.1" customHeight="1" x14ac:dyDescent="0.2">
      <c r="A268" s="160" t="s">
        <v>177</v>
      </c>
      <c r="B268" s="161"/>
      <c r="C26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68" s="56">
        <v>9690</v>
      </c>
      <c r="E268" s="37"/>
      <c r="F268" s="37"/>
      <c r="G268" s="37"/>
      <c r="H268" s="38"/>
    </row>
    <row r="269" spans="1:8" s="16" customFormat="1" ht="50.1" customHeight="1" x14ac:dyDescent="0.2">
      <c r="A269" s="160" t="s">
        <v>126</v>
      </c>
      <c r="B269" s="161"/>
      <c r="C269" s="203" t="str">
        <f>"Интернет-площадка 2gis.ru на основе Cправочника организаций "&amp;$C$2&amp;""</f>
        <v>Интернет-площадка 2gis.ru на основе Cправочника организаций "2ГИС.ПЕРМЬ"</v>
      </c>
      <c r="D269" s="56">
        <v>11190</v>
      </c>
      <c r="E269" s="37"/>
      <c r="F269" s="37"/>
      <c r="G269" s="37"/>
      <c r="H269" s="38"/>
    </row>
    <row r="270" spans="1:8" s="16" customFormat="1" ht="50.1" customHeight="1" x14ac:dyDescent="0.2">
      <c r="A270" s="160" t="s">
        <v>127</v>
      </c>
      <c r="B270" s="161"/>
      <c r="C270"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0" s="56">
        <v>7290</v>
      </c>
      <c r="E270" s="37"/>
      <c r="F270" s="37"/>
      <c r="G270" s="37"/>
      <c r="H270" s="38"/>
    </row>
    <row r="271" spans="1:8" s="16" customFormat="1" ht="50.1" customHeight="1" x14ac:dyDescent="0.2">
      <c r="A271" s="160" t="s">
        <v>178</v>
      </c>
      <c r="B271" s="161"/>
      <c r="C27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71" s="56">
        <v>21360</v>
      </c>
      <c r="E271" s="37"/>
      <c r="F271" s="37"/>
      <c r="G271" s="37"/>
      <c r="H271" s="38"/>
    </row>
    <row r="272" spans="1:8" s="16" customFormat="1" ht="50.1" customHeight="1" x14ac:dyDescent="0.2">
      <c r="A272" s="160" t="s">
        <v>179</v>
      </c>
      <c r="B272" s="161"/>
      <c r="C272" s="203" t="str">
        <f>"Интернет-площадка 2gis.ru на основе Cправочника организаций "&amp;$C$2&amp;""</f>
        <v>Интернет-площадка 2gis.ru на основе Cправочника организаций "2ГИС.ПЕРМЬ"</v>
      </c>
      <c r="D272" s="56">
        <v>24720</v>
      </c>
      <c r="E272" s="37"/>
      <c r="F272" s="37"/>
      <c r="G272" s="37"/>
      <c r="H272" s="38"/>
    </row>
    <row r="273" spans="1:8" s="16" customFormat="1" ht="50.1" customHeight="1" thickBot="1" x14ac:dyDescent="0.25">
      <c r="A273" s="160" t="s">
        <v>130</v>
      </c>
      <c r="B273" s="161"/>
      <c r="C273"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3" s="128">
        <v>16080</v>
      </c>
      <c r="E273" s="122"/>
      <c r="F273" s="122"/>
      <c r="G273" s="122"/>
      <c r="H273" s="123"/>
    </row>
    <row r="274" spans="1:8" s="16" customFormat="1" ht="126" customHeight="1" thickBot="1" x14ac:dyDescent="0.25">
      <c r="A274" s="160" t="s">
        <v>131</v>
      </c>
      <c r="B274" s="161"/>
      <c r="C274" s="435" t="str">
        <f>C269</f>
        <v>Интернет-площадка 2gis.ru на основе Cправочника организаций "2ГИС.ПЕРМЬ"</v>
      </c>
      <c r="D274" s="713">
        <v>11190</v>
      </c>
      <c r="E274" s="714"/>
      <c r="F274" s="714"/>
      <c r="G274" s="714"/>
      <c r="H274" s="715"/>
    </row>
    <row r="275" spans="1:8" s="16" customFormat="1" ht="126" customHeight="1" thickBot="1" x14ac:dyDescent="0.25">
      <c r="A275" s="160" t="s">
        <v>132</v>
      </c>
      <c r="B275" s="161"/>
      <c r="C2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5" s="713">
        <v>7272</v>
      </c>
      <c r="E275" s="714"/>
      <c r="F275" s="714"/>
      <c r="G275" s="714"/>
      <c r="H275" s="715"/>
    </row>
    <row r="276" spans="1:8" s="28" customFormat="1" ht="50.1" customHeight="1" thickBot="1" x14ac:dyDescent="0.25">
      <c r="A276" s="336"/>
      <c r="B276" s="337"/>
      <c r="C276" s="130"/>
      <c r="D276" s="399"/>
      <c r="E276" s="399"/>
      <c r="F276" s="399"/>
      <c r="G276" s="399"/>
      <c r="H276" s="400"/>
    </row>
    <row r="277" spans="1:8" s="23" customFormat="1" ht="26.25" x14ac:dyDescent="0.2">
      <c r="A277" s="216"/>
      <c r="B277" s="217"/>
      <c r="C277" s="218"/>
      <c r="D277" s="217"/>
      <c r="E277" s="217"/>
      <c r="F277" s="217"/>
      <c r="G277" s="217"/>
      <c r="H277" s="219"/>
    </row>
    <row r="278" spans="1:8" s="16" customFormat="1" ht="21" x14ac:dyDescent="0.2">
      <c r="A278" s="220"/>
      <c r="B278" s="221" t="s">
        <v>133</v>
      </c>
      <c r="C278" s="222" t="s">
        <v>189</v>
      </c>
      <c r="D278" s="222"/>
      <c r="E278" s="223"/>
      <c r="F278" s="223"/>
      <c r="G278" s="223"/>
      <c r="H278" s="223"/>
    </row>
    <row r="279" spans="1:8" s="16" customFormat="1" ht="21" x14ac:dyDescent="0.2">
      <c r="A279" s="220"/>
      <c r="B279" s="223"/>
      <c r="C279" s="224" t="s">
        <v>190</v>
      </c>
      <c r="D279" s="224"/>
      <c r="E279" s="223"/>
      <c r="F279" s="223"/>
      <c r="G279" s="223"/>
      <c r="H279" s="223"/>
    </row>
    <row r="280" spans="1:8" s="16" customFormat="1" ht="21" x14ac:dyDescent="0.2">
      <c r="A280" s="220"/>
      <c r="B280" s="223"/>
      <c r="C280" s="222" t="s">
        <v>191</v>
      </c>
      <c r="D280" s="224"/>
      <c r="E280" s="223"/>
      <c r="F280" s="223"/>
      <c r="G280" s="223"/>
      <c r="H280" s="223"/>
    </row>
    <row r="281" spans="1:8" s="16" customFormat="1" ht="26.25" x14ac:dyDescent="0.2">
      <c r="A281" s="233"/>
      <c r="B281" s="233"/>
      <c r="C281" s="224"/>
      <c r="D281" s="224"/>
      <c r="E281" s="235"/>
      <c r="F281" s="236"/>
      <c r="G281" s="237"/>
      <c r="H281" s="237"/>
    </row>
    <row r="282" spans="1:8" s="16" customFormat="1" ht="26.25" x14ac:dyDescent="0.2">
      <c r="A282" s="227" t="str">
        <f>Абакан_юр!A174</f>
        <v>По соглашению сторон в качестве валюты платежа могут выступать украинские гривны, в этом случае курс следующий: 1 руб. = 0,4273 гривен</v>
      </c>
      <c r="B282" s="227"/>
      <c r="C282" s="227"/>
      <c r="D282" s="228"/>
      <c r="E282" s="228"/>
      <c r="F282" s="229"/>
      <c r="G282" s="230"/>
      <c r="H282" s="230"/>
    </row>
    <row r="283" spans="1:8" s="16" customFormat="1" ht="26.25" x14ac:dyDescent="0.2">
      <c r="A283" s="227" t="str">
        <f>Абакан_юр!A175</f>
        <v>По соглашению сторон в качестве валюты платежа могут выступать дирхамы ОАЭ, в этом случае курс следующий: 1 руб. = 0,0413 дирхам</v>
      </c>
      <c r="B283" s="227"/>
      <c r="C283" s="227"/>
      <c r="D283" s="228"/>
      <c r="E283" s="228"/>
      <c r="F283" s="229"/>
      <c r="G283" s="232"/>
      <c r="H283" s="232"/>
    </row>
    <row r="284" spans="1:8" ht="12.6" customHeight="1" x14ac:dyDescent="0.2">
      <c r="A284" s="227" t="str">
        <f>Абакан_юр!A176</f>
        <v>По соглашению сторон в качестве валюты платежа могут выступать доллары США, в этом случае курс следующий: 1 руб. = 0,0113 доллара</v>
      </c>
      <c r="B284" s="227"/>
      <c r="C284" s="227"/>
      <c r="D284" s="228"/>
      <c r="E284" s="228"/>
      <c r="F284" s="229"/>
      <c r="G284" s="232"/>
      <c r="H284" s="232"/>
    </row>
    <row r="285" spans="1:8" s="223" customFormat="1" ht="24.95" customHeight="1" x14ac:dyDescent="0.2">
      <c r="A285" s="227" t="str">
        <f>Абакан_юр!A177</f>
        <v>По соглашению сторон в качестве валюты платежа могут выступать евро, в этом случае курс следующий: 1 руб. = 0,0105 евро</v>
      </c>
      <c r="B285" s="227"/>
      <c r="C285" s="227"/>
      <c r="D285" s="228"/>
      <c r="E285" s="229"/>
      <c r="F285" s="229"/>
      <c r="G285" s="232"/>
      <c r="H285" s="232"/>
    </row>
    <row r="286" spans="1:8" s="223" customFormat="1" ht="24.95" customHeight="1" x14ac:dyDescent="0.2">
      <c r="A286" s="227" t="str">
        <f>Абакан_юр!A178</f>
        <v>По соглашению сторон в качестве валюты платежа могут выступать чешские кроны, в этом случае курс следующий: 1 руб. = 0,2661 крона</v>
      </c>
      <c r="B286" s="227"/>
      <c r="C286" s="227"/>
      <c r="D286" s="228"/>
      <c r="E286" s="229"/>
      <c r="F286" s="229"/>
      <c r="G286" s="232"/>
      <c r="H286" s="232"/>
    </row>
    <row r="287" spans="1:8" s="223" customFormat="1" ht="24.95" customHeight="1" x14ac:dyDescent="0.2">
      <c r="A287" s="227" t="str">
        <f>Абакан_юр!A179</f>
        <v>По соглашению сторон в качестве валюты платежа могут выступать киргизские сомы, в этом случае курс следующий: 1 руб. = 1,0065 сом</v>
      </c>
      <c r="B287" s="227"/>
      <c r="C287" s="227"/>
      <c r="D287" s="228"/>
      <c r="E287" s="228"/>
      <c r="F287" s="229"/>
      <c r="G287" s="232"/>
      <c r="H287" s="232"/>
    </row>
    <row r="288" spans="1:8" s="238" customFormat="1" ht="12" customHeight="1" x14ac:dyDescent="0.2">
      <c r="A288" s="227" t="str">
        <f>Абакан_юр!A180</f>
        <v>По соглашению сторон в качестве валюты платежа могут выступать казахстанские тенге, в этом случае курс следующий: 1 руб. = 5,0495 тенге</v>
      </c>
      <c r="B288" s="227"/>
      <c r="C288" s="227"/>
      <c r="D288" s="228"/>
      <c r="E288" s="228"/>
      <c r="F288" s="229"/>
      <c r="G288" s="232"/>
      <c r="H288" s="232"/>
    </row>
    <row r="289" spans="1:8" s="231" customFormat="1" ht="24.95" customHeight="1" x14ac:dyDescent="0.2">
      <c r="A289" s="233"/>
      <c r="B289" s="233"/>
      <c r="C289" s="234"/>
      <c r="D289" s="235"/>
      <c r="E289" s="235"/>
      <c r="F289" s="236"/>
      <c r="G289" s="237"/>
      <c r="H289" s="237"/>
    </row>
    <row r="290" spans="1:8" s="231" customFormat="1" ht="24.95" customHeight="1" x14ac:dyDescent="0.2">
      <c r="A290" s="239" t="s">
        <v>144</v>
      </c>
      <c r="B290" s="239"/>
      <c r="C290" s="239"/>
      <c r="D290" s="239"/>
      <c r="E290" s="239"/>
      <c r="F290" s="239"/>
      <c r="G290" s="239"/>
      <c r="H290" s="239"/>
    </row>
    <row r="291" spans="1:8" s="231" customFormat="1" ht="24.95" customHeight="1" x14ac:dyDescent="0.2">
      <c r="A291" s="239" t="s">
        <v>145</v>
      </c>
      <c r="B291" s="239"/>
      <c r="C291" s="239"/>
      <c r="D291" s="239"/>
      <c r="E291" s="239"/>
      <c r="F291" s="239"/>
      <c r="G291" s="239"/>
      <c r="H291" s="239"/>
    </row>
    <row r="292" spans="1:8" s="231" customFormat="1" ht="24.95" customHeight="1" x14ac:dyDescent="0.2">
      <c r="A292" s="227" t="s">
        <v>467</v>
      </c>
      <c r="B292" s="227"/>
      <c r="C292" s="227"/>
      <c r="D292" s="227"/>
      <c r="E292" s="227"/>
      <c r="F292" s="227"/>
      <c r="G292" s="227"/>
      <c r="H292" s="227"/>
    </row>
    <row r="293" spans="1:8" s="231" customFormat="1" ht="24.95" customHeight="1" thickBot="1" x14ac:dyDescent="0.25">
      <c r="A293" s="240" t="s">
        <v>146</v>
      </c>
      <c r="B293" s="240"/>
      <c r="C293" s="240"/>
      <c r="D293" s="240"/>
      <c r="E293" s="240"/>
      <c r="F293" s="241"/>
      <c r="H293" s="242"/>
    </row>
    <row r="294" spans="1:8" s="231" customFormat="1" ht="24.95" customHeight="1" thickBot="1" x14ac:dyDescent="0.25">
      <c r="A294" s="243" t="s">
        <v>147</v>
      </c>
      <c r="B294" s="244"/>
      <c r="C294" s="244"/>
      <c r="D294" s="244"/>
      <c r="E294" s="245"/>
      <c r="F294" s="246"/>
      <c r="G294" s="217"/>
      <c r="H294" s="247"/>
    </row>
    <row r="295" spans="1:8" s="231" customFormat="1" ht="24.95" customHeight="1" thickBot="1" x14ac:dyDescent="0.25">
      <c r="A295" s="375" t="s">
        <v>148</v>
      </c>
      <c r="B295" s="376"/>
      <c r="C295" s="250" t="s">
        <v>149</v>
      </c>
      <c r="D295" s="402" t="s">
        <v>150</v>
      </c>
      <c r="E295" s="716"/>
      <c r="F295" s="403"/>
      <c r="G295" s="219"/>
      <c r="H295" s="219"/>
    </row>
    <row r="296" spans="1:8" s="238" customFormat="1" ht="12" customHeight="1" x14ac:dyDescent="0.2">
      <c r="A296" s="253" t="s">
        <v>183</v>
      </c>
      <c r="B296" s="254"/>
      <c r="C296" s="256" t="s">
        <v>184</v>
      </c>
      <c r="D296" s="717">
        <v>2190</v>
      </c>
      <c r="E296" s="718"/>
      <c r="F296" s="719"/>
      <c r="G296" s="219"/>
      <c r="H296" s="219"/>
    </row>
    <row r="297" spans="1:8" ht="24.95" customHeight="1" x14ac:dyDescent="0.2">
      <c r="A297" s="258" t="s">
        <v>185</v>
      </c>
      <c r="B297" s="259"/>
      <c r="C297" s="261"/>
      <c r="D297" s="720">
        <v>1590</v>
      </c>
      <c r="E297" s="721"/>
      <c r="F297" s="722"/>
      <c r="G297" s="219"/>
    </row>
    <row r="298" spans="1:8" ht="24.95" customHeight="1" x14ac:dyDescent="0.2">
      <c r="A298" s="258" t="s">
        <v>186</v>
      </c>
      <c r="B298" s="259"/>
      <c r="C298" s="261"/>
      <c r="D298" s="720">
        <v>1440</v>
      </c>
      <c r="E298" s="721"/>
      <c r="F298" s="722"/>
      <c r="G298" s="219"/>
    </row>
    <row r="299" spans="1:8" s="217" customFormat="1" ht="38.25" customHeight="1" x14ac:dyDescent="0.2">
      <c r="A299" s="258" t="s">
        <v>187</v>
      </c>
      <c r="B299" s="259"/>
      <c r="C299" s="261"/>
      <c r="D299" s="720">
        <v>1290</v>
      </c>
      <c r="E299" s="721"/>
      <c r="F299" s="722"/>
      <c r="G299" s="219"/>
      <c r="H299" s="219"/>
    </row>
    <row r="300" spans="1:8" s="242" customFormat="1" ht="50.1" customHeight="1" x14ac:dyDescent="0.2">
      <c r="A300" s="258" t="s">
        <v>151</v>
      </c>
      <c r="B300" s="259"/>
      <c r="C300" s="260" t="s">
        <v>152</v>
      </c>
      <c r="D300" s="447" t="s">
        <v>153</v>
      </c>
      <c r="E300" s="723"/>
      <c r="F300" s="448"/>
      <c r="G300" s="219"/>
      <c r="H300" s="219"/>
    </row>
    <row r="301" spans="1:8" s="247" customFormat="1" ht="50.1" customHeight="1" x14ac:dyDescent="0.2">
      <c r="A301" s="258" t="s">
        <v>154</v>
      </c>
      <c r="B301" s="259"/>
      <c r="C301" s="260" t="s">
        <v>155</v>
      </c>
      <c r="D301" s="447" t="s">
        <v>156</v>
      </c>
      <c r="E301" s="723"/>
      <c r="F301" s="448"/>
      <c r="G301" s="219"/>
      <c r="H301" s="219"/>
    </row>
    <row r="302" spans="1:8" ht="99" customHeight="1" thickBot="1" x14ac:dyDescent="0.25">
      <c r="A302" s="404" t="s">
        <v>157</v>
      </c>
      <c r="B302" s="405"/>
      <c r="C302" s="406" t="s">
        <v>158</v>
      </c>
      <c r="D302" s="413" t="s">
        <v>156</v>
      </c>
      <c r="E302" s="724"/>
      <c r="F302" s="414"/>
      <c r="G302" s="219"/>
    </row>
    <row r="303" spans="1:8" ht="50.1" customHeight="1" thickBot="1" x14ac:dyDescent="0.25">
      <c r="A303" s="404" t="s">
        <v>160</v>
      </c>
      <c r="B303" s="405"/>
      <c r="C303" s="601" t="s">
        <v>161</v>
      </c>
      <c r="D303" s="725" t="s">
        <v>156</v>
      </c>
      <c r="E303" s="726"/>
      <c r="F303" s="727"/>
      <c r="H303" s="217"/>
    </row>
    <row r="304" spans="1:8" ht="50.1" customHeight="1" thickBot="1" x14ac:dyDescent="0.25">
      <c r="A304" s="404" t="s">
        <v>162</v>
      </c>
      <c r="B304" s="405"/>
      <c r="C304" s="406" t="s">
        <v>163</v>
      </c>
      <c r="D304" s="725" t="s">
        <v>156</v>
      </c>
      <c r="E304" s="726"/>
      <c r="F304" s="727"/>
      <c r="G304" s="238"/>
      <c r="H304" s="238"/>
    </row>
    <row r="305" spans="1:8" ht="50.1" customHeight="1" x14ac:dyDescent="0.2">
      <c r="A305" s="264" t="s">
        <v>164</v>
      </c>
      <c r="B305" s="264"/>
      <c r="C305" s="264"/>
      <c r="D305" s="264"/>
      <c r="E305" s="264"/>
      <c r="F305" s="264"/>
      <c r="G305" s="264"/>
      <c r="H305" s="264"/>
    </row>
    <row r="306" spans="1:8" ht="50.1" customHeight="1" x14ac:dyDescent="0.2">
      <c r="A306" s="264" t="s">
        <v>165</v>
      </c>
      <c r="B306" s="264"/>
      <c r="C306" s="264"/>
      <c r="D306" s="264"/>
      <c r="E306" s="264"/>
      <c r="F306" s="264"/>
      <c r="G306" s="264"/>
      <c r="H306" s="264"/>
    </row>
    <row r="307" spans="1:8" ht="99.95" customHeight="1" x14ac:dyDescent="0.2">
      <c r="A307"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7" s="384"/>
      <c r="C307" s="384"/>
      <c r="D307" s="384"/>
      <c r="E307" s="384"/>
      <c r="F307" s="384"/>
      <c r="G307" s="384"/>
      <c r="H307" s="384"/>
    </row>
    <row r="308" spans="1:8" ht="75" customHeight="1" x14ac:dyDescent="0.2">
      <c r="A308" s="239" t="s">
        <v>167</v>
      </c>
      <c r="B308" s="239"/>
      <c r="C308" s="239"/>
      <c r="D308" s="239"/>
      <c r="E308" s="239"/>
      <c r="F308" s="239"/>
      <c r="G308" s="239"/>
      <c r="H308" s="239"/>
    </row>
    <row r="309" spans="1:8" ht="174.95" customHeight="1" x14ac:dyDescent="0.2">
      <c r="A309" s="264" t="s">
        <v>168</v>
      </c>
      <c r="B309" s="264"/>
      <c r="C309" s="264"/>
      <c r="D309" s="264"/>
      <c r="E309" s="264"/>
      <c r="F309" s="264"/>
      <c r="G309" s="264"/>
      <c r="H309" s="264"/>
    </row>
    <row r="310" spans="1:8" s="217" customFormat="1" ht="102.75" customHeight="1" x14ac:dyDescent="0.2">
      <c r="A310" s="216"/>
      <c r="C310" s="218"/>
      <c r="H310" s="219"/>
    </row>
    <row r="311" spans="1:8" s="217" customFormat="1" ht="125.25" customHeight="1" x14ac:dyDescent="0.2">
      <c r="A311" s="531" t="s">
        <v>468</v>
      </c>
      <c r="B311" s="531"/>
      <c r="C311" s="531"/>
      <c r="D311" s="531"/>
      <c r="E311" s="531"/>
      <c r="F311" s="531"/>
      <c r="G311" s="531"/>
      <c r="H311" s="531"/>
    </row>
    <row r="312" spans="1:8" ht="25.5" x14ac:dyDescent="0.35">
      <c r="A312" s="532" t="s">
        <v>469</v>
      </c>
      <c r="B312" s="533"/>
      <c r="C312" s="534" t="s">
        <v>470</v>
      </c>
    </row>
    <row r="313" spans="1:8" ht="25.5" x14ac:dyDescent="0.35">
      <c r="A313" s="535" t="s">
        <v>471</v>
      </c>
      <c r="B313" s="536"/>
      <c r="C313" s="537">
        <v>1</v>
      </c>
    </row>
    <row r="314" spans="1:8" ht="25.5" x14ac:dyDescent="0.35">
      <c r="A314" s="535">
        <v>2</v>
      </c>
      <c r="B314" s="536"/>
      <c r="C314" s="537">
        <v>1.1000000000000001</v>
      </c>
    </row>
    <row r="315" spans="1:8" ht="25.5" x14ac:dyDescent="0.35">
      <c r="A315" s="535">
        <v>3</v>
      </c>
      <c r="B315" s="536"/>
      <c r="C315" s="537">
        <v>1.2</v>
      </c>
    </row>
    <row r="316" spans="1:8" ht="25.5" x14ac:dyDescent="0.35">
      <c r="A316" s="535" t="s">
        <v>472</v>
      </c>
      <c r="B316" s="536"/>
      <c r="C316" s="537">
        <v>1.25</v>
      </c>
    </row>
    <row r="317" spans="1:8" ht="25.5" x14ac:dyDescent="0.35">
      <c r="A317" s="535" t="s">
        <v>473</v>
      </c>
      <c r="B317" s="536"/>
      <c r="C317" s="537">
        <v>1.3</v>
      </c>
    </row>
    <row r="318" spans="1:8" ht="25.5" x14ac:dyDescent="0.35">
      <c r="A318" s="535" t="s">
        <v>474</v>
      </c>
      <c r="B318" s="536"/>
      <c r="C318" s="537">
        <v>1.35</v>
      </c>
    </row>
    <row r="319" spans="1:8" ht="25.5" x14ac:dyDescent="0.35">
      <c r="A319" s="535" t="s">
        <v>475</v>
      </c>
      <c r="B319" s="536"/>
      <c r="C319" s="537">
        <v>1.4</v>
      </c>
    </row>
    <row r="320" spans="1:8" ht="25.5" x14ac:dyDescent="0.35">
      <c r="A320" s="535" t="s">
        <v>476</v>
      </c>
      <c r="B320" s="536"/>
      <c r="C320" s="537">
        <v>1.45</v>
      </c>
    </row>
    <row r="321" spans="1:8" ht="25.5" x14ac:dyDescent="0.35">
      <c r="A321" s="535" t="s">
        <v>477</v>
      </c>
      <c r="B321" s="536"/>
      <c r="C321" s="537">
        <v>1.5</v>
      </c>
    </row>
    <row r="322" spans="1:8" ht="25.5" x14ac:dyDescent="0.35">
      <c r="A322" s="535" t="s">
        <v>478</v>
      </c>
      <c r="B322" s="536"/>
      <c r="C322" s="537">
        <v>2</v>
      </c>
    </row>
    <row r="323" spans="1:8" ht="23.25" x14ac:dyDescent="0.2">
      <c r="A323" s="264" t="s">
        <v>479</v>
      </c>
      <c r="B323" s="264"/>
      <c r="C323" s="264"/>
      <c r="D323" s="264"/>
      <c r="E323" s="264"/>
      <c r="F323" s="264"/>
      <c r="G323" s="264"/>
      <c r="H323" s="264"/>
    </row>
    <row r="326" spans="1:8" s="266" customFormat="1" ht="114.75" customHeight="1" x14ac:dyDescent="0.2">
      <c r="A326" s="239" t="s">
        <v>480</v>
      </c>
      <c r="B326" s="239"/>
      <c r="C326" s="239"/>
      <c r="D326" s="239"/>
      <c r="E326" s="239"/>
      <c r="F326" s="239"/>
      <c r="G326" s="239"/>
      <c r="H326" s="239"/>
    </row>
    <row r="333" spans="1:8" s="266" customFormat="1" ht="114.75" customHeight="1" x14ac:dyDescent="0.2">
      <c r="A333" s="216"/>
      <c r="B333" s="217"/>
      <c r="C333" s="218"/>
      <c r="D333" s="217"/>
      <c r="E333" s="217"/>
      <c r="F333" s="217"/>
      <c r="G333" s="217"/>
      <c r="H333" s="219"/>
    </row>
  </sheetData>
  <sheetProtection selectLockedCells="1" selectUnlockedCells="1"/>
  <mergeCells count="548">
    <mergeCell ref="A322:B322"/>
    <mergeCell ref="A323:H323"/>
    <mergeCell ref="A326:E326"/>
    <mergeCell ref="F326:H326"/>
    <mergeCell ref="A316:B316"/>
    <mergeCell ref="A317:B317"/>
    <mergeCell ref="A318:B318"/>
    <mergeCell ref="A319:B319"/>
    <mergeCell ref="A320:B320"/>
    <mergeCell ref="A321:B321"/>
    <mergeCell ref="A309:H309"/>
    <mergeCell ref="A311:H311"/>
    <mergeCell ref="A312:B312"/>
    <mergeCell ref="A313:B313"/>
    <mergeCell ref="A314:B314"/>
    <mergeCell ref="A315:B315"/>
    <mergeCell ref="A304:B304"/>
    <mergeCell ref="D304:F304"/>
    <mergeCell ref="A305:H305"/>
    <mergeCell ref="A306:H306"/>
    <mergeCell ref="A307:H307"/>
    <mergeCell ref="A308:H308"/>
    <mergeCell ref="A301:B301"/>
    <mergeCell ref="D301:F301"/>
    <mergeCell ref="A302:B302"/>
    <mergeCell ref="D302:F302"/>
    <mergeCell ref="A303:B303"/>
    <mergeCell ref="D303:F303"/>
    <mergeCell ref="A298:B298"/>
    <mergeCell ref="D298:F298"/>
    <mergeCell ref="A299:B299"/>
    <mergeCell ref="D299:F299"/>
    <mergeCell ref="A300:B300"/>
    <mergeCell ref="D300:F300"/>
    <mergeCell ref="A292:H292"/>
    <mergeCell ref="A293:E293"/>
    <mergeCell ref="A294:E294"/>
    <mergeCell ref="A295:B295"/>
    <mergeCell ref="D295:F295"/>
    <mergeCell ref="A296:B296"/>
    <mergeCell ref="C296:C299"/>
    <mergeCell ref="D296:F296"/>
    <mergeCell ref="A297:B297"/>
    <mergeCell ref="D297:F297"/>
    <mergeCell ref="A285:C285"/>
    <mergeCell ref="A286:C286"/>
    <mergeCell ref="A287:C287"/>
    <mergeCell ref="A288:C288"/>
    <mergeCell ref="A290:H290"/>
    <mergeCell ref="A291:H291"/>
    <mergeCell ref="C280:D280"/>
    <mergeCell ref="C281:D281"/>
    <mergeCell ref="A282:C282"/>
    <mergeCell ref="G282:H282"/>
    <mergeCell ref="A283:C283"/>
    <mergeCell ref="A284:C284"/>
    <mergeCell ref="A275:B275"/>
    <mergeCell ref="D275:H275"/>
    <mergeCell ref="A276:B276"/>
    <mergeCell ref="D276:H276"/>
    <mergeCell ref="C278:D278"/>
    <mergeCell ref="C279:D279"/>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D262:H262"/>
    <mergeCell ref="A263:B263"/>
    <mergeCell ref="D263:H263"/>
    <mergeCell ref="A264:B264"/>
    <mergeCell ref="D264:H264"/>
    <mergeCell ref="A265:B265"/>
    <mergeCell ref="D265:H265"/>
    <mergeCell ref="A258:B258"/>
    <mergeCell ref="D258:H258"/>
    <mergeCell ref="A259:B259"/>
    <mergeCell ref="D259:H259"/>
    <mergeCell ref="A260:B260"/>
    <mergeCell ref="C260:C264"/>
    <mergeCell ref="D260:H260"/>
    <mergeCell ref="A261:B261"/>
    <mergeCell ref="D261:H261"/>
    <mergeCell ref="A262:B262"/>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D209:H209"/>
    <mergeCell ref="A210:B210"/>
    <mergeCell ref="D210:H210"/>
    <mergeCell ref="A211:B211"/>
    <mergeCell ref="D211:H211"/>
    <mergeCell ref="A212:B212"/>
    <mergeCell ref="D212:H212"/>
    <mergeCell ref="A205:B205"/>
    <mergeCell ref="D205:H205"/>
    <mergeCell ref="A206:B206"/>
    <mergeCell ref="D206:H206"/>
    <mergeCell ref="A207:B207"/>
    <mergeCell ref="C207:C224"/>
    <mergeCell ref="D207:H207"/>
    <mergeCell ref="A208:B208"/>
    <mergeCell ref="D208:H208"/>
    <mergeCell ref="A209:B209"/>
    <mergeCell ref="A202:B202"/>
    <mergeCell ref="D202:H202"/>
    <mergeCell ref="A203:B203"/>
    <mergeCell ref="D203:H203"/>
    <mergeCell ref="A204:B204"/>
    <mergeCell ref="D204:H204"/>
    <mergeCell ref="A199:B199"/>
    <mergeCell ref="D199:H199"/>
    <mergeCell ref="A200:B200"/>
    <mergeCell ref="D200:H200"/>
    <mergeCell ref="A201:B201"/>
    <mergeCell ref="D201:H201"/>
    <mergeCell ref="D194:H194"/>
    <mergeCell ref="A195:B195"/>
    <mergeCell ref="C195:C203"/>
    <mergeCell ref="D195:H195"/>
    <mergeCell ref="A196:B196"/>
    <mergeCell ref="D196:H196"/>
    <mergeCell ref="A197:B197"/>
    <mergeCell ref="D197:H197"/>
    <mergeCell ref="A198:B198"/>
    <mergeCell ref="D198:H198"/>
    <mergeCell ref="A191:B191"/>
    <mergeCell ref="D191:H191"/>
    <mergeCell ref="A192:B192"/>
    <mergeCell ref="D192:H192"/>
    <mergeCell ref="A193:C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1:H141"/>
    <mergeCell ref="A142:C142"/>
    <mergeCell ref="D142:H142"/>
    <mergeCell ref="A143:B143"/>
    <mergeCell ref="C143:C192"/>
    <mergeCell ref="D143:H143"/>
    <mergeCell ref="A144:B144"/>
    <mergeCell ref="D144:H144"/>
    <mergeCell ref="A145:B145"/>
    <mergeCell ref="D145:H145"/>
    <mergeCell ref="G132:G136"/>
    <mergeCell ref="H132:H136"/>
    <mergeCell ref="D137:H137"/>
    <mergeCell ref="A138:A140"/>
    <mergeCell ref="B138:B139"/>
    <mergeCell ref="C138:C139"/>
    <mergeCell ref="D138:H140"/>
    <mergeCell ref="F127:F130"/>
    <mergeCell ref="G127:G130"/>
    <mergeCell ref="H127:H130"/>
    <mergeCell ref="D131:H131"/>
    <mergeCell ref="A132:A136"/>
    <mergeCell ref="B132:B133"/>
    <mergeCell ref="C132:C133"/>
    <mergeCell ref="D132:D136"/>
    <mergeCell ref="E132:E136"/>
    <mergeCell ref="F132:F136"/>
    <mergeCell ref="A123:B123"/>
    <mergeCell ref="D123:H123"/>
    <mergeCell ref="A124:B124"/>
    <mergeCell ref="D124:H124"/>
    <mergeCell ref="D125:H125"/>
    <mergeCell ref="A127:A130"/>
    <mergeCell ref="B127:B128"/>
    <mergeCell ref="C127:C128"/>
    <mergeCell ref="D127:D130"/>
    <mergeCell ref="E127:E13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24"/>
    <mergeCell ref="D74:H74"/>
    <mergeCell ref="A75:B75"/>
    <mergeCell ref="D75:H75"/>
    <mergeCell ref="A76:B76"/>
    <mergeCell ref="D76:H76"/>
    <mergeCell ref="A77:B77"/>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8880.0047999999988</v>
      </c>
      <c r="E12" s="32">
        <f>F12*1.1</f>
        <v>8140.0044000000007</v>
      </c>
      <c r="F12" s="32">
        <v>7400.0039999999999</v>
      </c>
      <c r="G12" s="32">
        <f>F12*0.75</f>
        <v>5550.0029999999997</v>
      </c>
      <c r="H12" s="33">
        <f>F12*0.5</f>
        <v>3700.002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389">
        <v>240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12441.6</v>
      </c>
      <c r="E32" s="32">
        <f>F32*1.1</f>
        <v>11404.800000000001</v>
      </c>
      <c r="F32" s="32">
        <v>10368</v>
      </c>
      <c r="G32" s="32">
        <f>F32*0.75</f>
        <v>7776</v>
      </c>
      <c r="H32" s="33">
        <f>F32*0.5</f>
        <v>5184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1">
        <f>F48*1.2</f>
        <v>9504</v>
      </c>
      <c r="E48" s="32">
        <f>F48*1.1</f>
        <v>8712</v>
      </c>
      <c r="F48" s="32">
        <v>7920</v>
      </c>
      <c r="G48" s="32">
        <f>F48*0.75</f>
        <v>5940</v>
      </c>
      <c r="H48" s="33">
        <f>F48*0.5</f>
        <v>3960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54">
        <f>F54*1.2</f>
        <v>10656</v>
      </c>
      <c r="E54" s="32">
        <f>F54*1.1</f>
        <v>9768</v>
      </c>
      <c r="F54" s="32">
        <v>8880</v>
      </c>
      <c r="G54" s="32">
        <f>F54*0.75</f>
        <v>6660</v>
      </c>
      <c r="H54" s="33">
        <f>F54*0.5</f>
        <v>4440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389">
        <v>240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840 до 8820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144">
        <v>840</v>
      </c>
      <c r="E65" s="145"/>
      <c r="F65" s="145"/>
      <c r="G65" s="145"/>
      <c r="H65" s="146"/>
    </row>
    <row r="66" spans="1:8" ht="37.5" customHeight="1" x14ac:dyDescent="0.2">
      <c r="A66" s="147" t="s">
        <v>40</v>
      </c>
      <c r="B66" s="148"/>
      <c r="C66" s="143"/>
      <c r="D66" s="36">
        <v>1260</v>
      </c>
      <c r="E66" s="37"/>
      <c r="F66" s="37"/>
      <c r="G66" s="37"/>
      <c r="H66" s="38"/>
    </row>
    <row r="67" spans="1:8" ht="37.5" customHeight="1" x14ac:dyDescent="0.2">
      <c r="A67" s="147" t="s">
        <v>41</v>
      </c>
      <c r="B67" s="148"/>
      <c r="C67" s="143"/>
      <c r="D67" s="36">
        <v>1680</v>
      </c>
      <c r="E67" s="37"/>
      <c r="F67" s="37"/>
      <c r="G67" s="37"/>
      <c r="H67" s="38"/>
    </row>
    <row r="68" spans="1:8" ht="37.5" customHeight="1" x14ac:dyDescent="0.2">
      <c r="A68" s="147" t="s">
        <v>42</v>
      </c>
      <c r="B68" s="148"/>
      <c r="C68" s="143"/>
      <c r="D68" s="36">
        <v>2100</v>
      </c>
      <c r="E68" s="37"/>
      <c r="F68" s="37"/>
      <c r="G68" s="37"/>
      <c r="H68" s="38"/>
    </row>
    <row r="69" spans="1:8" ht="37.5" customHeight="1" x14ac:dyDescent="0.2">
      <c r="A69" s="147" t="s">
        <v>43</v>
      </c>
      <c r="B69" s="148"/>
      <c r="C69" s="143"/>
      <c r="D69" s="36">
        <v>2520</v>
      </c>
      <c r="E69" s="37"/>
      <c r="F69" s="37"/>
      <c r="G69" s="37"/>
      <c r="H69" s="38"/>
    </row>
    <row r="70" spans="1:8" ht="37.5" customHeight="1" x14ac:dyDescent="0.2">
      <c r="A70" s="147" t="s">
        <v>44</v>
      </c>
      <c r="B70" s="148"/>
      <c r="C70" s="143"/>
      <c r="D70" s="36">
        <v>2940</v>
      </c>
      <c r="E70" s="37"/>
      <c r="F70" s="37"/>
      <c r="G70" s="37"/>
      <c r="H70" s="38"/>
    </row>
    <row r="71" spans="1:8" ht="37.5" customHeight="1" x14ac:dyDescent="0.2">
      <c r="A71" s="147" t="s">
        <v>45</v>
      </c>
      <c r="B71" s="148"/>
      <c r="C71" s="143"/>
      <c r="D71" s="36">
        <v>3360</v>
      </c>
      <c r="E71" s="37"/>
      <c r="F71" s="37"/>
      <c r="G71" s="37"/>
      <c r="H71" s="38"/>
    </row>
    <row r="72" spans="1:8" ht="37.5" customHeight="1" x14ac:dyDescent="0.2">
      <c r="A72" s="147" t="s">
        <v>46</v>
      </c>
      <c r="B72" s="148"/>
      <c r="C72" s="143"/>
      <c r="D72" s="36">
        <v>3780</v>
      </c>
      <c r="E72" s="37"/>
      <c r="F72" s="37"/>
      <c r="G72" s="37"/>
      <c r="H72" s="38"/>
    </row>
    <row r="73" spans="1:8" ht="37.5" customHeight="1" x14ac:dyDescent="0.2">
      <c r="A73" s="147" t="s">
        <v>47</v>
      </c>
      <c r="B73" s="148"/>
      <c r="C73" s="143"/>
      <c r="D73" s="36">
        <v>4200</v>
      </c>
      <c r="E73" s="37"/>
      <c r="F73" s="37"/>
      <c r="G73" s="37"/>
      <c r="H73" s="38"/>
    </row>
    <row r="74" spans="1:8" ht="37.5" customHeight="1" x14ac:dyDescent="0.2">
      <c r="A74" s="147" t="s">
        <v>48</v>
      </c>
      <c r="B74" s="148"/>
      <c r="C74" s="143"/>
      <c r="D74" s="36">
        <v>4620</v>
      </c>
      <c r="E74" s="37"/>
      <c r="F74" s="37"/>
      <c r="G74" s="37"/>
      <c r="H74" s="38"/>
    </row>
    <row r="75" spans="1:8" ht="37.5" customHeight="1" x14ac:dyDescent="0.2">
      <c r="A75" s="147" t="s">
        <v>49</v>
      </c>
      <c r="B75" s="148"/>
      <c r="C75" s="143"/>
      <c r="D75" s="36">
        <v>5040</v>
      </c>
      <c r="E75" s="37"/>
      <c r="F75" s="37"/>
      <c r="G75" s="37"/>
      <c r="H75" s="38"/>
    </row>
    <row r="76" spans="1:8" ht="37.5" customHeight="1" x14ac:dyDescent="0.2">
      <c r="A76" s="147" t="s">
        <v>50</v>
      </c>
      <c r="B76" s="148"/>
      <c r="C76" s="143"/>
      <c r="D76" s="36">
        <v>5460</v>
      </c>
      <c r="E76" s="37"/>
      <c r="F76" s="37"/>
      <c r="G76" s="37"/>
      <c r="H76" s="38"/>
    </row>
    <row r="77" spans="1:8" ht="37.5" customHeight="1" x14ac:dyDescent="0.2">
      <c r="A77" s="147" t="s">
        <v>51</v>
      </c>
      <c r="B77" s="148"/>
      <c r="C77" s="143"/>
      <c r="D77" s="36">
        <v>5880</v>
      </c>
      <c r="E77" s="37"/>
      <c r="F77" s="37"/>
      <c r="G77" s="37"/>
      <c r="H77" s="38"/>
    </row>
    <row r="78" spans="1:8" ht="37.5" customHeight="1" x14ac:dyDescent="0.2">
      <c r="A78" s="147" t="s">
        <v>52</v>
      </c>
      <c r="B78" s="148"/>
      <c r="C78" s="143"/>
      <c r="D78" s="36">
        <v>6300</v>
      </c>
      <c r="E78" s="37"/>
      <c r="F78" s="37"/>
      <c r="G78" s="37"/>
      <c r="H78" s="38"/>
    </row>
    <row r="79" spans="1:8" ht="37.5" customHeight="1" x14ac:dyDescent="0.2">
      <c r="A79" s="147" t="s">
        <v>53</v>
      </c>
      <c r="B79" s="148"/>
      <c r="C79" s="143"/>
      <c r="D79" s="36">
        <v>6720</v>
      </c>
      <c r="E79" s="37"/>
      <c r="F79" s="37"/>
      <c r="G79" s="37"/>
      <c r="H79" s="38"/>
    </row>
    <row r="80" spans="1:8" ht="37.5" customHeight="1" x14ac:dyDescent="0.2">
      <c r="A80" s="147" t="s">
        <v>54</v>
      </c>
      <c r="B80" s="148"/>
      <c r="C80" s="143"/>
      <c r="D80" s="36">
        <v>7140</v>
      </c>
      <c r="E80" s="37"/>
      <c r="F80" s="37"/>
      <c r="G80" s="37"/>
      <c r="H80" s="38"/>
    </row>
    <row r="81" spans="1:8" ht="37.5" customHeight="1" x14ac:dyDescent="0.2">
      <c r="A81" s="147" t="s">
        <v>55</v>
      </c>
      <c r="B81" s="148"/>
      <c r="C81" s="143"/>
      <c r="D81" s="36">
        <v>7560</v>
      </c>
      <c r="E81" s="37"/>
      <c r="F81" s="37"/>
      <c r="G81" s="37"/>
      <c r="H81" s="38"/>
    </row>
    <row r="82" spans="1:8" ht="37.5" customHeight="1" x14ac:dyDescent="0.2">
      <c r="A82" s="147" t="s">
        <v>56</v>
      </c>
      <c r="B82" s="148"/>
      <c r="C82" s="143"/>
      <c r="D82" s="36">
        <v>7980</v>
      </c>
      <c r="E82" s="37"/>
      <c r="F82" s="37"/>
      <c r="G82" s="37"/>
      <c r="H82" s="38"/>
    </row>
    <row r="83" spans="1:8" ht="37.5" customHeight="1" x14ac:dyDescent="0.2">
      <c r="A83" s="147" t="s">
        <v>57</v>
      </c>
      <c r="B83" s="148"/>
      <c r="C83" s="143"/>
      <c r="D83" s="36">
        <v>8400</v>
      </c>
      <c r="E83" s="37"/>
      <c r="F83" s="37"/>
      <c r="G83" s="37"/>
      <c r="H83" s="38"/>
    </row>
    <row r="84" spans="1:8" ht="37.5" customHeight="1" thickBot="1" x14ac:dyDescent="0.25">
      <c r="A84" s="147" t="s">
        <v>58</v>
      </c>
      <c r="B84" s="148"/>
      <c r="C84" s="143"/>
      <c r="D84" s="36">
        <v>8820</v>
      </c>
      <c r="E84" s="37"/>
      <c r="F84" s="37"/>
      <c r="G84" s="37"/>
      <c r="H84" s="38"/>
    </row>
    <row r="85" spans="1:8" ht="50.1" customHeight="1" thickBot="1" x14ac:dyDescent="0.25">
      <c r="A85" s="415" t="s">
        <v>59</v>
      </c>
      <c r="B85" s="416"/>
      <c r="C85" s="416"/>
      <c r="D85" s="417" t="str">
        <f>"от "&amp;MIN(D86:D95)&amp;" до "&amp;MAX(D86:D95)</f>
        <v>от 300 до 5700</v>
      </c>
      <c r="E85" s="418"/>
      <c r="F85" s="418"/>
      <c r="G85" s="418"/>
      <c r="H85" s="419"/>
    </row>
    <row r="86" spans="1:8" ht="151.5" x14ac:dyDescent="0.2">
      <c r="A86" s="420" t="s">
        <v>60</v>
      </c>
      <c r="B86" s="421" t="s">
        <v>13</v>
      </c>
      <c r="C86" s="422"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2">
        <v>930</v>
      </c>
      <c r="E86" s="32"/>
      <c r="F86" s="32"/>
      <c r="G86" s="32"/>
      <c r="H86" s="33"/>
    </row>
    <row r="87" spans="1:8" ht="37.5" customHeight="1" x14ac:dyDescent="0.2">
      <c r="A87" s="423" t="s">
        <v>61</v>
      </c>
      <c r="B87" s="195"/>
      <c r="C87" s="42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7">
        <v>420</v>
      </c>
      <c r="E87" s="37"/>
      <c r="F87" s="37"/>
      <c r="G87" s="37"/>
      <c r="H87" s="38"/>
    </row>
    <row r="88" spans="1:8" ht="37.5" customHeight="1" x14ac:dyDescent="0.2">
      <c r="A88" s="423" t="s">
        <v>62</v>
      </c>
      <c r="B88" s="195"/>
      <c r="C88" s="424"/>
      <c r="D88" s="37">
        <v>5700</v>
      </c>
      <c r="E88" s="37"/>
      <c r="F88" s="37"/>
      <c r="G88" s="37"/>
      <c r="H88" s="38"/>
    </row>
    <row r="89" spans="1:8" ht="37.5" customHeight="1" x14ac:dyDescent="0.2">
      <c r="A89" s="423" t="s">
        <v>63</v>
      </c>
      <c r="B89" s="195"/>
      <c r="C89" s="424"/>
      <c r="D89" s="37">
        <v>1140</v>
      </c>
      <c r="E89" s="37"/>
      <c r="F89" s="37"/>
      <c r="G89" s="37"/>
      <c r="H89" s="38"/>
    </row>
    <row r="90" spans="1:8" ht="37.5" customHeight="1" x14ac:dyDescent="0.2">
      <c r="A90" s="423" t="s">
        <v>64</v>
      </c>
      <c r="B90" s="195"/>
      <c r="C90" s="424"/>
      <c r="D90" s="37">
        <v>3420</v>
      </c>
      <c r="E90" s="37"/>
      <c r="F90" s="37"/>
      <c r="G90" s="37"/>
      <c r="H90" s="38"/>
    </row>
    <row r="91" spans="1:8" ht="37.5" customHeight="1" x14ac:dyDescent="0.2">
      <c r="A91" s="423" t="s">
        <v>65</v>
      </c>
      <c r="B91" s="195"/>
      <c r="C91" s="424"/>
      <c r="D91" s="37">
        <v>300</v>
      </c>
      <c r="E91" s="37"/>
      <c r="F91" s="37"/>
      <c r="G91" s="37"/>
      <c r="H91" s="38"/>
    </row>
    <row r="92" spans="1:8" ht="37.5" customHeight="1" x14ac:dyDescent="0.2">
      <c r="A92" s="423" t="s">
        <v>66</v>
      </c>
      <c r="B92" s="195"/>
      <c r="C92" s="424"/>
      <c r="D92" s="37">
        <v>300</v>
      </c>
      <c r="E92" s="37"/>
      <c r="F92" s="37"/>
      <c r="G92" s="37"/>
      <c r="H92" s="38"/>
    </row>
    <row r="93" spans="1:8" ht="37.5" customHeight="1" x14ac:dyDescent="0.2">
      <c r="A93" s="423" t="s">
        <v>67</v>
      </c>
      <c r="B93" s="195"/>
      <c r="C93" s="424"/>
      <c r="D93" s="37">
        <v>600</v>
      </c>
      <c r="E93" s="37"/>
      <c r="F93" s="37"/>
      <c r="G93" s="37"/>
      <c r="H93" s="38"/>
    </row>
    <row r="94" spans="1:8" ht="37.5" customHeight="1" x14ac:dyDescent="0.2">
      <c r="A94" s="423" t="s">
        <v>68</v>
      </c>
      <c r="B94" s="195"/>
      <c r="C94" s="424"/>
      <c r="D94" s="37">
        <v>900</v>
      </c>
      <c r="E94" s="37"/>
      <c r="F94" s="37"/>
      <c r="G94" s="37"/>
      <c r="H94" s="38"/>
    </row>
    <row r="95" spans="1:8" ht="37.5" customHeight="1" x14ac:dyDescent="0.2">
      <c r="A95" s="423" t="s">
        <v>69</v>
      </c>
      <c r="B95" s="195"/>
      <c r="C95" s="424"/>
      <c r="D95" s="37">
        <v>4020</v>
      </c>
      <c r="E95" s="37"/>
      <c r="F95" s="37"/>
      <c r="G95" s="37"/>
      <c r="H95" s="38"/>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45">
        <v>72</v>
      </c>
      <c r="E96" s="45"/>
      <c r="F96" s="45"/>
      <c r="G96" s="45"/>
      <c r="H96" s="46"/>
    </row>
    <row r="97" spans="1:8" ht="50.1" customHeight="1" thickBot="1" x14ac:dyDescent="0.25">
      <c r="A97" s="425" t="s">
        <v>72</v>
      </c>
      <c r="B97" s="426"/>
      <c r="C97" s="211"/>
      <c r="D97" s="427" t="str">
        <f>"от "&amp;MIN(D99,D119:H120,F159,D121:H135)&amp;" до "&amp;MAX(D99,D119:H120,F159,D121:H135)</f>
        <v>от 792 до 12000</v>
      </c>
      <c r="E97" s="427"/>
      <c r="F97" s="427"/>
      <c r="G97" s="427"/>
      <c r="H97" s="428"/>
    </row>
    <row r="98" spans="1:8" ht="21.75" thickBot="1" x14ac:dyDescent="0.25">
      <c r="A98" s="336"/>
      <c r="B98" s="337"/>
      <c r="C98" s="130"/>
      <c r="D98" s="399"/>
      <c r="E98" s="399"/>
      <c r="F98" s="399"/>
      <c r="G98" s="399"/>
      <c r="H98" s="400"/>
    </row>
    <row r="99" spans="1:8" ht="6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182">
        <v>4200</v>
      </c>
      <c r="E99" s="182"/>
      <c r="F99" s="182"/>
      <c r="G99" s="182"/>
      <c r="H99" s="183"/>
    </row>
    <row r="100" spans="1:8" ht="66.75" customHeight="1" thickBot="1" x14ac:dyDescent="0.25">
      <c r="A100" s="184" t="s">
        <v>74</v>
      </c>
      <c r="B100" s="185"/>
      <c r="C100" s="186"/>
      <c r="D100" s="187" t="s">
        <v>75</v>
      </c>
      <c r="E100" s="188"/>
      <c r="F100" s="188"/>
      <c r="G100" s="188"/>
      <c r="H100" s="189"/>
    </row>
    <row r="101" spans="1:8" ht="66.75" customHeight="1" x14ac:dyDescent="0.2">
      <c r="A101" s="190" t="s">
        <v>76</v>
      </c>
      <c r="B101" s="191"/>
      <c r="C101" s="186"/>
      <c r="D101" s="157">
        <f>D99/4</f>
        <v>1050</v>
      </c>
      <c r="E101" s="157"/>
      <c r="F101" s="157"/>
      <c r="G101" s="157"/>
      <c r="H101" s="158"/>
    </row>
    <row r="102" spans="1:8" ht="66.75" customHeight="1" x14ac:dyDescent="0.2">
      <c r="A102" s="190" t="s">
        <v>77</v>
      </c>
      <c r="B102" s="191"/>
      <c r="C102" s="186"/>
      <c r="D102" s="157">
        <f>D99/5</f>
        <v>840</v>
      </c>
      <c r="E102" s="157"/>
      <c r="F102" s="157"/>
      <c r="G102" s="157"/>
      <c r="H102" s="158"/>
    </row>
    <row r="103" spans="1:8" ht="66.75" customHeight="1" x14ac:dyDescent="0.2">
      <c r="A103" s="190" t="s">
        <v>78</v>
      </c>
      <c r="B103" s="191"/>
      <c r="C103" s="186"/>
      <c r="D103" s="157">
        <f>D99/6</f>
        <v>700</v>
      </c>
      <c r="E103" s="157"/>
      <c r="F103" s="157"/>
      <c r="G103" s="157"/>
      <c r="H103" s="158"/>
    </row>
    <row r="104" spans="1:8" ht="66.75" customHeight="1" x14ac:dyDescent="0.2">
      <c r="A104" s="190" t="s">
        <v>79</v>
      </c>
      <c r="B104" s="191"/>
      <c r="C104" s="186"/>
      <c r="D104" s="157">
        <f>D99/7</f>
        <v>600</v>
      </c>
      <c r="E104" s="157"/>
      <c r="F104" s="157"/>
      <c r="G104" s="157"/>
      <c r="H104" s="158"/>
    </row>
    <row r="105" spans="1:8" ht="66.75" customHeight="1" x14ac:dyDescent="0.2">
      <c r="A105" s="190" t="s">
        <v>80</v>
      </c>
      <c r="B105" s="191"/>
      <c r="C105" s="186"/>
      <c r="D105" s="157">
        <f>D99/8</f>
        <v>525</v>
      </c>
      <c r="E105" s="157"/>
      <c r="F105" s="157"/>
      <c r="G105" s="157"/>
      <c r="H105" s="158"/>
    </row>
    <row r="106" spans="1:8" ht="66.75" customHeight="1" x14ac:dyDescent="0.2">
      <c r="A106" s="190" t="s">
        <v>81</v>
      </c>
      <c r="B106" s="191"/>
      <c r="C106" s="186"/>
      <c r="D106" s="157">
        <f>D99/9</f>
        <v>466.66666666666669</v>
      </c>
      <c r="E106" s="157"/>
      <c r="F106" s="157"/>
      <c r="G106" s="157"/>
      <c r="H106" s="158"/>
    </row>
    <row r="107" spans="1:8" ht="66.75" customHeight="1" x14ac:dyDescent="0.2">
      <c r="A107" s="190" t="s">
        <v>82</v>
      </c>
      <c r="B107" s="191"/>
      <c r="C107" s="186"/>
      <c r="D107" s="157">
        <f>D99/10</f>
        <v>420</v>
      </c>
      <c r="E107" s="157"/>
      <c r="F107" s="157"/>
      <c r="G107" s="157"/>
      <c r="H107" s="158"/>
    </row>
    <row r="108" spans="1:8" ht="66.75" customHeight="1" thickBot="1" x14ac:dyDescent="0.25">
      <c r="A108" s="179" t="s">
        <v>83</v>
      </c>
      <c r="B108" s="180"/>
      <c r="C108" s="186"/>
      <c r="D108" s="182">
        <v>6288</v>
      </c>
      <c r="E108" s="182"/>
      <c r="F108" s="182"/>
      <c r="G108" s="182"/>
      <c r="H108" s="183"/>
    </row>
    <row r="109" spans="1:8" ht="66.75" customHeight="1" thickBot="1" x14ac:dyDescent="0.25">
      <c r="A109" s="184" t="s">
        <v>74</v>
      </c>
      <c r="B109" s="185"/>
      <c r="C109" s="186"/>
      <c r="D109" s="187" t="s">
        <v>75</v>
      </c>
      <c r="E109" s="188"/>
      <c r="F109" s="188"/>
      <c r="G109" s="188"/>
      <c r="H109" s="189"/>
    </row>
    <row r="110" spans="1:8" ht="66.75" customHeight="1" x14ac:dyDescent="0.2">
      <c r="A110" s="190" t="s">
        <v>76</v>
      </c>
      <c r="B110" s="191"/>
      <c r="C110" s="186"/>
      <c r="D110" s="157">
        <v>1572</v>
      </c>
      <c r="E110" s="157"/>
      <c r="F110" s="157"/>
      <c r="G110" s="157"/>
      <c r="H110" s="158"/>
    </row>
    <row r="111" spans="1:8" ht="66.75" customHeight="1" x14ac:dyDescent="0.2">
      <c r="A111" s="190" t="s">
        <v>77</v>
      </c>
      <c r="B111" s="191"/>
      <c r="C111" s="186"/>
      <c r="D111" s="157">
        <v>1257.5999999999999</v>
      </c>
      <c r="E111" s="157"/>
      <c r="F111" s="157"/>
      <c r="G111" s="157"/>
      <c r="H111" s="158"/>
    </row>
    <row r="112" spans="1:8" ht="66.75" customHeight="1" x14ac:dyDescent="0.2">
      <c r="A112" s="190" t="s">
        <v>78</v>
      </c>
      <c r="B112" s="191"/>
      <c r="C112" s="186"/>
      <c r="D112" s="157">
        <v>1048</v>
      </c>
      <c r="E112" s="157"/>
      <c r="F112" s="157"/>
      <c r="G112" s="157"/>
      <c r="H112" s="158"/>
    </row>
    <row r="113" spans="1:8" ht="66.75" customHeight="1" x14ac:dyDescent="0.2">
      <c r="A113" s="190" t="s">
        <v>79</v>
      </c>
      <c r="B113" s="191"/>
      <c r="C113" s="186"/>
      <c r="D113" s="157">
        <v>898.28571428571422</v>
      </c>
      <c r="E113" s="157"/>
      <c r="F113" s="157"/>
      <c r="G113" s="157"/>
      <c r="H113" s="158"/>
    </row>
    <row r="114" spans="1:8" ht="66.75" customHeight="1" x14ac:dyDescent="0.2">
      <c r="A114" s="190" t="s">
        <v>80</v>
      </c>
      <c r="B114" s="191"/>
      <c r="C114" s="186"/>
      <c r="D114" s="157">
        <v>786</v>
      </c>
      <c r="E114" s="157"/>
      <c r="F114" s="157"/>
      <c r="G114" s="157"/>
      <c r="H114" s="158"/>
    </row>
    <row r="115" spans="1:8" ht="66.75" customHeight="1" x14ac:dyDescent="0.2">
      <c r="A115" s="190" t="s">
        <v>81</v>
      </c>
      <c r="B115" s="191"/>
      <c r="C115" s="186"/>
      <c r="D115" s="157">
        <v>698.66666666666663</v>
      </c>
      <c r="E115" s="157"/>
      <c r="F115" s="157"/>
      <c r="G115" s="157"/>
      <c r="H115" s="158"/>
    </row>
    <row r="116" spans="1:8" ht="66.75" customHeight="1" thickBot="1" x14ac:dyDescent="0.25">
      <c r="A116" s="190" t="s">
        <v>82</v>
      </c>
      <c r="B116" s="191"/>
      <c r="C116" s="194"/>
      <c r="D116" s="157">
        <v>628.79999999999995</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44">
        <v>5700</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"2ГИС.ПЕТРОЗАВОДСК"</v>
      </c>
      <c r="D119" s="31">
        <v>5040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121">
        <v>3840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6">
        <v>3780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"2ГИС.ПЕТРОЗАВОДСК"</v>
      </c>
      <c r="D122" s="36">
        <v>5040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"2ГИС.ПЕТРОЗАВОДСК"</v>
      </c>
      <c r="D123" s="36">
        <v>6048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6">
        <v>2184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6">
        <v>4488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6">
        <v>1800</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"2ГИС.ПЕТРОЗАВОДСК" (мобильная версия 2ГИС 4.0 и выше)</v>
      </c>
      <c r="D127" s="36">
        <v>5100</v>
      </c>
      <c r="E127" s="37"/>
      <c r="F127" s="37"/>
      <c r="G127" s="37"/>
      <c r="H127" s="38"/>
    </row>
    <row r="128" spans="1:8" ht="50.1" customHeight="1" x14ac:dyDescent="0.2">
      <c r="A128" s="160" t="s">
        <v>94</v>
      </c>
      <c r="B128" s="161"/>
      <c r="C128" s="202" t="s">
        <v>95</v>
      </c>
      <c r="D128" s="36">
        <v>1008</v>
      </c>
      <c r="E128" s="37"/>
      <c r="F128" s="37"/>
      <c r="G128" s="37"/>
      <c r="H128" s="38"/>
    </row>
    <row r="129" spans="1:8" ht="6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6">
        <v>3000</v>
      </c>
      <c r="E129" s="37"/>
      <c r="F129" s="37"/>
      <c r="G129" s="37"/>
      <c r="H129" s="38"/>
    </row>
    <row r="130" spans="1:8" ht="66.7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6">
        <v>1584</v>
      </c>
      <c r="E130" s="37"/>
      <c r="F130" s="37"/>
      <c r="G130" s="37"/>
      <c r="H130" s="38"/>
    </row>
    <row r="131" spans="1:8" ht="66.75" customHeight="1" x14ac:dyDescent="0.2">
      <c r="A131" s="160" t="s">
        <v>98</v>
      </c>
      <c r="B131" s="161"/>
      <c r="C131"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6">
        <v>1920</v>
      </c>
      <c r="E131" s="37"/>
      <c r="F131" s="37"/>
      <c r="G131" s="37"/>
      <c r="H131" s="38"/>
    </row>
    <row r="132" spans="1:8" ht="66.75" customHeight="1" x14ac:dyDescent="0.2">
      <c r="A132" s="160" t="s">
        <v>99</v>
      </c>
      <c r="B132" s="161"/>
      <c r="C132"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6">
        <v>792</v>
      </c>
      <c r="E132" s="37"/>
      <c r="F132" s="37"/>
      <c r="G132" s="37"/>
      <c r="H132" s="38"/>
    </row>
    <row r="133" spans="1:8" ht="66.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6">
        <v>12000</v>
      </c>
      <c r="E133" s="37"/>
      <c r="F133" s="37"/>
      <c r="G133" s="37"/>
      <c r="H133" s="38"/>
    </row>
    <row r="134" spans="1:8" ht="66.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6">
        <v>960</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6">
        <v>930</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8" s="36">
        <v>5760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6">
        <v>5010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"2ГИС.ПЕТРОЗАВОДСК"</v>
      </c>
      <c r="D141" s="36">
        <v>7080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6">
        <v>5400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"2ГИС.ПЕТРОЗАВОДСК" (версия для ПК)</v>
      </c>
      <c r="D143" s="36">
        <v>5400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"2ГИС.ПЕТРОЗАВОДСК"</v>
      </c>
      <c r="D144" s="36">
        <v>7080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"2ГИС.ПЕТРОЗАВОДСК"</v>
      </c>
      <c r="D145" s="36">
        <v>8496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"2ГИС.ПЕТРОЗАВОДСК" (версия для ПК)</v>
      </c>
      <c r="D146" s="36">
        <v>3120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"2ГИС.ПЕТРОЗАВОДСК" (версия для ПК)</v>
      </c>
      <c r="D147" s="36">
        <v>6360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"2ГИС.ПЕТРОЗАВОДСК" (версия для ПК)</v>
      </c>
      <c r="D148" s="36">
        <v>2520</v>
      </c>
      <c r="E148" s="37"/>
      <c r="F148" s="37"/>
      <c r="G148" s="37"/>
      <c r="H148" s="38"/>
    </row>
    <row r="149" spans="1:8" ht="50.1" customHeight="1" x14ac:dyDescent="0.2">
      <c r="A149" s="160" t="s">
        <v>115</v>
      </c>
      <c r="B149" s="161"/>
      <c r="C149" s="202" t="s">
        <v>95</v>
      </c>
      <c r="D149" s="36">
        <v>1440</v>
      </c>
      <c r="E149" s="37"/>
      <c r="F149" s="37"/>
      <c r="G149" s="37"/>
      <c r="H149" s="38"/>
    </row>
    <row r="150" spans="1:8" ht="70.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6">
        <v>16800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"2ГИС.ПЕТРОЗАВОДСК" (версия для ПК)</v>
      </c>
      <c r="D151" s="44">
        <v>1440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59" s="212">
        <f>F159*1.2</f>
        <v>2088</v>
      </c>
      <c r="E159" s="213">
        <f>F159*1.1</f>
        <v>1914.0000000000002</v>
      </c>
      <c r="F159" s="213">
        <v>1740</v>
      </c>
      <c r="G159" s="213">
        <f>F159*0.75</f>
        <v>1305</v>
      </c>
      <c r="H159" s="214">
        <f>F159*0.5</f>
        <v>870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"2ГИС.ПЕТРОЗАВОДСК"</v>
      </c>
      <c r="D160" s="36">
        <v>1620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1" s="36">
        <v>1500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62" s="212">
        <f>F162*1.2</f>
        <v>3024</v>
      </c>
      <c r="E162" s="213">
        <f>F162*1.1</f>
        <v>2772</v>
      </c>
      <c r="F162" s="213">
        <v>2520</v>
      </c>
      <c r="G162" s="213">
        <f>F162*0.75</f>
        <v>1890</v>
      </c>
      <c r="H162" s="214">
        <f>F162*0.5</f>
        <v>1260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"2ГИС.ПЕТРОЗАВОДСК"</v>
      </c>
      <c r="D163" s="36">
        <v>2280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4" s="36">
        <v>2160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"2ГИС.ПЕТРОЗАВОДСК"</v>
      </c>
      <c r="D165" s="36">
        <v>1620</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8" s="31">
        <v>5910</v>
      </c>
      <c r="E168" s="32"/>
      <c r="F168" s="32"/>
      <c r="G168" s="32"/>
      <c r="H168" s="33"/>
    </row>
    <row r="169" spans="1:8" s="16" customFormat="1" ht="83.25" customHeight="1" thickBot="1" x14ac:dyDescent="0.25">
      <c r="A169" s="160" t="s">
        <v>195</v>
      </c>
      <c r="B169" s="161"/>
      <c r="C169" s="209"/>
      <c r="D169" s="36">
        <v>5910</v>
      </c>
      <c r="E169" s="37"/>
      <c r="F169" s="37"/>
      <c r="G169" s="37"/>
      <c r="H169" s="38"/>
    </row>
    <row r="170" spans="1:8" ht="21.75" thickBot="1" x14ac:dyDescent="0.25">
      <c r="A170" s="336"/>
      <c r="B170" s="337"/>
      <c r="C170" s="130"/>
      <c r="D170" s="399"/>
      <c r="E170" s="399"/>
      <c r="F170" s="399"/>
      <c r="G170" s="399"/>
      <c r="H170" s="400"/>
    </row>
    <row r="172" spans="1:8" ht="21" x14ac:dyDescent="0.2">
      <c r="A172" s="220"/>
      <c r="B172" s="221" t="s">
        <v>133</v>
      </c>
      <c r="C172" s="222" t="s">
        <v>627</v>
      </c>
      <c r="D172" s="222"/>
      <c r="E172" s="223"/>
      <c r="F172" s="223"/>
      <c r="G172" s="223"/>
      <c r="H172" s="223"/>
    </row>
    <row r="173" spans="1:8" ht="21" x14ac:dyDescent="0.2">
      <c r="A173" s="220"/>
      <c r="B173" s="223"/>
      <c r="C173" s="224" t="s">
        <v>628</v>
      </c>
      <c r="D173" s="224"/>
      <c r="E173" s="223"/>
      <c r="F173" s="223"/>
      <c r="G173" s="223"/>
      <c r="H173" s="223"/>
    </row>
    <row r="174" spans="1:8" ht="21" x14ac:dyDescent="0.2">
      <c r="A174" s="220"/>
      <c r="B174" s="223"/>
      <c r="C174" s="224" t="s">
        <v>629</v>
      </c>
      <c r="D174" s="224"/>
      <c r="E174" s="223"/>
      <c r="F174" s="223"/>
      <c r="G174" s="223"/>
      <c r="H174" s="223"/>
    </row>
    <row r="175" spans="1:8" ht="21" x14ac:dyDescent="0.2">
      <c r="A175" s="220"/>
      <c r="B175" s="223"/>
      <c r="C175" s="457"/>
      <c r="D175" s="457"/>
      <c r="E175" s="223"/>
      <c r="F175" s="223"/>
      <c r="G175" s="223"/>
      <c r="H175" s="223"/>
    </row>
    <row r="176" spans="1:8" ht="21" customHeight="1" x14ac:dyDescent="0.2">
      <c r="A176" s="728" t="s">
        <v>630</v>
      </c>
      <c r="B176" s="728"/>
      <c r="C176" s="728"/>
      <c r="D176" s="728"/>
      <c r="E176" s="728"/>
      <c r="F176" s="728"/>
      <c r="G176" s="728"/>
      <c r="H176" s="728"/>
    </row>
    <row r="177" spans="1:8" ht="67.5" customHeight="1" x14ac:dyDescent="0.2">
      <c r="A177" s="728"/>
      <c r="B177" s="728"/>
      <c r="C177" s="728"/>
      <c r="D177" s="728"/>
      <c r="E177" s="728"/>
      <c r="F177" s="728"/>
      <c r="G177" s="728"/>
      <c r="H177" s="728"/>
    </row>
    <row r="178" spans="1:8" ht="26.25" customHeight="1" x14ac:dyDescent="0.2">
      <c r="A178" s="227" t="str">
        <f>Абакан_юр!A174</f>
        <v>По соглашению сторон в качестве валюты платежа могут выступать украинские гривны, в этом случае курс следующий: 1 руб. = 0,4273 гривен</v>
      </c>
      <c r="B178" s="227"/>
      <c r="C178" s="227"/>
      <c r="D178" s="228"/>
      <c r="E178" s="228"/>
      <c r="F178" s="229"/>
      <c r="G178" s="230"/>
      <c r="H178" s="230"/>
    </row>
    <row r="179" spans="1:8" ht="26.25" customHeight="1" x14ac:dyDescent="0.2">
      <c r="A179" s="227" t="str">
        <f>Абакан_юр!A175</f>
        <v>По соглашению сторон в качестве валюты платежа могут выступать дирхамы ОАЭ, в этом случае курс следующий: 1 руб. = 0,0413 дирхам</v>
      </c>
      <c r="B179" s="227"/>
      <c r="C179" s="227"/>
      <c r="D179" s="228"/>
      <c r="E179" s="228"/>
      <c r="F179" s="229"/>
      <c r="G179" s="232"/>
      <c r="H179" s="232"/>
    </row>
    <row r="180" spans="1:8" ht="26.25" customHeight="1" x14ac:dyDescent="0.2">
      <c r="A180" s="227" t="str">
        <f>Абакан_юр!A176</f>
        <v>По соглашению сторон в качестве валюты платежа могут выступать доллары США, в этом случае курс следующий: 1 руб. = 0,0113 доллара</v>
      </c>
      <c r="B180" s="227"/>
      <c r="C180" s="227"/>
      <c r="D180" s="228"/>
      <c r="E180" s="228"/>
      <c r="F180" s="229"/>
      <c r="G180" s="232"/>
      <c r="H180" s="232"/>
    </row>
    <row r="181" spans="1:8" ht="26.25" customHeight="1" x14ac:dyDescent="0.2">
      <c r="A181" s="227" t="str">
        <f>Абакан_юр!A177</f>
        <v>По соглашению сторон в качестве валюты платежа могут выступать евро, в этом случае курс следующий: 1 руб. = 0,0105 евро</v>
      </c>
      <c r="B181" s="227"/>
      <c r="C181" s="227"/>
      <c r="D181" s="228"/>
      <c r="E181" s="229"/>
      <c r="F181" s="229"/>
      <c r="G181" s="232"/>
      <c r="H181" s="232"/>
    </row>
    <row r="182" spans="1:8" ht="26.25" customHeight="1" x14ac:dyDescent="0.2">
      <c r="A182" s="227" t="str">
        <f>Абакан_юр!A178</f>
        <v>По соглашению сторон в качестве валюты платежа могут выступать чешские кроны, в этом случае курс следующий: 1 руб. = 0,2661 крона</v>
      </c>
      <c r="B182" s="227"/>
      <c r="C182" s="227"/>
      <c r="D182" s="228"/>
      <c r="E182" s="229"/>
      <c r="F182" s="229"/>
      <c r="G182" s="232"/>
      <c r="H182" s="232"/>
    </row>
    <row r="183" spans="1:8" ht="26.25" customHeight="1" x14ac:dyDescent="0.2">
      <c r="A183" s="227" t="str">
        <f>Абакан_юр!A179</f>
        <v>По соглашению сторон в качестве валюты платежа могут выступать киргизские сомы, в этом случае курс следующий: 1 руб. = 1,0065 сом</v>
      </c>
      <c r="B183" s="227"/>
      <c r="C183" s="227"/>
      <c r="D183" s="228"/>
      <c r="E183" s="228"/>
      <c r="F183" s="229"/>
      <c r="G183" s="232"/>
      <c r="H183" s="232"/>
    </row>
    <row r="184" spans="1:8" ht="26.25" customHeight="1" x14ac:dyDescent="0.2">
      <c r="A184"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4" s="227"/>
      <c r="C184" s="227"/>
      <c r="D184" s="228"/>
      <c r="E184" s="228"/>
      <c r="F184" s="229"/>
      <c r="G184" s="232"/>
      <c r="H184" s="232"/>
    </row>
    <row r="185" spans="1:8" ht="26.25" x14ac:dyDescent="0.2">
      <c r="A185" s="233"/>
      <c r="B185" s="233"/>
      <c r="C185" s="234"/>
      <c r="D185" s="235"/>
      <c r="E185" s="235"/>
      <c r="F185" s="236"/>
      <c r="G185" s="237"/>
      <c r="H185" s="237"/>
    </row>
    <row r="186" spans="1:8" ht="21" x14ac:dyDescent="0.2">
      <c r="A186" s="239" t="s">
        <v>144</v>
      </c>
      <c r="B186" s="239"/>
      <c r="C186" s="239"/>
      <c r="D186" s="239"/>
      <c r="E186" s="239"/>
      <c r="F186" s="239"/>
      <c r="G186" s="239"/>
      <c r="H186" s="239"/>
    </row>
    <row r="187" spans="1:8" ht="21" x14ac:dyDescent="0.2">
      <c r="A187" s="239" t="s">
        <v>145</v>
      </c>
      <c r="B187" s="239"/>
      <c r="C187" s="239"/>
      <c r="D187" s="239"/>
      <c r="E187" s="239"/>
      <c r="F187" s="239"/>
      <c r="G187" s="239"/>
      <c r="H187" s="239"/>
    </row>
    <row r="188" spans="1:8" ht="26.25" x14ac:dyDescent="0.2">
      <c r="A188" s="233"/>
      <c r="B188" s="233"/>
      <c r="C188" s="234"/>
      <c r="D188" s="235"/>
      <c r="E188" s="235"/>
      <c r="F188" s="236"/>
      <c r="G188" s="237"/>
      <c r="H188" s="237"/>
    </row>
    <row r="189" spans="1:8" ht="50.1" customHeight="1" thickBot="1" x14ac:dyDescent="0.25">
      <c r="A189" s="240" t="s">
        <v>146</v>
      </c>
      <c r="B189" s="240"/>
      <c r="C189" s="240"/>
      <c r="D189" s="240"/>
      <c r="E189" s="240"/>
      <c r="F189" s="241"/>
      <c r="G189" s="231"/>
      <c r="H189" s="242"/>
    </row>
    <row r="190" spans="1:8" ht="50.1" customHeight="1" thickBot="1" x14ac:dyDescent="0.25">
      <c r="A190" s="243" t="s">
        <v>147</v>
      </c>
      <c r="B190" s="244"/>
      <c r="C190" s="244"/>
      <c r="D190" s="244"/>
      <c r="E190" s="245"/>
      <c r="F190" s="246"/>
      <c r="H190" s="247"/>
    </row>
    <row r="191" spans="1:8" ht="88.5" customHeight="1" thickBot="1" x14ac:dyDescent="0.25">
      <c r="A191" s="375" t="s">
        <v>148</v>
      </c>
      <c r="B191" s="376"/>
      <c r="C191" s="250" t="s">
        <v>149</v>
      </c>
      <c r="D191" s="402" t="s">
        <v>150</v>
      </c>
      <c r="E191" s="403"/>
      <c r="F191" s="252"/>
      <c r="G191" s="252"/>
      <c r="H191" s="252"/>
    </row>
    <row r="192" spans="1:8" ht="129" customHeight="1" x14ac:dyDescent="0.2">
      <c r="A192" s="253" t="s">
        <v>151</v>
      </c>
      <c r="B192" s="254"/>
      <c r="C192" s="255" t="s">
        <v>152</v>
      </c>
      <c r="D192" s="256" t="s">
        <v>153</v>
      </c>
      <c r="E192" s="257"/>
      <c r="F192" s="252"/>
      <c r="G192" s="252"/>
      <c r="H192" s="252"/>
    </row>
    <row r="193" spans="1:8" ht="96" customHeight="1" x14ac:dyDescent="0.2">
      <c r="A193" s="258" t="s">
        <v>154</v>
      </c>
      <c r="B193" s="259"/>
      <c r="C193" s="260" t="s">
        <v>155</v>
      </c>
      <c r="D193" s="261" t="s">
        <v>156</v>
      </c>
      <c r="E193" s="262"/>
      <c r="F193" s="252"/>
      <c r="G193" s="252"/>
      <c r="H193" s="252"/>
    </row>
    <row r="194" spans="1:8" ht="126.75" customHeight="1" x14ac:dyDescent="0.2">
      <c r="A194" s="258" t="s">
        <v>157</v>
      </c>
      <c r="B194" s="259"/>
      <c r="C194" s="260" t="s">
        <v>158</v>
      </c>
      <c r="D194" s="261" t="s">
        <v>156</v>
      </c>
      <c r="E194" s="262"/>
      <c r="F194" s="252"/>
      <c r="G194" s="252"/>
      <c r="H194" s="252"/>
    </row>
    <row r="195" spans="1:8" s="217" customFormat="1" ht="102.75" customHeight="1" thickBot="1" x14ac:dyDescent="0.25">
      <c r="A195" s="404" t="s">
        <v>160</v>
      </c>
      <c r="B195" s="405"/>
      <c r="C195" s="601" t="s">
        <v>161</v>
      </c>
      <c r="D195" s="405" t="s">
        <v>156</v>
      </c>
      <c r="E195" s="602"/>
      <c r="F195" s="246"/>
      <c r="G195" s="246"/>
      <c r="H195" s="246"/>
    </row>
    <row r="196" spans="1:8" s="238" customFormat="1" ht="222.75" customHeight="1" thickBot="1" x14ac:dyDescent="0.25">
      <c r="A196" s="404" t="s">
        <v>162</v>
      </c>
      <c r="B196" s="405"/>
      <c r="C196" s="406" t="s">
        <v>163</v>
      </c>
      <c r="D196" s="407" t="s">
        <v>156</v>
      </c>
      <c r="E196" s="408"/>
      <c r="F196" s="236"/>
      <c r="G196" s="237"/>
      <c r="H196" s="237"/>
    </row>
    <row r="197" spans="1:8" ht="26.25" x14ac:dyDescent="0.2">
      <c r="A197" s="233"/>
      <c r="B197" s="233"/>
      <c r="C197" s="234"/>
      <c r="D197" s="235"/>
      <c r="E197" s="235"/>
      <c r="F197" s="236"/>
      <c r="G197" s="237"/>
      <c r="H197" s="237"/>
    </row>
    <row r="198" spans="1:8" ht="23.25" x14ac:dyDescent="0.2">
      <c r="A198" s="264" t="s">
        <v>164</v>
      </c>
      <c r="B198" s="264"/>
      <c r="C198" s="264"/>
      <c r="D198" s="264"/>
      <c r="E198" s="264"/>
      <c r="F198" s="264"/>
      <c r="G198" s="264"/>
      <c r="H198" s="264"/>
    </row>
    <row r="199" spans="1:8" ht="23.25" customHeight="1" x14ac:dyDescent="0.2">
      <c r="A199" s="264" t="s">
        <v>165</v>
      </c>
      <c r="B199" s="264"/>
      <c r="C199" s="264"/>
      <c r="D199" s="264"/>
      <c r="E199" s="264"/>
      <c r="F199" s="264"/>
      <c r="G199" s="264"/>
      <c r="H199" s="264"/>
    </row>
    <row r="200" spans="1:8" ht="188.25" customHeight="1" x14ac:dyDescent="0.2">
      <c r="A200"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39"/>
      <c r="C200" s="239"/>
      <c r="D200" s="239"/>
      <c r="E200" s="239"/>
      <c r="F200" s="239"/>
      <c r="G200" s="239"/>
      <c r="H200" s="239"/>
    </row>
    <row r="201" spans="1:8" ht="72" customHeight="1" x14ac:dyDescent="0.2">
      <c r="A201" s="239" t="s">
        <v>167</v>
      </c>
      <c r="B201" s="239"/>
      <c r="C201" s="239"/>
      <c r="D201" s="239"/>
      <c r="E201" s="239"/>
      <c r="F201" s="239"/>
      <c r="G201" s="239"/>
      <c r="H201" s="239"/>
    </row>
    <row r="202" spans="1:8" ht="23.25" x14ac:dyDescent="0.2">
      <c r="A202" s="264" t="s">
        <v>168</v>
      </c>
      <c r="B202" s="264"/>
      <c r="C202" s="264"/>
      <c r="D202" s="264"/>
      <c r="E202" s="264"/>
      <c r="F202" s="264"/>
      <c r="G202" s="264"/>
      <c r="H202" s="264"/>
    </row>
    <row r="203" spans="1:8" s="266" customFormat="1" ht="114.75" customHeight="1" x14ac:dyDescent="0.2">
      <c r="A203" s="239" t="s">
        <v>169</v>
      </c>
      <c r="B203" s="239"/>
      <c r="C203" s="239"/>
      <c r="D203" s="239"/>
      <c r="E203" s="239"/>
      <c r="F203" s="239"/>
      <c r="G203" s="239"/>
      <c r="H203" s="239"/>
    </row>
  </sheetData>
  <sheetProtection selectLockedCells="1" selectUnlockedCells="1"/>
  <mergeCells count="328">
    <mergeCell ref="A198:H198"/>
    <mergeCell ref="A199:H199"/>
    <mergeCell ref="A200:H200"/>
    <mergeCell ref="A201:H201"/>
    <mergeCell ref="A202:H202"/>
    <mergeCell ref="A203:E203"/>
    <mergeCell ref="F203:H203"/>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0:B170"/>
    <mergeCell ref="D170:H170"/>
    <mergeCell ref="C172:D172"/>
    <mergeCell ref="C173:D173"/>
    <mergeCell ref="C174:D174"/>
    <mergeCell ref="A176:H177"/>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300">
        <f>F7*1.2</f>
        <v>10044</v>
      </c>
      <c r="E7" s="300">
        <f>F7*1.1</f>
        <v>9207</v>
      </c>
      <c r="F7" s="300">
        <v>8370</v>
      </c>
      <c r="G7" s="300">
        <f>F7*0.75</f>
        <v>6277.5</v>
      </c>
      <c r="H7" s="70">
        <f>F7*0.5</f>
        <v>4185</v>
      </c>
    </row>
    <row r="8" spans="1:8" ht="126" customHeight="1" x14ac:dyDescent="0.2">
      <c r="A8" s="34"/>
      <c r="B8" s="35"/>
      <c r="C8" s="35"/>
      <c r="D8" s="301"/>
      <c r="E8" s="301"/>
      <c r="F8" s="301"/>
      <c r="G8" s="301"/>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301"/>
      <c r="E9" s="301"/>
      <c r="F9" s="301"/>
      <c r="G9" s="301"/>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303"/>
      <c r="E10" s="303"/>
      <c r="F10" s="303"/>
      <c r="G10" s="303"/>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300">
        <f>F12*1.2</f>
        <v>11772</v>
      </c>
      <c r="E12" s="300">
        <f>F12*1.1</f>
        <v>10791</v>
      </c>
      <c r="F12" s="300">
        <v>9810</v>
      </c>
      <c r="G12" s="300">
        <f>F12*0.75</f>
        <v>7357.5</v>
      </c>
      <c r="H12" s="300">
        <f>F12*0.5</f>
        <v>4905</v>
      </c>
    </row>
    <row r="13" spans="1:8" ht="50.1" customHeight="1" x14ac:dyDescent="0.2">
      <c r="A13" s="55"/>
      <c r="B13" s="35"/>
      <c r="C13" s="35"/>
      <c r="D13" s="301"/>
      <c r="E13" s="301"/>
      <c r="F13" s="301"/>
      <c r="G13" s="301"/>
      <c r="H13" s="301"/>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301"/>
      <c r="E14" s="301"/>
      <c r="F14" s="301"/>
      <c r="G14" s="301"/>
      <c r="H14" s="301"/>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301"/>
      <c r="E15" s="301"/>
      <c r="F15" s="301"/>
      <c r="G15" s="301"/>
      <c r="H15" s="301"/>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303"/>
      <c r="E16" s="303"/>
      <c r="F16" s="303"/>
      <c r="G16" s="303"/>
      <c r="H16" s="303"/>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300">
        <f>F27*1.2</f>
        <v>14068.8</v>
      </c>
      <c r="E27" s="300">
        <f>F27*1.1</f>
        <v>12896.400000000001</v>
      </c>
      <c r="F27" s="300">
        <v>11724</v>
      </c>
      <c r="G27" s="300">
        <f>F27*0.75</f>
        <v>8793</v>
      </c>
      <c r="H27" s="70">
        <f>F27*0.5</f>
        <v>5862</v>
      </c>
    </row>
    <row r="28" spans="1:8" ht="50.1" customHeight="1" x14ac:dyDescent="0.2">
      <c r="A28" s="71"/>
      <c r="B28" s="35"/>
      <c r="C28" s="35"/>
      <c r="D28" s="301"/>
      <c r="E28" s="301"/>
      <c r="F28" s="301"/>
      <c r="G28" s="301"/>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301"/>
      <c r="E29" s="301"/>
      <c r="F29" s="301"/>
      <c r="G29" s="301"/>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303"/>
      <c r="E30" s="303"/>
      <c r="F30" s="303"/>
      <c r="G30" s="303"/>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300">
        <f>F32*1.2</f>
        <v>16488</v>
      </c>
      <c r="E32" s="300">
        <f>F32*1.1</f>
        <v>15114.000000000002</v>
      </c>
      <c r="F32" s="300">
        <v>13740</v>
      </c>
      <c r="G32" s="300">
        <f>F32*0.75</f>
        <v>10305</v>
      </c>
      <c r="H32" s="300">
        <f>F32*0.5</f>
        <v>6870</v>
      </c>
    </row>
    <row r="33" spans="1:8" ht="42" customHeight="1" x14ac:dyDescent="0.2">
      <c r="A33" s="71"/>
      <c r="B33" s="35"/>
      <c r="C33" s="35"/>
      <c r="D33" s="301"/>
      <c r="E33" s="301"/>
      <c r="F33" s="301"/>
      <c r="G33" s="301"/>
      <c r="H33" s="301"/>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301"/>
      <c r="E34" s="301"/>
      <c r="F34" s="301"/>
      <c r="G34" s="301"/>
      <c r="H34" s="301"/>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301"/>
      <c r="E35" s="301"/>
      <c r="F35" s="301"/>
      <c r="G35" s="301"/>
      <c r="H35" s="301"/>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301"/>
      <c r="E36" s="301"/>
      <c r="F36" s="301"/>
      <c r="G36" s="301"/>
      <c r="H36" s="301"/>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30"/>
      <c r="E42" s="130"/>
      <c r="F42" s="130"/>
      <c r="G42" s="130"/>
      <c r="H42" s="468"/>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1">
        <f>F48*1.2</f>
        <v>12052.8</v>
      </c>
      <c r="E48" s="32">
        <f>F48*1.1</f>
        <v>11048.400000000001</v>
      </c>
      <c r="F48" s="32">
        <v>10044</v>
      </c>
      <c r="G48" s="32">
        <f>F48*0.75</f>
        <v>7533</v>
      </c>
      <c r="H48" s="33">
        <f>F48*0.5</f>
        <v>5022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54">
        <f>F54*1.2</f>
        <v>14126.4</v>
      </c>
      <c r="E54" s="32">
        <f>F54*1.1</f>
        <v>12949.2</v>
      </c>
      <c r="F54" s="32">
        <v>11772</v>
      </c>
      <c r="G54" s="32">
        <f>F54*0.75</f>
        <v>8829</v>
      </c>
      <c r="H54" s="33">
        <f>F54*0.5</f>
        <v>5886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389">
        <v>222</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2340 до 46800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144">
        <v>2340</v>
      </c>
      <c r="E65" s="145"/>
      <c r="F65" s="145"/>
      <c r="G65" s="145"/>
      <c r="H65" s="146"/>
    </row>
    <row r="66" spans="1:8" ht="37.5" customHeight="1" x14ac:dyDescent="0.2">
      <c r="A66" s="147" t="s">
        <v>40</v>
      </c>
      <c r="B66" s="148"/>
      <c r="C66" s="143"/>
      <c r="D66" s="36">
        <v>4680</v>
      </c>
      <c r="E66" s="37"/>
      <c r="F66" s="37"/>
      <c r="G66" s="37"/>
      <c r="H66" s="38"/>
    </row>
    <row r="67" spans="1:8" ht="37.5" customHeight="1" x14ac:dyDescent="0.2">
      <c r="A67" s="147" t="s">
        <v>41</v>
      </c>
      <c r="B67" s="148"/>
      <c r="C67" s="143"/>
      <c r="D67" s="36">
        <v>7020</v>
      </c>
      <c r="E67" s="37"/>
      <c r="F67" s="37"/>
      <c r="G67" s="37"/>
      <c r="H67" s="38"/>
    </row>
    <row r="68" spans="1:8" ht="37.5" customHeight="1" x14ac:dyDescent="0.2">
      <c r="A68" s="147" t="s">
        <v>42</v>
      </c>
      <c r="B68" s="148"/>
      <c r="C68" s="143"/>
      <c r="D68" s="36">
        <v>9360</v>
      </c>
      <c r="E68" s="37"/>
      <c r="F68" s="37"/>
      <c r="G68" s="37"/>
      <c r="H68" s="38"/>
    </row>
    <row r="69" spans="1:8" ht="37.5" customHeight="1" x14ac:dyDescent="0.2">
      <c r="A69" s="147" t="s">
        <v>43</v>
      </c>
      <c r="B69" s="148"/>
      <c r="C69" s="143"/>
      <c r="D69" s="36">
        <v>11700</v>
      </c>
      <c r="E69" s="37"/>
      <c r="F69" s="37"/>
      <c r="G69" s="37"/>
      <c r="H69" s="38"/>
    </row>
    <row r="70" spans="1:8" ht="37.5" customHeight="1" x14ac:dyDescent="0.2">
      <c r="A70" s="147" t="s">
        <v>44</v>
      </c>
      <c r="B70" s="148"/>
      <c r="C70" s="143"/>
      <c r="D70" s="36">
        <v>14040</v>
      </c>
      <c r="E70" s="37"/>
      <c r="F70" s="37"/>
      <c r="G70" s="37"/>
      <c r="H70" s="38"/>
    </row>
    <row r="71" spans="1:8" ht="37.5" customHeight="1" x14ac:dyDescent="0.2">
      <c r="A71" s="147" t="s">
        <v>45</v>
      </c>
      <c r="B71" s="148"/>
      <c r="C71" s="143"/>
      <c r="D71" s="36">
        <v>16380</v>
      </c>
      <c r="E71" s="37"/>
      <c r="F71" s="37"/>
      <c r="G71" s="37"/>
      <c r="H71" s="38"/>
    </row>
    <row r="72" spans="1:8" ht="37.5" customHeight="1" x14ac:dyDescent="0.2">
      <c r="A72" s="147" t="s">
        <v>46</v>
      </c>
      <c r="B72" s="148"/>
      <c r="C72" s="143"/>
      <c r="D72" s="36">
        <v>18720</v>
      </c>
      <c r="E72" s="37"/>
      <c r="F72" s="37"/>
      <c r="G72" s="37"/>
      <c r="H72" s="38"/>
    </row>
    <row r="73" spans="1:8" ht="37.5" customHeight="1" x14ac:dyDescent="0.2">
      <c r="A73" s="147" t="s">
        <v>47</v>
      </c>
      <c r="B73" s="148"/>
      <c r="C73" s="143"/>
      <c r="D73" s="36">
        <v>21060</v>
      </c>
      <c r="E73" s="37"/>
      <c r="F73" s="37"/>
      <c r="G73" s="37"/>
      <c r="H73" s="38"/>
    </row>
    <row r="74" spans="1:8" ht="37.5" customHeight="1" x14ac:dyDescent="0.2">
      <c r="A74" s="147" t="s">
        <v>48</v>
      </c>
      <c r="B74" s="148"/>
      <c r="C74" s="143"/>
      <c r="D74" s="36">
        <v>23400</v>
      </c>
      <c r="E74" s="37"/>
      <c r="F74" s="37"/>
      <c r="G74" s="37"/>
      <c r="H74" s="38"/>
    </row>
    <row r="75" spans="1:8" ht="37.5" customHeight="1" x14ac:dyDescent="0.2">
      <c r="A75" s="147" t="s">
        <v>49</v>
      </c>
      <c r="B75" s="148"/>
      <c r="C75" s="143"/>
      <c r="D75" s="36">
        <v>25740</v>
      </c>
      <c r="E75" s="37"/>
      <c r="F75" s="37"/>
      <c r="G75" s="37"/>
      <c r="H75" s="38"/>
    </row>
    <row r="76" spans="1:8" ht="37.5" customHeight="1" x14ac:dyDescent="0.2">
      <c r="A76" s="147" t="s">
        <v>50</v>
      </c>
      <c r="B76" s="148"/>
      <c r="C76" s="143"/>
      <c r="D76" s="36">
        <v>28080</v>
      </c>
      <c r="E76" s="37"/>
      <c r="F76" s="37"/>
      <c r="G76" s="37"/>
      <c r="H76" s="38"/>
    </row>
    <row r="77" spans="1:8" ht="37.5" customHeight="1" x14ac:dyDescent="0.2">
      <c r="A77" s="147" t="s">
        <v>51</v>
      </c>
      <c r="B77" s="148"/>
      <c r="C77" s="143"/>
      <c r="D77" s="36">
        <v>30420</v>
      </c>
      <c r="E77" s="37"/>
      <c r="F77" s="37"/>
      <c r="G77" s="37"/>
      <c r="H77" s="38"/>
    </row>
    <row r="78" spans="1:8" ht="37.5" customHeight="1" x14ac:dyDescent="0.2">
      <c r="A78" s="147" t="s">
        <v>52</v>
      </c>
      <c r="B78" s="148"/>
      <c r="C78" s="143"/>
      <c r="D78" s="36">
        <v>32760</v>
      </c>
      <c r="E78" s="37"/>
      <c r="F78" s="37"/>
      <c r="G78" s="37"/>
      <c r="H78" s="38"/>
    </row>
    <row r="79" spans="1:8" ht="37.5" customHeight="1" x14ac:dyDescent="0.2">
      <c r="A79" s="147" t="s">
        <v>53</v>
      </c>
      <c r="B79" s="148"/>
      <c r="C79" s="143"/>
      <c r="D79" s="36">
        <v>35100</v>
      </c>
      <c r="E79" s="37"/>
      <c r="F79" s="37"/>
      <c r="G79" s="37"/>
      <c r="H79" s="38"/>
    </row>
    <row r="80" spans="1:8" ht="37.5" customHeight="1" x14ac:dyDescent="0.2">
      <c r="A80" s="147" t="s">
        <v>54</v>
      </c>
      <c r="B80" s="148"/>
      <c r="C80" s="143"/>
      <c r="D80" s="36">
        <v>37440</v>
      </c>
      <c r="E80" s="37"/>
      <c r="F80" s="37"/>
      <c r="G80" s="37"/>
      <c r="H80" s="38"/>
    </row>
    <row r="81" spans="1:8" ht="37.5" customHeight="1" x14ac:dyDescent="0.2">
      <c r="A81" s="147" t="s">
        <v>55</v>
      </c>
      <c r="B81" s="148"/>
      <c r="C81" s="143"/>
      <c r="D81" s="36">
        <v>39780</v>
      </c>
      <c r="E81" s="37"/>
      <c r="F81" s="37"/>
      <c r="G81" s="37"/>
      <c r="H81" s="38"/>
    </row>
    <row r="82" spans="1:8" ht="37.5" customHeight="1" x14ac:dyDescent="0.2">
      <c r="A82" s="147" t="s">
        <v>56</v>
      </c>
      <c r="B82" s="148"/>
      <c r="C82" s="143"/>
      <c r="D82" s="36">
        <v>42120</v>
      </c>
      <c r="E82" s="37"/>
      <c r="F82" s="37"/>
      <c r="G82" s="37"/>
      <c r="H82" s="38"/>
    </row>
    <row r="83" spans="1:8" ht="37.5" customHeight="1" x14ac:dyDescent="0.2">
      <c r="A83" s="147" t="s">
        <v>57</v>
      </c>
      <c r="B83" s="148"/>
      <c r="C83" s="143"/>
      <c r="D83" s="36">
        <v>44460</v>
      </c>
      <c r="E83" s="37"/>
      <c r="F83" s="37"/>
      <c r="G83" s="37"/>
      <c r="H83" s="38"/>
    </row>
    <row r="84" spans="1:8" ht="37.5" customHeight="1" thickBot="1" x14ac:dyDescent="0.25">
      <c r="A84" s="147" t="s">
        <v>58</v>
      </c>
      <c r="B84" s="148"/>
      <c r="C84" s="143"/>
      <c r="D84" s="36">
        <v>46800</v>
      </c>
      <c r="E84" s="37"/>
      <c r="F84" s="37"/>
      <c r="G84" s="37"/>
      <c r="H84" s="38"/>
    </row>
    <row r="85" spans="1:8" ht="50.1" customHeight="1" thickBot="1" x14ac:dyDescent="0.25">
      <c r="A85" s="136" t="s">
        <v>59</v>
      </c>
      <c r="B85" s="137"/>
      <c r="C85" s="137"/>
      <c r="D85" s="138" t="str">
        <f>"от "&amp;MIN(D86:D95)&amp;" до "&amp;MAX(D86:D95)</f>
        <v>от 384 до 8280</v>
      </c>
      <c r="E85" s="139"/>
      <c r="F85" s="139"/>
      <c r="G85" s="139"/>
      <c r="H85" s="140"/>
    </row>
    <row r="86" spans="1:8" ht="151.5" x14ac:dyDescent="0.2">
      <c r="A86" s="474" t="s">
        <v>632</v>
      </c>
      <c r="B86" s="150" t="s">
        <v>281</v>
      </c>
      <c r="C86" s="6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152">
        <v>1410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157">
        <v>600</v>
      </c>
      <c r="E87" s="157"/>
      <c r="F87" s="157"/>
      <c r="G87" s="157"/>
      <c r="H87" s="158"/>
    </row>
    <row r="88" spans="1:8" ht="37.5" customHeight="1" x14ac:dyDescent="0.2">
      <c r="A88" s="154" t="s">
        <v>62</v>
      </c>
      <c r="B88" s="155"/>
      <c r="C88" s="159"/>
      <c r="D88" s="157">
        <v>8280</v>
      </c>
      <c r="E88" s="157"/>
      <c r="F88" s="157"/>
      <c r="G88" s="157"/>
      <c r="H88" s="158"/>
    </row>
    <row r="89" spans="1:8" ht="37.5" customHeight="1" x14ac:dyDescent="0.2">
      <c r="A89" s="154" t="s">
        <v>63</v>
      </c>
      <c r="B89" s="155"/>
      <c r="C89" s="159"/>
      <c r="D89" s="157">
        <v>1650</v>
      </c>
      <c r="E89" s="157"/>
      <c r="F89" s="157"/>
      <c r="G89" s="157"/>
      <c r="H89" s="158"/>
    </row>
    <row r="90" spans="1:8" ht="37.5" customHeight="1" x14ac:dyDescent="0.2">
      <c r="A90" s="160" t="s">
        <v>64</v>
      </c>
      <c r="B90" s="161"/>
      <c r="C90" s="159"/>
      <c r="D90" s="157">
        <v>4992</v>
      </c>
      <c r="E90" s="157"/>
      <c r="F90" s="157"/>
      <c r="G90" s="157"/>
      <c r="H90" s="158"/>
    </row>
    <row r="91" spans="1:8" ht="37.5" customHeight="1" x14ac:dyDescent="0.2">
      <c r="A91" s="154" t="s">
        <v>65</v>
      </c>
      <c r="B91" s="155"/>
      <c r="C91" s="159"/>
      <c r="D91" s="157">
        <v>384</v>
      </c>
      <c r="E91" s="157"/>
      <c r="F91" s="157"/>
      <c r="G91" s="157"/>
      <c r="H91" s="158"/>
    </row>
    <row r="92" spans="1:8" ht="37.5" customHeight="1" x14ac:dyDescent="0.2">
      <c r="A92" s="154" t="s">
        <v>66</v>
      </c>
      <c r="B92" s="155"/>
      <c r="C92" s="159"/>
      <c r="D92" s="157">
        <v>384</v>
      </c>
      <c r="E92" s="157"/>
      <c r="F92" s="157"/>
      <c r="G92" s="157"/>
      <c r="H92" s="158"/>
    </row>
    <row r="93" spans="1:8" ht="37.5" customHeight="1" x14ac:dyDescent="0.2">
      <c r="A93" s="154" t="s">
        <v>67</v>
      </c>
      <c r="B93" s="155"/>
      <c r="C93" s="159"/>
      <c r="D93" s="157">
        <v>768</v>
      </c>
      <c r="E93" s="157"/>
      <c r="F93" s="157"/>
      <c r="G93" s="157"/>
      <c r="H93" s="158"/>
    </row>
    <row r="94" spans="1:8" ht="37.5" customHeight="1" x14ac:dyDescent="0.2">
      <c r="A94" s="154" t="s">
        <v>68</v>
      </c>
      <c r="B94" s="155"/>
      <c r="C94" s="159"/>
      <c r="D94" s="157">
        <v>1152</v>
      </c>
      <c r="E94" s="157"/>
      <c r="F94" s="157"/>
      <c r="G94" s="157"/>
      <c r="H94" s="158"/>
    </row>
    <row r="95" spans="1:8" ht="37.5" customHeight="1" thickBot="1" x14ac:dyDescent="0.25">
      <c r="A95" s="162" t="s">
        <v>69</v>
      </c>
      <c r="B95" s="163"/>
      <c r="C95" s="164"/>
      <c r="D95" s="165">
        <v>5394</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45">
        <v>60</v>
      </c>
      <c r="E96" s="45"/>
      <c r="F96" s="45"/>
      <c r="G96" s="45"/>
      <c r="H96" s="46"/>
    </row>
    <row r="97" spans="1:8" ht="50.1" customHeight="1" thickBot="1" x14ac:dyDescent="0.25">
      <c r="A97" s="24" t="s">
        <v>72</v>
      </c>
      <c r="B97" s="25"/>
      <c r="C97" s="26"/>
      <c r="D97" s="173" t="str">
        <f>"от "&amp;MIN(D99:H151)&amp;" до "&amp;MAX(D99,D119:H120,F159,D121:H135)</f>
        <v>от 0 до 14724</v>
      </c>
      <c r="E97" s="173"/>
      <c r="F97" s="173"/>
      <c r="G97" s="173"/>
      <c r="H97" s="174"/>
    </row>
    <row r="98" spans="1:8" ht="21.75" thickBot="1" x14ac:dyDescent="0.25">
      <c r="A98" s="336"/>
      <c r="B98" s="337"/>
      <c r="C98" s="130"/>
      <c r="D98" s="399"/>
      <c r="E98" s="399"/>
      <c r="F98" s="399"/>
      <c r="G98" s="399"/>
      <c r="H98" s="400"/>
    </row>
    <row r="99" spans="1:8" ht="70.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182">
        <v>11700</v>
      </c>
      <c r="E99" s="182"/>
      <c r="F99" s="182"/>
      <c r="G99" s="182"/>
      <c r="H99" s="183"/>
    </row>
    <row r="100" spans="1:8" ht="70.5" customHeight="1" thickBot="1" x14ac:dyDescent="0.25">
      <c r="A100" s="184" t="s">
        <v>74</v>
      </c>
      <c r="B100" s="185"/>
      <c r="C100" s="186"/>
      <c r="D100" s="187" t="s">
        <v>75</v>
      </c>
      <c r="E100" s="188"/>
      <c r="F100" s="188"/>
      <c r="G100" s="188"/>
      <c r="H100" s="189"/>
    </row>
    <row r="101" spans="1:8" ht="70.5" customHeight="1" x14ac:dyDescent="0.2">
      <c r="A101" s="190" t="s">
        <v>76</v>
      </c>
      <c r="B101" s="191"/>
      <c r="C101" s="186"/>
      <c r="D101" s="157">
        <f>D99/4</f>
        <v>2925</v>
      </c>
      <c r="E101" s="157"/>
      <c r="F101" s="157"/>
      <c r="G101" s="157"/>
      <c r="H101" s="158"/>
    </row>
    <row r="102" spans="1:8" ht="70.5" customHeight="1" x14ac:dyDescent="0.2">
      <c r="A102" s="190" t="s">
        <v>77</v>
      </c>
      <c r="B102" s="191"/>
      <c r="C102" s="186"/>
      <c r="D102" s="157">
        <f>D99/5</f>
        <v>2340</v>
      </c>
      <c r="E102" s="157"/>
      <c r="F102" s="157"/>
      <c r="G102" s="157"/>
      <c r="H102" s="158"/>
    </row>
    <row r="103" spans="1:8" ht="70.5" customHeight="1" x14ac:dyDescent="0.2">
      <c r="A103" s="190" t="s">
        <v>78</v>
      </c>
      <c r="B103" s="191"/>
      <c r="C103" s="186"/>
      <c r="D103" s="157">
        <f>D99/6</f>
        <v>1950</v>
      </c>
      <c r="E103" s="157"/>
      <c r="F103" s="157"/>
      <c r="G103" s="157"/>
      <c r="H103" s="158"/>
    </row>
    <row r="104" spans="1:8" ht="70.5" customHeight="1" x14ac:dyDescent="0.2">
      <c r="A104" s="190" t="s">
        <v>79</v>
      </c>
      <c r="B104" s="191"/>
      <c r="C104" s="186"/>
      <c r="D104" s="157">
        <f>D99/7</f>
        <v>1671.4285714285713</v>
      </c>
      <c r="E104" s="157"/>
      <c r="F104" s="157"/>
      <c r="G104" s="157"/>
      <c r="H104" s="158"/>
    </row>
    <row r="105" spans="1:8" ht="70.5" customHeight="1" x14ac:dyDescent="0.2">
      <c r="A105" s="190" t="s">
        <v>80</v>
      </c>
      <c r="B105" s="191"/>
      <c r="C105" s="186"/>
      <c r="D105" s="157">
        <f>D99/8</f>
        <v>1462.5</v>
      </c>
      <c r="E105" s="157"/>
      <c r="F105" s="157"/>
      <c r="G105" s="157"/>
      <c r="H105" s="158"/>
    </row>
    <row r="106" spans="1:8" ht="70.5" customHeight="1" x14ac:dyDescent="0.2">
      <c r="A106" s="190" t="s">
        <v>81</v>
      </c>
      <c r="B106" s="191"/>
      <c r="C106" s="186"/>
      <c r="D106" s="157">
        <f>D99/9</f>
        <v>1300</v>
      </c>
      <c r="E106" s="157"/>
      <c r="F106" s="157"/>
      <c r="G106" s="157"/>
      <c r="H106" s="158"/>
    </row>
    <row r="107" spans="1:8" ht="70.5" customHeight="1" x14ac:dyDescent="0.2">
      <c r="A107" s="190" t="s">
        <v>82</v>
      </c>
      <c r="B107" s="191"/>
      <c r="C107" s="186"/>
      <c r="D107" s="157">
        <f>D99/10</f>
        <v>1170</v>
      </c>
      <c r="E107" s="157"/>
      <c r="F107" s="157"/>
      <c r="G107" s="157"/>
      <c r="H107" s="158"/>
    </row>
    <row r="108" spans="1:8" ht="70.5" customHeight="1" thickBot="1" x14ac:dyDescent="0.25">
      <c r="A108" s="179" t="s">
        <v>83</v>
      </c>
      <c r="B108" s="180"/>
      <c r="C108" s="186"/>
      <c r="D108" s="182">
        <v>17544</v>
      </c>
      <c r="E108" s="182"/>
      <c r="F108" s="182"/>
      <c r="G108" s="182"/>
      <c r="H108" s="183"/>
    </row>
    <row r="109" spans="1:8" ht="70.5" customHeight="1" thickBot="1" x14ac:dyDescent="0.25">
      <c r="A109" s="184" t="s">
        <v>74</v>
      </c>
      <c r="B109" s="185"/>
      <c r="C109" s="186"/>
      <c r="D109" s="187" t="s">
        <v>75</v>
      </c>
      <c r="E109" s="188"/>
      <c r="F109" s="188"/>
      <c r="G109" s="188"/>
      <c r="H109" s="189"/>
    </row>
    <row r="110" spans="1:8" ht="70.5" customHeight="1" x14ac:dyDescent="0.2">
      <c r="A110" s="190" t="s">
        <v>76</v>
      </c>
      <c r="B110" s="191"/>
      <c r="C110" s="186"/>
      <c r="D110" s="157">
        <v>4386</v>
      </c>
      <c r="E110" s="157"/>
      <c r="F110" s="157"/>
      <c r="G110" s="157"/>
      <c r="H110" s="158"/>
    </row>
    <row r="111" spans="1:8" ht="70.5" customHeight="1" x14ac:dyDescent="0.2">
      <c r="A111" s="190" t="s">
        <v>77</v>
      </c>
      <c r="B111" s="191"/>
      <c r="C111" s="186"/>
      <c r="D111" s="157">
        <v>3508.7999999999997</v>
      </c>
      <c r="E111" s="157"/>
      <c r="F111" s="157"/>
      <c r="G111" s="157"/>
      <c r="H111" s="158"/>
    </row>
    <row r="112" spans="1:8" ht="70.5" customHeight="1" x14ac:dyDescent="0.2">
      <c r="A112" s="190" t="s">
        <v>78</v>
      </c>
      <c r="B112" s="191"/>
      <c r="C112" s="186"/>
      <c r="D112" s="157">
        <v>2923.9999999999995</v>
      </c>
      <c r="E112" s="157"/>
      <c r="F112" s="157"/>
      <c r="G112" s="157"/>
      <c r="H112" s="158"/>
    </row>
    <row r="113" spans="1:8" ht="70.5" customHeight="1" x14ac:dyDescent="0.2">
      <c r="A113" s="190" t="s">
        <v>79</v>
      </c>
      <c r="B113" s="191"/>
      <c r="C113" s="186"/>
      <c r="D113" s="157">
        <v>2506.2857142857142</v>
      </c>
      <c r="E113" s="157"/>
      <c r="F113" s="157"/>
      <c r="G113" s="157"/>
      <c r="H113" s="158"/>
    </row>
    <row r="114" spans="1:8" ht="70.5" customHeight="1" x14ac:dyDescent="0.2">
      <c r="A114" s="190" t="s">
        <v>80</v>
      </c>
      <c r="B114" s="191"/>
      <c r="C114" s="186"/>
      <c r="D114" s="157">
        <v>2193</v>
      </c>
      <c r="E114" s="157"/>
      <c r="F114" s="157"/>
      <c r="G114" s="157"/>
      <c r="H114" s="158"/>
    </row>
    <row r="115" spans="1:8" ht="70.5" customHeight="1" x14ac:dyDescent="0.2">
      <c r="A115" s="190" t="s">
        <v>81</v>
      </c>
      <c r="B115" s="191"/>
      <c r="C115" s="186"/>
      <c r="D115" s="157">
        <v>1949.333333333333</v>
      </c>
      <c r="E115" s="157"/>
      <c r="F115" s="157"/>
      <c r="G115" s="157"/>
      <c r="H115" s="158"/>
    </row>
    <row r="116" spans="1:8" ht="70.5" customHeight="1" thickBot="1" x14ac:dyDescent="0.25">
      <c r="A116" s="190" t="s">
        <v>82</v>
      </c>
      <c r="B116" s="191"/>
      <c r="C116" s="194"/>
      <c r="D116" s="157">
        <v>1754.3999999999999</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44">
        <v>10008</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1">
        <v>8628</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121">
        <v>10629</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121">
        <v>4806</v>
      </c>
      <c r="E121" s="122"/>
      <c r="F121" s="122"/>
      <c r="G121" s="122"/>
      <c r="H121" s="123"/>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121">
        <v>4806</v>
      </c>
      <c r="E122" s="122"/>
      <c r="F122" s="122"/>
      <c r="G122" s="122"/>
      <c r="H122" s="123"/>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121">
        <v>4329</v>
      </c>
      <c r="E123" s="122"/>
      <c r="F123" s="122"/>
      <c r="G123" s="122"/>
      <c r="H123" s="123"/>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6">
        <v>9231</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6">
        <v>9231</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6">
        <v>14586</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"2ГИС.ПЕТРОПАВЛОВСК-КАМЧАТСКИЙ" (мобильная версия 2ГИС 4.0 и выше)</v>
      </c>
      <c r="D127" s="36">
        <v>5253</v>
      </c>
      <c r="E127" s="37"/>
      <c r="F127" s="37"/>
      <c r="G127" s="37"/>
      <c r="H127" s="38"/>
    </row>
    <row r="128" spans="1:8" ht="50.1" customHeight="1" x14ac:dyDescent="0.2">
      <c r="A128" s="160" t="s">
        <v>94</v>
      </c>
      <c r="B128" s="161"/>
      <c r="C128" s="202" t="s">
        <v>95</v>
      </c>
      <c r="D128" s="36">
        <v>624</v>
      </c>
      <c r="E128" s="37"/>
      <c r="F128" s="37"/>
      <c r="G128" s="37"/>
      <c r="H128" s="38"/>
    </row>
    <row r="129" spans="1:8" ht="71.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6">
        <v>3102</v>
      </c>
      <c r="E129" s="37"/>
      <c r="F129" s="37"/>
      <c r="G129" s="37"/>
      <c r="H129" s="38"/>
    </row>
    <row r="130" spans="1:8" ht="71.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6">
        <v>2484</v>
      </c>
      <c r="E130" s="37"/>
      <c r="F130" s="37"/>
      <c r="G130" s="37"/>
      <c r="H130" s="38"/>
    </row>
    <row r="131" spans="1:8" ht="71.25" customHeight="1" x14ac:dyDescent="0.2">
      <c r="A131" s="160" t="s">
        <v>98</v>
      </c>
      <c r="B131" s="161"/>
      <c r="C131"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6">
        <v>2493</v>
      </c>
      <c r="E131" s="37"/>
      <c r="F131" s="37"/>
      <c r="G131" s="37"/>
      <c r="H131" s="38"/>
    </row>
    <row r="132" spans="1:8" ht="71.25" customHeight="1" x14ac:dyDescent="0.2">
      <c r="A132" s="160" t="s">
        <v>99</v>
      </c>
      <c r="B132" s="161"/>
      <c r="C132"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6">
        <v>1242</v>
      </c>
      <c r="E132" s="37"/>
      <c r="F132" s="37"/>
      <c r="G132" s="37"/>
      <c r="H132" s="38"/>
    </row>
    <row r="133" spans="1:8" ht="71.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6">
        <v>14724</v>
      </c>
      <c r="E133" s="37"/>
      <c r="F133" s="37"/>
      <c r="G133" s="37"/>
      <c r="H133" s="38"/>
    </row>
    <row r="134" spans="1:8" ht="71.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6">
        <v>4002</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6">
        <v>8487</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6">
        <v>1362</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8" s="36">
        <v>5241</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6">
        <v>5160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0" s="36">
        <v>10002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6">
        <v>12120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6">
        <v>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"2ГИС.ПЕТРОПАВЛОВСК-КАМЧАТСКИЙ" (версия для ПК)</v>
      </c>
      <c r="D143" s="36">
        <v>15000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6">
        <v>6840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6">
        <v>6840</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"2ГИС.ПЕТРОПАВЛОВСК-КАМЧАТСКИЙ" (версия для ПК)</v>
      </c>
      <c r="D146" s="36">
        <v>12960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"2ГИС.ПЕТРОПАВЛОВСК-КАМЧАТСКИЙ" (версия для ПК)</v>
      </c>
      <c r="D147" s="36">
        <v>12960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"2ГИС.ПЕТРОПАВЛОВСК-КАМЧАТСКИЙ" (версия для ПК)</v>
      </c>
      <c r="D148" s="36">
        <v>20520</v>
      </c>
      <c r="E148" s="37"/>
      <c r="F148" s="37"/>
      <c r="G148" s="37"/>
      <c r="H148" s="38"/>
    </row>
    <row r="149" spans="1:8" ht="50.1" customHeight="1" x14ac:dyDescent="0.2">
      <c r="A149" s="160" t="s">
        <v>115</v>
      </c>
      <c r="B149" s="161"/>
      <c r="C149" s="202" t="s">
        <v>95</v>
      </c>
      <c r="D149" s="36">
        <v>960</v>
      </c>
      <c r="E149" s="37"/>
      <c r="F149" s="37"/>
      <c r="G149" s="37"/>
      <c r="H149" s="38"/>
    </row>
    <row r="150" spans="1:8" ht="66"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6">
        <v>20640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"2ГИС.ПЕТРОПАВЛОВСК-КАМЧАТСКИЙ" (версия для ПК)</v>
      </c>
      <c r="D151" s="44">
        <v>12000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6">
        <v>4002</v>
      </c>
      <c r="E153" s="37"/>
      <c r="F153" s="37"/>
      <c r="G153" s="37"/>
      <c r="H153" s="38"/>
    </row>
    <row r="154" spans="1:8" s="16" customFormat="1" ht="50.1" customHeight="1" x14ac:dyDescent="0.2">
      <c r="A154" s="160" t="s">
        <v>120</v>
      </c>
      <c r="B154" s="161"/>
      <c r="C154" s="209"/>
      <c r="D154" s="36">
        <v>4002</v>
      </c>
      <c r="E154" s="37"/>
      <c r="F154" s="37"/>
      <c r="G154" s="37"/>
      <c r="H154" s="38"/>
    </row>
    <row r="155" spans="1:8" s="16" customFormat="1" ht="50.1" customHeight="1" x14ac:dyDescent="0.2">
      <c r="A155" s="207" t="s">
        <v>121</v>
      </c>
      <c r="B155" s="208"/>
      <c r="C155" s="209"/>
      <c r="D155" s="359">
        <v>3000</v>
      </c>
      <c r="E155" s="157"/>
      <c r="F155" s="157"/>
      <c r="G155" s="157"/>
      <c r="H155" s="157"/>
    </row>
    <row r="156" spans="1:8" s="16" customFormat="1" ht="50.1" customHeight="1" x14ac:dyDescent="0.2">
      <c r="A156" s="207" t="s">
        <v>122</v>
      </c>
      <c r="B156" s="208"/>
      <c r="C156" s="209"/>
      <c r="D156" s="359">
        <v>300</v>
      </c>
      <c r="E156" s="157"/>
      <c r="F156" s="157"/>
      <c r="G156" s="157"/>
      <c r="H156" s="157"/>
    </row>
    <row r="157" spans="1:8" s="16" customFormat="1" ht="50.1" customHeight="1" thickBot="1" x14ac:dyDescent="0.25">
      <c r="A157" s="207" t="s">
        <v>123</v>
      </c>
      <c r="B157" s="208"/>
      <c r="C157" s="210"/>
      <c r="D157" s="78">
        <v>1050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59" s="212">
        <f>F159*1.2</f>
        <v>5767.2</v>
      </c>
      <c r="E159" s="213">
        <f>F159*1.1</f>
        <v>5286.6</v>
      </c>
      <c r="F159" s="213">
        <v>4806</v>
      </c>
      <c r="G159" s="213">
        <f>F159*0.75</f>
        <v>3604.5</v>
      </c>
      <c r="H159" s="214">
        <f>F159*0.5</f>
        <v>2403</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0" s="36">
        <v>4806</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1" s="36">
        <v>4329</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62" s="212">
        <f>F162*1.2</f>
        <v>8208</v>
      </c>
      <c r="E162" s="213">
        <f>F162*1.1</f>
        <v>7524.0000000000009</v>
      </c>
      <c r="F162" s="213">
        <v>6840</v>
      </c>
      <c r="G162" s="213">
        <f>F162*0.75</f>
        <v>5130</v>
      </c>
      <c r="H162" s="214">
        <f>F162*0.5</f>
        <v>3420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3" s="36">
        <v>6840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4" s="36">
        <v>6120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"2ГИС.ПЕТРОПАВЛОВСК-КАМЧАТСКИЙ"</v>
      </c>
      <c r="D165" s="36">
        <v>7074</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8" s="31">
        <v>13470</v>
      </c>
      <c r="E168" s="32"/>
      <c r="F168" s="32"/>
      <c r="G168" s="32"/>
      <c r="H168" s="33"/>
    </row>
    <row r="169" spans="1:8" s="16" customFormat="1" ht="83.25" customHeight="1" thickBot="1" x14ac:dyDescent="0.25">
      <c r="A169" s="160" t="s">
        <v>195</v>
      </c>
      <c r="B169" s="161"/>
      <c r="C169" s="209"/>
      <c r="D169" s="36">
        <v>13470</v>
      </c>
      <c r="E169" s="37"/>
      <c r="F169" s="37"/>
      <c r="G169" s="37"/>
      <c r="H169" s="38"/>
    </row>
    <row r="170" spans="1:8" ht="21.75" thickBot="1" x14ac:dyDescent="0.25">
      <c r="A170" s="336"/>
      <c r="B170" s="337"/>
      <c r="C170" s="130"/>
      <c r="D170" s="399"/>
      <c r="E170" s="399"/>
      <c r="F170" s="399"/>
      <c r="G170" s="399"/>
      <c r="H170" s="400"/>
    </row>
    <row r="172" spans="1:8" ht="21" x14ac:dyDescent="0.2">
      <c r="A172" s="220"/>
      <c r="B172" s="221" t="s">
        <v>133</v>
      </c>
      <c r="C172" s="222" t="s">
        <v>633</v>
      </c>
      <c r="D172" s="222"/>
      <c r="E172" s="223"/>
      <c r="F172" s="223"/>
      <c r="G172" s="223"/>
      <c r="H172" s="223"/>
    </row>
    <row r="173" spans="1:8" ht="21" x14ac:dyDescent="0.2">
      <c r="A173" s="220"/>
      <c r="B173" s="223"/>
      <c r="C173" s="224" t="s">
        <v>634</v>
      </c>
      <c r="D173" s="224"/>
      <c r="E173" s="223"/>
      <c r="F173" s="223"/>
      <c r="G173" s="223"/>
      <c r="H173" s="223"/>
    </row>
    <row r="174" spans="1:8" ht="21" x14ac:dyDescent="0.2">
      <c r="A174" s="220"/>
      <c r="B174" s="223"/>
      <c r="C174" s="224" t="s">
        <v>635</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7.5" customHeight="1" thickBot="1" x14ac:dyDescent="0.25">
      <c r="A189" s="375" t="s">
        <v>148</v>
      </c>
      <c r="B189" s="376"/>
      <c r="C189" s="250" t="s">
        <v>149</v>
      </c>
      <c r="D189" s="402" t="s">
        <v>150</v>
      </c>
      <c r="E189" s="403"/>
      <c r="F189" s="252"/>
      <c r="G189" s="252"/>
      <c r="H189" s="252"/>
    </row>
    <row r="190" spans="1:8" ht="110.25" customHeight="1" x14ac:dyDescent="0.2">
      <c r="A190" s="253" t="s">
        <v>151</v>
      </c>
      <c r="B190" s="254"/>
      <c r="C190" s="255" t="s">
        <v>152</v>
      </c>
      <c r="D190" s="256" t="s">
        <v>153</v>
      </c>
      <c r="E190" s="257"/>
      <c r="F190" s="252"/>
      <c r="G190" s="252"/>
      <c r="H190" s="252"/>
    </row>
    <row r="191" spans="1:8" ht="88.5" customHeight="1" x14ac:dyDescent="0.2">
      <c r="A191" s="258" t="s">
        <v>154</v>
      </c>
      <c r="B191" s="259"/>
      <c r="C191" s="260" t="s">
        <v>155</v>
      </c>
      <c r="D191" s="261" t="s">
        <v>156</v>
      </c>
      <c r="E191" s="262"/>
      <c r="F191" s="252"/>
      <c r="G191" s="252"/>
      <c r="H191" s="252"/>
    </row>
    <row r="192" spans="1:8" ht="138" customHeight="1" thickBot="1" x14ac:dyDescent="0.25">
      <c r="A192" s="404" t="s">
        <v>157</v>
      </c>
      <c r="B192" s="405"/>
      <c r="C192" s="406" t="s">
        <v>158</v>
      </c>
      <c r="D192" s="407" t="s">
        <v>156</v>
      </c>
      <c r="E192" s="408"/>
      <c r="F192" s="252"/>
      <c r="G192" s="252"/>
      <c r="H192" s="252"/>
    </row>
    <row r="193" spans="1:8" s="217" customFormat="1" ht="102.75" customHeight="1" thickBot="1" x14ac:dyDescent="0.25">
      <c r="A193" s="404" t="s">
        <v>160</v>
      </c>
      <c r="B193" s="405"/>
      <c r="C193" s="601" t="s">
        <v>161</v>
      </c>
      <c r="D193" s="405" t="s">
        <v>156</v>
      </c>
      <c r="E193" s="602"/>
      <c r="F193" s="246"/>
      <c r="G193" s="246"/>
      <c r="H193" s="246"/>
    </row>
    <row r="194" spans="1:8" s="238" customFormat="1" ht="222.75" customHeight="1" thickBot="1" x14ac:dyDescent="0.25">
      <c r="A194" s="404" t="s">
        <v>162</v>
      </c>
      <c r="B194" s="405"/>
      <c r="C194" s="406" t="s">
        <v>163</v>
      </c>
      <c r="D194" s="407" t="s">
        <v>156</v>
      </c>
      <c r="E194" s="408"/>
      <c r="F194" s="236"/>
      <c r="G194" s="237"/>
      <c r="H194" s="237"/>
    </row>
    <row r="195" spans="1:8" ht="26.25" x14ac:dyDescent="0.2">
      <c r="A195" s="729"/>
      <c r="B195" s="729"/>
      <c r="C195" s="629"/>
      <c r="D195" s="629"/>
      <c r="E195" s="629"/>
      <c r="F195" s="236"/>
      <c r="G195" s="237"/>
      <c r="H195" s="237"/>
    </row>
    <row r="196" spans="1:8" ht="23.25" x14ac:dyDescent="0.2">
      <c r="A196" s="264" t="s">
        <v>164</v>
      </c>
      <c r="B196" s="264"/>
      <c r="C196" s="264"/>
      <c r="D196" s="264"/>
      <c r="E196" s="264"/>
      <c r="F196" s="264"/>
      <c r="G196" s="264"/>
      <c r="H196" s="264"/>
    </row>
    <row r="197" spans="1:8" ht="23.25" x14ac:dyDescent="0.2">
      <c r="A197" s="264" t="s">
        <v>165</v>
      </c>
      <c r="B197" s="264"/>
      <c r="C197" s="264"/>
      <c r="D197" s="264"/>
      <c r="E197" s="264"/>
      <c r="F197" s="264"/>
      <c r="G197" s="264"/>
      <c r="H197" s="264"/>
    </row>
    <row r="198" spans="1:8" ht="180" customHeight="1" x14ac:dyDescent="0.2">
      <c r="A198"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39"/>
      <c r="C198" s="239"/>
      <c r="D198" s="239"/>
      <c r="E198" s="239"/>
      <c r="F198" s="239"/>
      <c r="G198" s="239"/>
      <c r="H198" s="239"/>
    </row>
    <row r="199" spans="1:8" ht="62.25" customHeight="1" x14ac:dyDescent="0.2">
      <c r="A199" s="239" t="s">
        <v>167</v>
      </c>
      <c r="B199" s="239"/>
      <c r="C199" s="239"/>
      <c r="D199" s="239"/>
      <c r="E199" s="239"/>
      <c r="F199" s="239"/>
      <c r="G199" s="239"/>
      <c r="H199" s="239"/>
    </row>
    <row r="200" spans="1:8" ht="23.25" x14ac:dyDescent="0.2">
      <c r="A200" s="264" t="s">
        <v>168</v>
      </c>
      <c r="B200" s="264"/>
      <c r="C200" s="264"/>
      <c r="D200" s="264"/>
      <c r="E200" s="264"/>
      <c r="F200" s="264"/>
      <c r="G200" s="264"/>
      <c r="H200"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6">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6588</v>
      </c>
      <c r="E7" s="32">
        <f>F7*1.1</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389">
        <v>126</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9230.4</v>
      </c>
      <c r="E27" s="32">
        <f>F27*1.1</f>
        <v>8461.2000000000007</v>
      </c>
      <c r="F27" s="32">
        <v>7692</v>
      </c>
      <c r="G27" s="32">
        <f>F27*0.75</f>
        <v>5769</v>
      </c>
      <c r="H27" s="33">
        <f>F27*0.5</f>
        <v>3846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1">
        <f>F48*1.2</f>
        <v>7905.5999999999995</v>
      </c>
      <c r="E48" s="32">
        <f>F48*1.1</f>
        <v>7246.8</v>
      </c>
      <c r="F48" s="32">
        <v>6588</v>
      </c>
      <c r="G48" s="32">
        <f>F48*0.75</f>
        <v>4941</v>
      </c>
      <c r="H48" s="33">
        <f>F48*0.5</f>
        <v>3294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54">
        <f>F54*1.2</f>
        <v>8510.4</v>
      </c>
      <c r="E54" s="32">
        <f>F54*1.1</f>
        <v>7801.2000000000007</v>
      </c>
      <c r="F54" s="32">
        <v>7092</v>
      </c>
      <c r="G54" s="32">
        <f>F54*0.75</f>
        <v>5319</v>
      </c>
      <c r="H54" s="33">
        <f>F54*0.5</f>
        <v>3546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389">
        <v>126</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690 до 13800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144">
        <v>690</v>
      </c>
      <c r="E65" s="145"/>
      <c r="F65" s="145"/>
      <c r="G65" s="145"/>
      <c r="H65" s="146"/>
    </row>
    <row r="66" spans="1:8" ht="37.5" customHeight="1" x14ac:dyDescent="0.2">
      <c r="A66" s="147" t="s">
        <v>40</v>
      </c>
      <c r="B66" s="148"/>
      <c r="C66" s="143"/>
      <c r="D66" s="36">
        <v>1380</v>
      </c>
      <c r="E66" s="37"/>
      <c r="F66" s="37"/>
      <c r="G66" s="37"/>
      <c r="H66" s="38"/>
    </row>
    <row r="67" spans="1:8" ht="37.5" customHeight="1" x14ac:dyDescent="0.2">
      <c r="A67" s="147" t="s">
        <v>41</v>
      </c>
      <c r="B67" s="148"/>
      <c r="C67" s="143"/>
      <c r="D67" s="36">
        <v>2070</v>
      </c>
      <c r="E67" s="37"/>
      <c r="F67" s="37"/>
      <c r="G67" s="37"/>
      <c r="H67" s="38"/>
    </row>
    <row r="68" spans="1:8" ht="37.5" customHeight="1" x14ac:dyDescent="0.2">
      <c r="A68" s="147" t="s">
        <v>42</v>
      </c>
      <c r="B68" s="148"/>
      <c r="C68" s="143"/>
      <c r="D68" s="36">
        <v>2760</v>
      </c>
      <c r="E68" s="37"/>
      <c r="F68" s="37"/>
      <c r="G68" s="37"/>
      <c r="H68" s="38"/>
    </row>
    <row r="69" spans="1:8" ht="37.5" customHeight="1" x14ac:dyDescent="0.2">
      <c r="A69" s="147" t="s">
        <v>43</v>
      </c>
      <c r="B69" s="148"/>
      <c r="C69" s="143"/>
      <c r="D69" s="36">
        <v>3450</v>
      </c>
      <c r="E69" s="37"/>
      <c r="F69" s="37"/>
      <c r="G69" s="37"/>
      <c r="H69" s="38"/>
    </row>
    <row r="70" spans="1:8" ht="37.5" customHeight="1" x14ac:dyDescent="0.2">
      <c r="A70" s="147" t="s">
        <v>44</v>
      </c>
      <c r="B70" s="148"/>
      <c r="C70" s="143"/>
      <c r="D70" s="36">
        <v>4140</v>
      </c>
      <c r="E70" s="37"/>
      <c r="F70" s="37"/>
      <c r="G70" s="37"/>
      <c r="H70" s="38"/>
    </row>
    <row r="71" spans="1:8" ht="37.5" customHeight="1" x14ac:dyDescent="0.2">
      <c r="A71" s="147" t="s">
        <v>45</v>
      </c>
      <c r="B71" s="148"/>
      <c r="C71" s="143"/>
      <c r="D71" s="36">
        <v>4830</v>
      </c>
      <c r="E71" s="37"/>
      <c r="F71" s="37"/>
      <c r="G71" s="37"/>
      <c r="H71" s="38"/>
    </row>
    <row r="72" spans="1:8" ht="37.5" customHeight="1" x14ac:dyDescent="0.2">
      <c r="A72" s="147" t="s">
        <v>46</v>
      </c>
      <c r="B72" s="148"/>
      <c r="C72" s="143"/>
      <c r="D72" s="36">
        <v>5520</v>
      </c>
      <c r="E72" s="37"/>
      <c r="F72" s="37"/>
      <c r="G72" s="37"/>
      <c r="H72" s="38"/>
    </row>
    <row r="73" spans="1:8" ht="37.5" customHeight="1" x14ac:dyDescent="0.2">
      <c r="A73" s="147" t="s">
        <v>47</v>
      </c>
      <c r="B73" s="148"/>
      <c r="C73" s="143"/>
      <c r="D73" s="36">
        <v>6210</v>
      </c>
      <c r="E73" s="37"/>
      <c r="F73" s="37"/>
      <c r="G73" s="37"/>
      <c r="H73" s="38"/>
    </row>
    <row r="74" spans="1:8" ht="37.5" customHeight="1" x14ac:dyDescent="0.2">
      <c r="A74" s="147" t="s">
        <v>48</v>
      </c>
      <c r="B74" s="148"/>
      <c r="C74" s="143"/>
      <c r="D74" s="36">
        <v>6900</v>
      </c>
      <c r="E74" s="37"/>
      <c r="F74" s="37"/>
      <c r="G74" s="37"/>
      <c r="H74" s="38"/>
    </row>
    <row r="75" spans="1:8" ht="37.5" customHeight="1" x14ac:dyDescent="0.2">
      <c r="A75" s="147" t="s">
        <v>49</v>
      </c>
      <c r="B75" s="148"/>
      <c r="C75" s="143"/>
      <c r="D75" s="36">
        <v>7590</v>
      </c>
      <c r="E75" s="37"/>
      <c r="F75" s="37"/>
      <c r="G75" s="37"/>
      <c r="H75" s="38"/>
    </row>
    <row r="76" spans="1:8" ht="37.5" customHeight="1" x14ac:dyDescent="0.2">
      <c r="A76" s="147" t="s">
        <v>50</v>
      </c>
      <c r="B76" s="148"/>
      <c r="C76" s="143"/>
      <c r="D76" s="36">
        <v>8280</v>
      </c>
      <c r="E76" s="37"/>
      <c r="F76" s="37"/>
      <c r="G76" s="37"/>
      <c r="H76" s="38"/>
    </row>
    <row r="77" spans="1:8" ht="37.5" customHeight="1" x14ac:dyDescent="0.2">
      <c r="A77" s="147" t="s">
        <v>51</v>
      </c>
      <c r="B77" s="148"/>
      <c r="C77" s="143"/>
      <c r="D77" s="36">
        <v>8970</v>
      </c>
      <c r="E77" s="37"/>
      <c r="F77" s="37"/>
      <c r="G77" s="37"/>
      <c r="H77" s="38"/>
    </row>
    <row r="78" spans="1:8" ht="37.5" customHeight="1" x14ac:dyDescent="0.2">
      <c r="A78" s="147" t="s">
        <v>52</v>
      </c>
      <c r="B78" s="148"/>
      <c r="C78" s="143"/>
      <c r="D78" s="36">
        <v>9660</v>
      </c>
      <c r="E78" s="37"/>
      <c r="F78" s="37"/>
      <c r="G78" s="37"/>
      <c r="H78" s="38"/>
    </row>
    <row r="79" spans="1:8" ht="37.5" customHeight="1" x14ac:dyDescent="0.2">
      <c r="A79" s="147" t="s">
        <v>53</v>
      </c>
      <c r="B79" s="148"/>
      <c r="C79" s="143"/>
      <c r="D79" s="36">
        <v>10350</v>
      </c>
      <c r="E79" s="37"/>
      <c r="F79" s="37"/>
      <c r="G79" s="37"/>
      <c r="H79" s="38"/>
    </row>
    <row r="80" spans="1:8" ht="37.5" customHeight="1" x14ac:dyDescent="0.2">
      <c r="A80" s="147" t="s">
        <v>54</v>
      </c>
      <c r="B80" s="148"/>
      <c r="C80" s="143"/>
      <c r="D80" s="36">
        <v>11040</v>
      </c>
      <c r="E80" s="37"/>
      <c r="F80" s="37"/>
      <c r="G80" s="37"/>
      <c r="H80" s="38"/>
    </row>
    <row r="81" spans="1:8" ht="37.5" customHeight="1" x14ac:dyDescent="0.2">
      <c r="A81" s="147" t="s">
        <v>55</v>
      </c>
      <c r="B81" s="148"/>
      <c r="C81" s="143"/>
      <c r="D81" s="36">
        <v>11730</v>
      </c>
      <c r="E81" s="37"/>
      <c r="F81" s="37"/>
      <c r="G81" s="37"/>
      <c r="H81" s="38"/>
    </row>
    <row r="82" spans="1:8" ht="37.5" customHeight="1" x14ac:dyDescent="0.2">
      <c r="A82" s="147" t="s">
        <v>56</v>
      </c>
      <c r="B82" s="148"/>
      <c r="C82" s="143"/>
      <c r="D82" s="36">
        <v>12420</v>
      </c>
      <c r="E82" s="37"/>
      <c r="F82" s="37"/>
      <c r="G82" s="37"/>
      <c r="H82" s="38"/>
    </row>
    <row r="83" spans="1:8" ht="37.5" customHeight="1" x14ac:dyDescent="0.2">
      <c r="A83" s="147" t="s">
        <v>57</v>
      </c>
      <c r="B83" s="148"/>
      <c r="C83" s="143"/>
      <c r="D83" s="36">
        <v>13110</v>
      </c>
      <c r="E83" s="37"/>
      <c r="F83" s="37"/>
      <c r="G83" s="37"/>
      <c r="H83" s="38"/>
    </row>
    <row r="84" spans="1:8" ht="37.5" customHeight="1" thickBot="1" x14ac:dyDescent="0.25">
      <c r="A84" s="147" t="s">
        <v>58</v>
      </c>
      <c r="B84" s="148"/>
      <c r="C84" s="143"/>
      <c r="D84" s="36">
        <v>13800</v>
      </c>
      <c r="E84" s="37"/>
      <c r="F84" s="37"/>
      <c r="G84" s="37"/>
      <c r="H84" s="38"/>
    </row>
    <row r="85" spans="1:8" ht="50.1" customHeight="1" thickBot="1" x14ac:dyDescent="0.25">
      <c r="A85" s="136" t="s">
        <v>59</v>
      </c>
      <c r="B85" s="137"/>
      <c r="C85" s="137"/>
      <c r="D85" s="138" t="str">
        <f>"от "&amp;MIN(D86:D95)&amp;" до "&amp;MAX(D86:D95)</f>
        <v>от 240 до 4020</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152">
        <v>600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157">
        <v>240</v>
      </c>
      <c r="E87" s="157"/>
      <c r="F87" s="157"/>
      <c r="G87" s="157"/>
      <c r="H87" s="158"/>
    </row>
    <row r="88" spans="1:8" ht="37.5" customHeight="1" x14ac:dyDescent="0.2">
      <c r="A88" s="154" t="s">
        <v>62</v>
      </c>
      <c r="B88" s="155"/>
      <c r="C88" s="159"/>
      <c r="D88" s="157">
        <v>4020</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3012</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3480</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708 до 5040</v>
      </c>
      <c r="E97" s="173"/>
      <c r="F97" s="173"/>
      <c r="G97" s="173"/>
      <c r="H97" s="174"/>
    </row>
    <row r="98" spans="1:8" ht="21.75" thickBot="1" x14ac:dyDescent="0.25">
      <c r="A98" s="336"/>
      <c r="B98" s="337"/>
      <c r="C98" s="130"/>
      <c r="D98" s="399"/>
      <c r="E98" s="399"/>
      <c r="F98" s="399"/>
      <c r="G98" s="399"/>
      <c r="H98" s="400"/>
    </row>
    <row r="99" spans="1:8" ht="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182">
        <v>2100</v>
      </c>
      <c r="E99" s="182"/>
      <c r="F99" s="182"/>
      <c r="G99" s="182"/>
      <c r="H99" s="183"/>
    </row>
    <row r="100" spans="1:8" ht="67.5" customHeight="1" thickBot="1" x14ac:dyDescent="0.25">
      <c r="A100" s="184" t="s">
        <v>74</v>
      </c>
      <c r="B100" s="185"/>
      <c r="C100" s="186"/>
      <c r="D100" s="187" t="s">
        <v>75</v>
      </c>
      <c r="E100" s="188"/>
      <c r="F100" s="188"/>
      <c r="G100" s="188"/>
      <c r="H100" s="189"/>
    </row>
    <row r="101" spans="1:8" ht="67.5" customHeight="1" x14ac:dyDescent="0.2">
      <c r="A101" s="190" t="s">
        <v>76</v>
      </c>
      <c r="B101" s="191"/>
      <c r="C101" s="186"/>
      <c r="D101" s="157">
        <f>D99/4</f>
        <v>525</v>
      </c>
      <c r="E101" s="157"/>
      <c r="F101" s="157"/>
      <c r="G101" s="157"/>
      <c r="H101" s="158"/>
    </row>
    <row r="102" spans="1:8" ht="67.5" customHeight="1" x14ac:dyDescent="0.2">
      <c r="A102" s="190" t="s">
        <v>77</v>
      </c>
      <c r="B102" s="191"/>
      <c r="C102" s="186"/>
      <c r="D102" s="157">
        <f>D99/5</f>
        <v>420</v>
      </c>
      <c r="E102" s="157"/>
      <c r="F102" s="157"/>
      <c r="G102" s="157"/>
      <c r="H102" s="158"/>
    </row>
    <row r="103" spans="1:8" ht="67.5" customHeight="1" x14ac:dyDescent="0.2">
      <c r="A103" s="190" t="s">
        <v>78</v>
      </c>
      <c r="B103" s="191"/>
      <c r="C103" s="186"/>
      <c r="D103" s="157">
        <f>D99/6</f>
        <v>350</v>
      </c>
      <c r="E103" s="157"/>
      <c r="F103" s="157"/>
      <c r="G103" s="157"/>
      <c r="H103" s="158"/>
    </row>
    <row r="104" spans="1:8" ht="67.5" customHeight="1" x14ac:dyDescent="0.2">
      <c r="A104" s="190" t="s">
        <v>79</v>
      </c>
      <c r="B104" s="191"/>
      <c r="C104" s="186"/>
      <c r="D104" s="157">
        <f>D99/7</f>
        <v>300</v>
      </c>
      <c r="E104" s="157"/>
      <c r="F104" s="157"/>
      <c r="G104" s="157"/>
      <c r="H104" s="158"/>
    </row>
    <row r="105" spans="1:8" ht="67.5" customHeight="1" x14ac:dyDescent="0.2">
      <c r="A105" s="190" t="s">
        <v>80</v>
      </c>
      <c r="B105" s="191"/>
      <c r="C105" s="186"/>
      <c r="D105" s="157">
        <f>D99/8</f>
        <v>262.5</v>
      </c>
      <c r="E105" s="157"/>
      <c r="F105" s="157"/>
      <c r="G105" s="157"/>
      <c r="H105" s="158"/>
    </row>
    <row r="106" spans="1:8" ht="67.5" customHeight="1" x14ac:dyDescent="0.2">
      <c r="A106" s="190" t="s">
        <v>81</v>
      </c>
      <c r="B106" s="191"/>
      <c r="C106" s="186"/>
      <c r="D106" s="157">
        <f>D99/9</f>
        <v>233.33333333333334</v>
      </c>
      <c r="E106" s="157"/>
      <c r="F106" s="157"/>
      <c r="G106" s="157"/>
      <c r="H106" s="158"/>
    </row>
    <row r="107" spans="1:8" ht="67.5" customHeight="1" x14ac:dyDescent="0.2">
      <c r="A107" s="190" t="s">
        <v>82</v>
      </c>
      <c r="B107" s="191"/>
      <c r="C107" s="186"/>
      <c r="D107" s="157">
        <f>D99/10</f>
        <v>210</v>
      </c>
      <c r="E107" s="157"/>
      <c r="F107" s="157"/>
      <c r="G107" s="157"/>
      <c r="H107" s="158"/>
    </row>
    <row r="108" spans="1:8" ht="67.5" customHeight="1" thickBot="1" x14ac:dyDescent="0.25">
      <c r="A108" s="179" t="s">
        <v>83</v>
      </c>
      <c r="B108" s="180"/>
      <c r="C108" s="186"/>
      <c r="D108" s="182">
        <v>3144</v>
      </c>
      <c r="E108" s="182"/>
      <c r="F108" s="182"/>
      <c r="G108" s="182"/>
      <c r="H108" s="183"/>
    </row>
    <row r="109" spans="1:8" ht="67.5" customHeight="1" thickBot="1" x14ac:dyDescent="0.25">
      <c r="A109" s="184" t="s">
        <v>74</v>
      </c>
      <c r="B109" s="185"/>
      <c r="C109" s="186"/>
      <c r="D109" s="187" t="s">
        <v>75</v>
      </c>
      <c r="E109" s="188"/>
      <c r="F109" s="188"/>
      <c r="G109" s="188"/>
      <c r="H109" s="189"/>
    </row>
    <row r="110" spans="1:8" ht="67.5" customHeight="1" x14ac:dyDescent="0.2">
      <c r="A110" s="190" t="s">
        <v>76</v>
      </c>
      <c r="B110" s="191"/>
      <c r="C110" s="186"/>
      <c r="D110" s="157">
        <v>786</v>
      </c>
      <c r="E110" s="157"/>
      <c r="F110" s="157"/>
      <c r="G110" s="157"/>
      <c r="H110" s="158"/>
    </row>
    <row r="111" spans="1:8" ht="67.5" customHeight="1" x14ac:dyDescent="0.2">
      <c r="A111" s="190" t="s">
        <v>77</v>
      </c>
      <c r="B111" s="191"/>
      <c r="C111" s="186"/>
      <c r="D111" s="157">
        <v>628.79999999999995</v>
      </c>
      <c r="E111" s="157"/>
      <c r="F111" s="157"/>
      <c r="G111" s="157"/>
      <c r="H111" s="158"/>
    </row>
    <row r="112" spans="1:8" ht="67.5" customHeight="1" x14ac:dyDescent="0.2">
      <c r="A112" s="190" t="s">
        <v>78</v>
      </c>
      <c r="B112" s="191"/>
      <c r="C112" s="186"/>
      <c r="D112" s="157">
        <v>524</v>
      </c>
      <c r="E112" s="157"/>
      <c r="F112" s="157"/>
      <c r="G112" s="157"/>
      <c r="H112" s="158"/>
    </row>
    <row r="113" spans="1:8" ht="67.5" customHeight="1" x14ac:dyDescent="0.2">
      <c r="A113" s="190" t="s">
        <v>79</v>
      </c>
      <c r="B113" s="191"/>
      <c r="C113" s="186"/>
      <c r="D113" s="157">
        <v>449.14285714285711</v>
      </c>
      <c r="E113" s="157"/>
      <c r="F113" s="157"/>
      <c r="G113" s="157"/>
      <c r="H113" s="158"/>
    </row>
    <row r="114" spans="1:8" ht="67.5" customHeight="1" x14ac:dyDescent="0.2">
      <c r="A114" s="190" t="s">
        <v>80</v>
      </c>
      <c r="B114" s="191"/>
      <c r="C114" s="186"/>
      <c r="D114" s="157">
        <v>393</v>
      </c>
      <c r="E114" s="157"/>
      <c r="F114" s="157"/>
      <c r="G114" s="157"/>
      <c r="H114" s="158"/>
    </row>
    <row r="115" spans="1:8" ht="67.5" customHeight="1" x14ac:dyDescent="0.2">
      <c r="A115" s="190" t="s">
        <v>81</v>
      </c>
      <c r="B115" s="191"/>
      <c r="C115" s="186"/>
      <c r="D115" s="157">
        <v>349.33333333333331</v>
      </c>
      <c r="E115" s="157"/>
      <c r="F115" s="157"/>
      <c r="G115" s="157"/>
      <c r="H115" s="158"/>
    </row>
    <row r="116" spans="1:8" ht="67.5" customHeight="1" thickBot="1" x14ac:dyDescent="0.25">
      <c r="A116" s="190" t="s">
        <v>82</v>
      </c>
      <c r="B116" s="191"/>
      <c r="C116" s="194"/>
      <c r="D116" s="157">
        <v>314.39999999999998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44">
        <v>5004</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"2ГИС.ПСКОВ"</v>
      </c>
      <c r="D119" s="31">
        <v>3000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121">
        <v>1008</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6">
        <v>3780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"2ГИС.ПСКОВ"</v>
      </c>
      <c r="D122" s="36">
        <v>3600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"2ГИС.ПСКОВ"</v>
      </c>
      <c r="D123" s="36">
        <v>5040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6">
        <v>2184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6">
        <v>1476</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6">
        <v>4488</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"2ГИС.ПСКОВ" (мобильная версия 2ГИС 4.0 и выше)</v>
      </c>
      <c r="D127" s="36">
        <v>1860</v>
      </c>
      <c r="E127" s="37"/>
      <c r="F127" s="37"/>
      <c r="G127" s="37"/>
      <c r="H127" s="38"/>
    </row>
    <row r="128" spans="1:8" ht="50.1" customHeight="1" x14ac:dyDescent="0.2">
      <c r="A128" s="160" t="s">
        <v>94</v>
      </c>
      <c r="B128" s="161"/>
      <c r="C128" s="202" t="s">
        <v>95</v>
      </c>
      <c r="D128" s="36">
        <v>900</v>
      </c>
      <c r="E128" s="37"/>
      <c r="F128" s="37"/>
      <c r="G128" s="37"/>
      <c r="H128" s="38"/>
    </row>
    <row r="129" spans="1:8" ht="70.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6">
        <v>1770</v>
      </c>
      <c r="E129" s="37"/>
      <c r="F129" s="37"/>
      <c r="G129" s="37"/>
      <c r="H129" s="38"/>
    </row>
    <row r="130" spans="1:8" ht="70.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6">
        <v>1416</v>
      </c>
      <c r="E130" s="37"/>
      <c r="F130" s="37"/>
      <c r="G130" s="37"/>
      <c r="H130" s="38"/>
    </row>
    <row r="131" spans="1:8" ht="70.5" customHeight="1" x14ac:dyDescent="0.2">
      <c r="A131" s="160" t="s">
        <v>98</v>
      </c>
      <c r="B131" s="161"/>
      <c r="C131"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6">
        <v>1182</v>
      </c>
      <c r="E131" s="37"/>
      <c r="F131" s="37"/>
      <c r="G131" s="37"/>
      <c r="H131" s="38"/>
    </row>
    <row r="132" spans="1:8" ht="70.5" customHeight="1" x14ac:dyDescent="0.2">
      <c r="A132" s="160" t="s">
        <v>99</v>
      </c>
      <c r="B132" s="161"/>
      <c r="C132"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6">
        <v>708</v>
      </c>
      <c r="E132" s="37"/>
      <c r="F132" s="37"/>
      <c r="G132" s="37"/>
      <c r="H132" s="38"/>
    </row>
    <row r="133" spans="1:8" ht="70.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6">
        <v>4488</v>
      </c>
      <c r="E133" s="37"/>
      <c r="F133" s="37"/>
      <c r="G133" s="37"/>
      <c r="H133" s="38"/>
    </row>
    <row r="134" spans="1:8" ht="70.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6">
        <v>3012</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6">
        <v>600</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8" s="36">
        <v>4800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"2ГИС.ПСКОВ"</v>
      </c>
      <c r="D141" s="36">
        <v>4200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6">
        <v>1440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"2ГИС.ПСКОВ" (версия для ПК)</v>
      </c>
      <c r="D143" s="36">
        <v>5400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"2ГИС.ПСКОВ"</v>
      </c>
      <c r="D144" s="36">
        <v>5040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"2ГИС.ПСКОВ"</v>
      </c>
      <c r="D145" s="36">
        <v>6048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"2ГИС.ПСКОВ" (версия для ПК)</v>
      </c>
      <c r="D146" s="36">
        <v>3120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"2ГИС.ПСКОВ" (версия для ПК)</v>
      </c>
      <c r="D147" s="36">
        <v>2160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"2ГИС.ПСКОВ" (версия для ПК)</v>
      </c>
      <c r="D148" s="36">
        <v>6360</v>
      </c>
      <c r="E148" s="37"/>
      <c r="F148" s="37"/>
      <c r="G148" s="37"/>
      <c r="H148" s="38"/>
    </row>
    <row r="149" spans="1:8" ht="50.1" customHeight="1" x14ac:dyDescent="0.2">
      <c r="A149" s="160" t="s">
        <v>115</v>
      </c>
      <c r="B149" s="161"/>
      <c r="C149" s="202" t="s">
        <v>95</v>
      </c>
      <c r="D149" s="36">
        <v>1320</v>
      </c>
      <c r="E149" s="37"/>
      <c r="F149" s="37"/>
      <c r="G149" s="37"/>
      <c r="H149" s="38"/>
    </row>
    <row r="150" spans="1:8" ht="75.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6">
        <v>6360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"2ГИС.ПСКОВ" (версия для ПК)</v>
      </c>
      <c r="D151" s="44">
        <v>4320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59" s="212">
        <f>F159*1.2</f>
        <v>2016</v>
      </c>
      <c r="E159" s="213">
        <f>F159*1.1</f>
        <v>1848.0000000000002</v>
      </c>
      <c r="F159" s="213">
        <v>1680</v>
      </c>
      <c r="G159" s="213">
        <f>F159*0.75</f>
        <v>1260</v>
      </c>
      <c r="H159" s="214">
        <f>F159*0.5</f>
        <v>840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"2ГИС.ПСКОВ"</v>
      </c>
      <c r="D160" s="36">
        <v>1560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1" s="36">
        <v>2478</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62" s="212">
        <f>F162*1.2</f>
        <v>2880</v>
      </c>
      <c r="E162" s="213">
        <f>F162*1.1</f>
        <v>2640</v>
      </c>
      <c r="F162" s="213">
        <v>2400</v>
      </c>
      <c r="G162" s="213">
        <f>F162*0.75</f>
        <v>1800</v>
      </c>
      <c r="H162" s="214">
        <f>F162*0.5</f>
        <v>1200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"2ГИС.ПСКОВ"</v>
      </c>
      <c r="D163" s="36">
        <v>2280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4" s="36">
        <v>3480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"2ГИС.ПСКОВ"</v>
      </c>
      <c r="D165" s="212">
        <f>F165*1.2</f>
        <v>1512</v>
      </c>
      <c r="E165" s="213">
        <f>F165*1.1</f>
        <v>1386</v>
      </c>
      <c r="F165" s="213">
        <v>1260</v>
      </c>
      <c r="G165" s="213">
        <f>F165*0.75</f>
        <v>945</v>
      </c>
      <c r="H165" s="214">
        <f>F165*0.5</f>
        <v>630</v>
      </c>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8" s="31">
        <v>6630</v>
      </c>
      <c r="E168" s="32"/>
      <c r="F168" s="32"/>
      <c r="G168" s="32"/>
      <c r="H168" s="33"/>
    </row>
    <row r="169" spans="1:8" s="16" customFormat="1" ht="83.25" customHeight="1" thickBot="1" x14ac:dyDescent="0.25">
      <c r="A169" s="160" t="s">
        <v>195</v>
      </c>
      <c r="B169" s="161"/>
      <c r="C169" s="209"/>
      <c r="D169" s="36">
        <v>6630</v>
      </c>
      <c r="E169" s="37"/>
      <c r="F169" s="37"/>
      <c r="G169" s="37"/>
      <c r="H169" s="38"/>
    </row>
    <row r="170" spans="1:8" ht="21.75" thickBot="1" x14ac:dyDescent="0.25">
      <c r="A170" s="336"/>
      <c r="B170" s="337"/>
      <c r="C170" s="130"/>
      <c r="D170" s="399"/>
      <c r="E170" s="399"/>
      <c r="F170" s="399"/>
      <c r="G170" s="399"/>
      <c r="H170" s="400"/>
    </row>
    <row r="172" spans="1:8" ht="21" x14ac:dyDescent="0.2">
      <c r="A172" s="220"/>
      <c r="B172" s="221" t="s">
        <v>133</v>
      </c>
      <c r="C172" s="222" t="s">
        <v>637</v>
      </c>
      <c r="D172" s="222"/>
      <c r="E172" s="223"/>
      <c r="F172" s="223"/>
      <c r="G172" s="223"/>
      <c r="H172" s="223"/>
    </row>
    <row r="173" spans="1:8" ht="21" x14ac:dyDescent="0.2">
      <c r="A173" s="220"/>
      <c r="B173" s="223"/>
      <c r="C173" s="224" t="s">
        <v>638</v>
      </c>
      <c r="D173" s="224"/>
      <c r="E173" s="223"/>
      <c r="F173" s="223"/>
      <c r="G173" s="223"/>
      <c r="H173" s="223"/>
    </row>
    <row r="174" spans="1:8" ht="21" x14ac:dyDescent="0.2">
      <c r="A174" s="220"/>
      <c r="B174" s="223"/>
      <c r="C174" s="222" t="s">
        <v>639</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customHeight="1"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customHeight="1" x14ac:dyDescent="0.2">
      <c r="A185" s="239" t="s">
        <v>145</v>
      </c>
      <c r="B185" s="239"/>
      <c r="C185" s="239"/>
      <c r="D185" s="239"/>
      <c r="E185" s="239"/>
      <c r="F185" s="239"/>
      <c r="G185" s="239"/>
      <c r="H185" s="239"/>
    </row>
    <row r="186" spans="1:8" ht="21" customHeight="1"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0.75" customHeight="1" thickBot="1" x14ac:dyDescent="0.25">
      <c r="A189" s="375" t="s">
        <v>148</v>
      </c>
      <c r="B189" s="376"/>
      <c r="C189" s="250" t="s">
        <v>149</v>
      </c>
      <c r="D189" s="402" t="s">
        <v>150</v>
      </c>
      <c r="E189" s="403"/>
      <c r="F189" s="252"/>
      <c r="G189" s="252"/>
      <c r="H189" s="252"/>
    </row>
    <row r="190" spans="1:8" ht="111" customHeight="1" x14ac:dyDescent="0.2">
      <c r="A190" s="253" t="s">
        <v>151</v>
      </c>
      <c r="B190" s="254"/>
      <c r="C190" s="255" t="s">
        <v>152</v>
      </c>
      <c r="D190" s="256" t="s">
        <v>153</v>
      </c>
      <c r="E190" s="257"/>
      <c r="F190" s="252"/>
      <c r="G190" s="252"/>
      <c r="H190" s="252"/>
    </row>
    <row r="191" spans="1:8" ht="109.5" customHeight="1" x14ac:dyDescent="0.2">
      <c r="A191" s="258" t="s">
        <v>154</v>
      </c>
      <c r="B191" s="259"/>
      <c r="C191" s="260" t="s">
        <v>155</v>
      </c>
      <c r="D191" s="261" t="s">
        <v>156</v>
      </c>
      <c r="E191" s="262"/>
      <c r="F191" s="252"/>
      <c r="G191" s="252"/>
      <c r="H191" s="252"/>
    </row>
    <row r="192" spans="1:8" ht="181.5" customHeight="1" thickBot="1" x14ac:dyDescent="0.25">
      <c r="A192" s="404" t="s">
        <v>157</v>
      </c>
      <c r="B192" s="405"/>
      <c r="C192" s="406" t="s">
        <v>158</v>
      </c>
      <c r="D192" s="407" t="s">
        <v>156</v>
      </c>
      <c r="E192" s="408"/>
      <c r="F192" s="252"/>
      <c r="G192" s="252"/>
      <c r="H192" s="252"/>
    </row>
    <row r="193" spans="1:8" s="217" customFormat="1" ht="102.75" customHeight="1" thickBot="1" x14ac:dyDescent="0.25">
      <c r="A193" s="404" t="s">
        <v>160</v>
      </c>
      <c r="B193" s="405"/>
      <c r="C193" s="601" t="s">
        <v>161</v>
      </c>
      <c r="D193" s="405" t="s">
        <v>156</v>
      </c>
      <c r="E193" s="602"/>
      <c r="F193" s="246"/>
      <c r="G193" s="246"/>
      <c r="H193" s="246"/>
    </row>
    <row r="194" spans="1:8" s="238" customFormat="1" ht="222.75" customHeight="1" thickBot="1" x14ac:dyDescent="0.25">
      <c r="A194" s="404" t="s">
        <v>162</v>
      </c>
      <c r="B194" s="405"/>
      <c r="C194" s="406" t="s">
        <v>163</v>
      </c>
      <c r="D194" s="407" t="s">
        <v>156</v>
      </c>
      <c r="E194" s="408"/>
      <c r="F194" s="236"/>
      <c r="G194" s="237"/>
      <c r="H194" s="237"/>
    </row>
    <row r="195" spans="1:8" ht="50.25" customHeight="1" x14ac:dyDescent="0.2">
      <c r="A195" s="729"/>
      <c r="B195" s="729"/>
      <c r="C195" s="629"/>
      <c r="D195" s="629"/>
      <c r="E195" s="629"/>
      <c r="F195" s="236"/>
      <c r="G195" s="237"/>
      <c r="H195" s="237"/>
    </row>
    <row r="196" spans="1:8" ht="34.5" customHeight="1" x14ac:dyDescent="0.2">
      <c r="A196" s="264" t="s">
        <v>164</v>
      </c>
      <c r="B196" s="264"/>
      <c r="C196" s="264"/>
      <c r="D196" s="264"/>
      <c r="E196" s="264"/>
      <c r="F196" s="264"/>
      <c r="G196" s="264"/>
      <c r="H196" s="264"/>
    </row>
    <row r="197" spans="1:8" ht="34.5" customHeight="1" x14ac:dyDescent="0.2">
      <c r="A197" s="264" t="s">
        <v>165</v>
      </c>
      <c r="B197" s="264"/>
      <c r="C197" s="264"/>
      <c r="D197" s="264"/>
      <c r="E197" s="264"/>
      <c r="F197" s="264"/>
      <c r="G197" s="264"/>
      <c r="H197" s="264"/>
    </row>
    <row r="198" spans="1:8" ht="184.5" customHeight="1" x14ac:dyDescent="0.2">
      <c r="A198"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39"/>
      <c r="C198" s="239"/>
      <c r="D198" s="239"/>
      <c r="E198" s="239"/>
      <c r="F198" s="239"/>
      <c r="G198" s="239"/>
      <c r="H198" s="239"/>
    </row>
    <row r="199" spans="1:8" ht="92.25" customHeight="1" x14ac:dyDescent="0.2">
      <c r="A199" s="239" t="s">
        <v>167</v>
      </c>
      <c r="B199" s="239"/>
      <c r="C199" s="239"/>
      <c r="D199" s="239"/>
      <c r="E199" s="239"/>
      <c r="F199" s="239"/>
      <c r="G199" s="239"/>
      <c r="H199" s="239"/>
    </row>
    <row r="200" spans="1:8" ht="21" customHeight="1" x14ac:dyDescent="0.2">
      <c r="A200" s="264" t="s">
        <v>168</v>
      </c>
      <c r="B200" s="264"/>
      <c r="C200" s="264"/>
      <c r="D200" s="264"/>
      <c r="E200" s="264"/>
      <c r="F200" s="264"/>
      <c r="G200" s="264"/>
      <c r="H200"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7">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2"/>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8352</v>
      </c>
      <c r="E7" s="32">
        <f>F7*1.1</f>
        <v>7656.0000000000009</v>
      </c>
      <c r="F7" s="32">
        <v>6960</v>
      </c>
      <c r="G7" s="32">
        <f>F7*0.75</f>
        <v>5220</v>
      </c>
      <c r="H7" s="33">
        <f>F7*0.5</f>
        <v>3480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9504</v>
      </c>
      <c r="E12" s="32">
        <f>F12*1.1</f>
        <v>8712</v>
      </c>
      <c r="F12" s="32">
        <v>7920</v>
      </c>
      <c r="G12" s="32">
        <f>F12*0.75</f>
        <v>5940</v>
      </c>
      <c r="H12" s="33">
        <f>F12*0.5</f>
        <v>3960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1584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11692.8</v>
      </c>
      <c r="E27" s="32">
        <f>F27*1.1</f>
        <v>10718.400000000001</v>
      </c>
      <c r="F27" s="32">
        <v>9744</v>
      </c>
      <c r="G27" s="32">
        <f>F27*0.75</f>
        <v>7308</v>
      </c>
      <c r="H27" s="33">
        <f>F27*0.5</f>
        <v>4872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13305.6</v>
      </c>
      <c r="E32" s="32">
        <f>F32*1.1</f>
        <v>12196.800000000001</v>
      </c>
      <c r="F32" s="32">
        <v>11088</v>
      </c>
      <c r="G32" s="32">
        <f>F32*0.75</f>
        <v>8316</v>
      </c>
      <c r="H32" s="33">
        <f>F32*0.5</f>
        <v>5544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420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1">
        <f>F48*1.2</f>
        <v>10022.4</v>
      </c>
      <c r="E48" s="32">
        <f>F48*1.1</f>
        <v>9187.2000000000007</v>
      </c>
      <c r="F48" s="32">
        <v>8352</v>
      </c>
      <c r="G48" s="32">
        <f>F48*0.75</f>
        <v>6264</v>
      </c>
      <c r="H48" s="33">
        <f>F48*0.5</f>
        <v>4176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54">
        <f>F54*1.2</f>
        <v>11404.8</v>
      </c>
      <c r="E54" s="32">
        <f>F54*1.1</f>
        <v>10454.400000000001</v>
      </c>
      <c r="F54" s="32">
        <v>9504</v>
      </c>
      <c r="G54" s="32">
        <f>F54*0.75</f>
        <v>7128</v>
      </c>
      <c r="H54" s="33">
        <f>F54*0.5</f>
        <v>4752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389">
        <v>300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1920 до 38400</v>
      </c>
      <c r="E64" s="139"/>
      <c r="F64" s="139"/>
      <c r="G64" s="139"/>
      <c r="H64" s="140"/>
    </row>
    <row r="65" spans="1:8" ht="37.5" customHeight="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314">
        <v>1920</v>
      </c>
      <c r="E65" s="145"/>
      <c r="F65" s="145"/>
      <c r="G65" s="145"/>
      <c r="H65" s="146"/>
    </row>
    <row r="66" spans="1:8" ht="37.5" customHeight="1" x14ac:dyDescent="0.2">
      <c r="A66" s="147" t="s">
        <v>40</v>
      </c>
      <c r="B66" s="315"/>
      <c r="C66" s="297"/>
      <c r="D66" s="56">
        <v>3840</v>
      </c>
      <c r="E66" s="37"/>
      <c r="F66" s="37"/>
      <c r="G66" s="37"/>
      <c r="H66" s="38"/>
    </row>
    <row r="67" spans="1:8" ht="37.5" customHeight="1" x14ac:dyDescent="0.2">
      <c r="A67" s="147" t="s">
        <v>41</v>
      </c>
      <c r="B67" s="315"/>
      <c r="C67" s="297"/>
      <c r="D67" s="56">
        <v>5760</v>
      </c>
      <c r="E67" s="37"/>
      <c r="F67" s="37"/>
      <c r="G67" s="37"/>
      <c r="H67" s="38"/>
    </row>
    <row r="68" spans="1:8" ht="37.5" customHeight="1" x14ac:dyDescent="0.2">
      <c r="A68" s="147" t="s">
        <v>42</v>
      </c>
      <c r="B68" s="315"/>
      <c r="C68" s="297"/>
      <c r="D68" s="56">
        <v>7680</v>
      </c>
      <c r="E68" s="37"/>
      <c r="F68" s="37"/>
      <c r="G68" s="37"/>
      <c r="H68" s="38"/>
    </row>
    <row r="69" spans="1:8" ht="37.5" customHeight="1" x14ac:dyDescent="0.2">
      <c r="A69" s="147" t="s">
        <v>43</v>
      </c>
      <c r="B69" s="315"/>
      <c r="C69" s="297"/>
      <c r="D69" s="56">
        <v>9600</v>
      </c>
      <c r="E69" s="37"/>
      <c r="F69" s="37"/>
      <c r="G69" s="37"/>
      <c r="H69" s="38"/>
    </row>
    <row r="70" spans="1:8" ht="37.5" customHeight="1" x14ac:dyDescent="0.2">
      <c r="A70" s="147" t="s">
        <v>44</v>
      </c>
      <c r="B70" s="315"/>
      <c r="C70" s="297"/>
      <c r="D70" s="56">
        <v>11520</v>
      </c>
      <c r="E70" s="37"/>
      <c r="F70" s="37"/>
      <c r="G70" s="37"/>
      <c r="H70" s="38"/>
    </row>
    <row r="71" spans="1:8" ht="37.5" customHeight="1" x14ac:dyDescent="0.2">
      <c r="A71" s="147" t="s">
        <v>45</v>
      </c>
      <c r="B71" s="315"/>
      <c r="C71" s="297"/>
      <c r="D71" s="56">
        <v>13440</v>
      </c>
      <c r="E71" s="37"/>
      <c r="F71" s="37"/>
      <c r="G71" s="37"/>
      <c r="H71" s="38"/>
    </row>
    <row r="72" spans="1:8" ht="37.5" customHeight="1" x14ac:dyDescent="0.2">
      <c r="A72" s="147" t="s">
        <v>46</v>
      </c>
      <c r="B72" s="315"/>
      <c r="C72" s="297"/>
      <c r="D72" s="56">
        <v>15360</v>
      </c>
      <c r="E72" s="37"/>
      <c r="F72" s="37"/>
      <c r="G72" s="37"/>
      <c r="H72" s="38"/>
    </row>
    <row r="73" spans="1:8" ht="37.5" customHeight="1" x14ac:dyDescent="0.2">
      <c r="A73" s="147" t="s">
        <v>47</v>
      </c>
      <c r="B73" s="315"/>
      <c r="C73" s="297"/>
      <c r="D73" s="56">
        <v>17280</v>
      </c>
      <c r="E73" s="37"/>
      <c r="F73" s="37"/>
      <c r="G73" s="37"/>
      <c r="H73" s="38"/>
    </row>
    <row r="74" spans="1:8" ht="37.5" customHeight="1" x14ac:dyDescent="0.2">
      <c r="A74" s="147" t="s">
        <v>48</v>
      </c>
      <c r="B74" s="315"/>
      <c r="C74" s="297"/>
      <c r="D74" s="56">
        <v>19200</v>
      </c>
      <c r="E74" s="37"/>
      <c r="F74" s="37"/>
      <c r="G74" s="37"/>
      <c r="H74" s="38"/>
    </row>
    <row r="75" spans="1:8" ht="37.5" customHeight="1" x14ac:dyDescent="0.2">
      <c r="A75" s="147" t="s">
        <v>49</v>
      </c>
      <c r="B75" s="315"/>
      <c r="C75" s="297"/>
      <c r="D75" s="56">
        <v>21120</v>
      </c>
      <c r="E75" s="37"/>
      <c r="F75" s="37"/>
      <c r="G75" s="37"/>
      <c r="H75" s="38"/>
    </row>
    <row r="76" spans="1:8" ht="37.5" customHeight="1" x14ac:dyDescent="0.2">
      <c r="A76" s="147" t="s">
        <v>50</v>
      </c>
      <c r="B76" s="315"/>
      <c r="C76" s="297"/>
      <c r="D76" s="56">
        <v>23040</v>
      </c>
      <c r="E76" s="37"/>
      <c r="F76" s="37"/>
      <c r="G76" s="37"/>
      <c r="H76" s="38"/>
    </row>
    <row r="77" spans="1:8" ht="37.5" customHeight="1" x14ac:dyDescent="0.2">
      <c r="A77" s="147" t="s">
        <v>51</v>
      </c>
      <c r="B77" s="315"/>
      <c r="C77" s="297"/>
      <c r="D77" s="56">
        <v>24960</v>
      </c>
      <c r="E77" s="37"/>
      <c r="F77" s="37"/>
      <c r="G77" s="37"/>
      <c r="H77" s="38"/>
    </row>
    <row r="78" spans="1:8" ht="37.5" customHeight="1" x14ac:dyDescent="0.2">
      <c r="A78" s="147" t="s">
        <v>52</v>
      </c>
      <c r="B78" s="315"/>
      <c r="C78" s="297"/>
      <c r="D78" s="56">
        <v>26880</v>
      </c>
      <c r="E78" s="37"/>
      <c r="F78" s="37"/>
      <c r="G78" s="37"/>
      <c r="H78" s="38"/>
    </row>
    <row r="79" spans="1:8" ht="37.5" customHeight="1" x14ac:dyDescent="0.2">
      <c r="A79" s="147" t="s">
        <v>53</v>
      </c>
      <c r="B79" s="315"/>
      <c r="C79" s="297"/>
      <c r="D79" s="56">
        <v>28800</v>
      </c>
      <c r="E79" s="37"/>
      <c r="F79" s="37"/>
      <c r="G79" s="37"/>
      <c r="H79" s="38"/>
    </row>
    <row r="80" spans="1:8" ht="37.5" customHeight="1" x14ac:dyDescent="0.2">
      <c r="A80" s="147" t="s">
        <v>54</v>
      </c>
      <c r="B80" s="315"/>
      <c r="C80" s="297"/>
      <c r="D80" s="56">
        <v>30720</v>
      </c>
      <c r="E80" s="37"/>
      <c r="F80" s="37"/>
      <c r="G80" s="37"/>
      <c r="H80" s="38"/>
    </row>
    <row r="81" spans="1:8" ht="37.5" customHeight="1" x14ac:dyDescent="0.2">
      <c r="A81" s="147" t="s">
        <v>55</v>
      </c>
      <c r="B81" s="315"/>
      <c r="C81" s="297"/>
      <c r="D81" s="56">
        <v>32640</v>
      </c>
      <c r="E81" s="37"/>
      <c r="F81" s="37"/>
      <c r="G81" s="37"/>
      <c r="H81" s="38"/>
    </row>
    <row r="82" spans="1:8" ht="37.5" customHeight="1" x14ac:dyDescent="0.2">
      <c r="A82" s="147" t="s">
        <v>56</v>
      </c>
      <c r="B82" s="315"/>
      <c r="C82" s="297"/>
      <c r="D82" s="56">
        <v>34560</v>
      </c>
      <c r="E82" s="37"/>
      <c r="F82" s="37"/>
      <c r="G82" s="37"/>
      <c r="H82" s="38"/>
    </row>
    <row r="83" spans="1:8" ht="37.5" customHeight="1" x14ac:dyDescent="0.2">
      <c r="A83" s="147" t="s">
        <v>57</v>
      </c>
      <c r="B83" s="315"/>
      <c r="C83" s="297"/>
      <c r="D83" s="56">
        <v>36480</v>
      </c>
      <c r="E83" s="37"/>
      <c r="F83" s="37"/>
      <c r="G83" s="37"/>
      <c r="H83" s="38"/>
    </row>
    <row r="84" spans="1:8" ht="37.5" customHeight="1" x14ac:dyDescent="0.2">
      <c r="A84" s="147" t="s">
        <v>58</v>
      </c>
      <c r="B84" s="315"/>
      <c r="C84" s="297"/>
      <c r="D84" s="56">
        <v>38400</v>
      </c>
      <c r="E84" s="37"/>
      <c r="F84" s="37"/>
      <c r="G84" s="37"/>
      <c r="H84" s="38"/>
    </row>
    <row r="85" spans="1:8" ht="37.5" customHeight="1" x14ac:dyDescent="0.2">
      <c r="A85" s="147" t="s">
        <v>205</v>
      </c>
      <c r="B85" s="315"/>
      <c r="C85" s="297"/>
      <c r="D85" s="56">
        <v>40320</v>
      </c>
      <c r="E85" s="37"/>
      <c r="F85" s="37"/>
      <c r="G85" s="37"/>
      <c r="H85" s="38"/>
    </row>
    <row r="86" spans="1:8" ht="37.5" customHeight="1" x14ac:dyDescent="0.2">
      <c r="A86" s="147" t="s">
        <v>206</v>
      </c>
      <c r="B86" s="315"/>
      <c r="C86" s="297"/>
      <c r="D86" s="56">
        <v>42240</v>
      </c>
      <c r="E86" s="37"/>
      <c r="F86" s="37"/>
      <c r="G86" s="37"/>
      <c r="H86" s="38"/>
    </row>
    <row r="87" spans="1:8" ht="37.5" customHeight="1" x14ac:dyDescent="0.2">
      <c r="A87" s="147" t="s">
        <v>207</v>
      </c>
      <c r="B87" s="315"/>
      <c r="C87" s="297"/>
      <c r="D87" s="56">
        <v>44160</v>
      </c>
      <c r="E87" s="37"/>
      <c r="F87" s="37"/>
      <c r="G87" s="37"/>
      <c r="H87" s="38"/>
    </row>
    <row r="88" spans="1:8" ht="37.5" customHeight="1" x14ac:dyDescent="0.2">
      <c r="A88" s="147" t="s">
        <v>208</v>
      </c>
      <c r="B88" s="315"/>
      <c r="C88" s="297"/>
      <c r="D88" s="56">
        <v>46080</v>
      </c>
      <c r="E88" s="37"/>
      <c r="F88" s="37"/>
      <c r="G88" s="37"/>
      <c r="H88" s="38"/>
    </row>
    <row r="89" spans="1:8" ht="37.5" customHeight="1" x14ac:dyDescent="0.2">
      <c r="A89" s="147" t="s">
        <v>209</v>
      </c>
      <c r="B89" s="315"/>
      <c r="C89" s="297"/>
      <c r="D89" s="56">
        <v>48000</v>
      </c>
      <c r="E89" s="37"/>
      <c r="F89" s="37"/>
      <c r="G89" s="37"/>
      <c r="H89" s="38"/>
    </row>
    <row r="90" spans="1:8" ht="37.5" customHeight="1" x14ac:dyDescent="0.2">
      <c r="A90" s="147" t="s">
        <v>210</v>
      </c>
      <c r="B90" s="315"/>
      <c r="C90" s="297"/>
      <c r="D90" s="56">
        <v>49920</v>
      </c>
      <c r="E90" s="37"/>
      <c r="F90" s="37"/>
      <c r="G90" s="37"/>
      <c r="H90" s="38"/>
    </row>
    <row r="91" spans="1:8" ht="37.5" customHeight="1" x14ac:dyDescent="0.2">
      <c r="A91" s="147" t="s">
        <v>211</v>
      </c>
      <c r="B91" s="315"/>
      <c r="C91" s="297"/>
      <c r="D91" s="56">
        <v>51840</v>
      </c>
      <c r="E91" s="37"/>
      <c r="F91" s="37"/>
      <c r="G91" s="37"/>
      <c r="H91" s="38"/>
    </row>
    <row r="92" spans="1:8" ht="37.5" customHeight="1" x14ac:dyDescent="0.2">
      <c r="A92" s="147" t="s">
        <v>212</v>
      </c>
      <c r="B92" s="315"/>
      <c r="C92" s="297"/>
      <c r="D92" s="56">
        <v>53760</v>
      </c>
      <c r="E92" s="37"/>
      <c r="F92" s="37"/>
      <c r="G92" s="37"/>
      <c r="H92" s="38"/>
    </row>
    <row r="93" spans="1:8" ht="37.5" customHeight="1" x14ac:dyDescent="0.2">
      <c r="A93" s="147" t="s">
        <v>213</v>
      </c>
      <c r="B93" s="315"/>
      <c r="C93" s="297"/>
      <c r="D93" s="56">
        <v>55680</v>
      </c>
      <c r="E93" s="37"/>
      <c r="F93" s="37"/>
      <c r="G93" s="37"/>
      <c r="H93" s="38"/>
    </row>
    <row r="94" spans="1:8" ht="37.5" customHeight="1" x14ac:dyDescent="0.2">
      <c r="A94" s="147" t="s">
        <v>214</v>
      </c>
      <c r="B94" s="315"/>
      <c r="C94" s="297"/>
      <c r="D94" s="56">
        <v>57600</v>
      </c>
      <c r="E94" s="37"/>
      <c r="F94" s="37"/>
      <c r="G94" s="37"/>
      <c r="H94" s="38"/>
    </row>
    <row r="95" spans="1:8" ht="37.5" customHeight="1" x14ac:dyDescent="0.2">
      <c r="A95" s="147" t="s">
        <v>224</v>
      </c>
      <c r="B95" s="315"/>
      <c r="C95" s="297"/>
      <c r="D95" s="56">
        <v>59520</v>
      </c>
      <c r="E95" s="37"/>
      <c r="F95" s="37"/>
      <c r="G95" s="37"/>
      <c r="H95" s="38"/>
    </row>
    <row r="96" spans="1:8" ht="37.5" customHeight="1" x14ac:dyDescent="0.2">
      <c r="A96" s="147" t="s">
        <v>225</v>
      </c>
      <c r="B96" s="315"/>
      <c r="C96" s="297"/>
      <c r="D96" s="56">
        <v>61440</v>
      </c>
      <c r="E96" s="37"/>
      <c r="F96" s="37"/>
      <c r="G96" s="37"/>
      <c r="H96" s="38"/>
    </row>
    <row r="97" spans="1:8" ht="37.5" customHeight="1" x14ac:dyDescent="0.2">
      <c r="A97" s="147" t="s">
        <v>226</v>
      </c>
      <c r="B97" s="315"/>
      <c r="C97" s="297"/>
      <c r="D97" s="56">
        <v>63360</v>
      </c>
      <c r="E97" s="37"/>
      <c r="F97" s="37"/>
      <c r="G97" s="37"/>
      <c r="H97" s="38"/>
    </row>
    <row r="98" spans="1:8" ht="37.5" customHeight="1" x14ac:dyDescent="0.2">
      <c r="A98" s="147" t="s">
        <v>227</v>
      </c>
      <c r="B98" s="315"/>
      <c r="C98" s="297"/>
      <c r="D98" s="56">
        <v>65280</v>
      </c>
      <c r="E98" s="37"/>
      <c r="F98" s="37"/>
      <c r="G98" s="37"/>
      <c r="H98" s="38"/>
    </row>
    <row r="99" spans="1:8" ht="37.5" customHeight="1" x14ac:dyDescent="0.2">
      <c r="A99" s="147" t="s">
        <v>228</v>
      </c>
      <c r="B99" s="315"/>
      <c r="C99" s="297"/>
      <c r="D99" s="56">
        <v>67200</v>
      </c>
      <c r="E99" s="37"/>
      <c r="F99" s="37"/>
      <c r="G99" s="37"/>
      <c r="H99" s="38"/>
    </row>
    <row r="100" spans="1:8" ht="37.5" customHeight="1" x14ac:dyDescent="0.2">
      <c r="A100" s="147" t="s">
        <v>229</v>
      </c>
      <c r="B100" s="315"/>
      <c r="C100" s="297"/>
      <c r="D100" s="56">
        <v>69120</v>
      </c>
      <c r="E100" s="37"/>
      <c r="F100" s="37"/>
      <c r="G100" s="37"/>
      <c r="H100" s="38"/>
    </row>
    <row r="101" spans="1:8" ht="37.5" customHeight="1" x14ac:dyDescent="0.2">
      <c r="A101" s="147" t="s">
        <v>230</v>
      </c>
      <c r="B101" s="315"/>
      <c r="C101" s="297"/>
      <c r="D101" s="56">
        <v>71040</v>
      </c>
      <c r="E101" s="37"/>
      <c r="F101" s="37"/>
      <c r="G101" s="37"/>
      <c r="H101" s="38"/>
    </row>
    <row r="102" spans="1:8" ht="37.5" customHeight="1" x14ac:dyDescent="0.2">
      <c r="A102" s="147" t="s">
        <v>231</v>
      </c>
      <c r="B102" s="315"/>
      <c r="C102" s="297"/>
      <c r="D102" s="56">
        <v>72960</v>
      </c>
      <c r="E102" s="37"/>
      <c r="F102" s="37"/>
      <c r="G102" s="37"/>
      <c r="H102" s="38"/>
    </row>
    <row r="103" spans="1:8" ht="37.5" customHeight="1" x14ac:dyDescent="0.2">
      <c r="A103" s="147" t="s">
        <v>232</v>
      </c>
      <c r="B103" s="315"/>
      <c r="C103" s="297"/>
      <c r="D103" s="56">
        <v>74880</v>
      </c>
      <c r="E103" s="37"/>
      <c r="F103" s="37"/>
      <c r="G103" s="37"/>
      <c r="H103" s="38"/>
    </row>
    <row r="104" spans="1:8" ht="37.5" customHeight="1" x14ac:dyDescent="0.2">
      <c r="A104" s="147" t="s">
        <v>233</v>
      </c>
      <c r="B104" s="315"/>
      <c r="C104" s="297"/>
      <c r="D104" s="56">
        <v>76800</v>
      </c>
      <c r="E104" s="37"/>
      <c r="F104" s="37"/>
      <c r="G104" s="37"/>
      <c r="H104" s="38"/>
    </row>
    <row r="105" spans="1:8" ht="37.5" customHeight="1" x14ac:dyDescent="0.2">
      <c r="A105" s="147" t="s">
        <v>300</v>
      </c>
      <c r="B105" s="315"/>
      <c r="C105" s="297"/>
      <c r="D105" s="56">
        <v>78720</v>
      </c>
      <c r="E105" s="37"/>
      <c r="F105" s="37"/>
      <c r="G105" s="37"/>
      <c r="H105" s="38"/>
    </row>
    <row r="106" spans="1:8" ht="37.5" customHeight="1" x14ac:dyDescent="0.2">
      <c r="A106" s="147" t="s">
        <v>301</v>
      </c>
      <c r="B106" s="315"/>
      <c r="C106" s="297"/>
      <c r="D106" s="56">
        <v>80640</v>
      </c>
      <c r="E106" s="37"/>
      <c r="F106" s="37"/>
      <c r="G106" s="37"/>
      <c r="H106" s="38"/>
    </row>
    <row r="107" spans="1:8" ht="37.5" customHeight="1" x14ac:dyDescent="0.2">
      <c r="A107" s="147" t="s">
        <v>302</v>
      </c>
      <c r="B107" s="315"/>
      <c r="C107" s="297"/>
      <c r="D107" s="56">
        <v>82560</v>
      </c>
      <c r="E107" s="37"/>
      <c r="F107" s="37"/>
      <c r="G107" s="37"/>
      <c r="H107" s="38"/>
    </row>
    <row r="108" spans="1:8" ht="37.5" customHeight="1" x14ac:dyDescent="0.2">
      <c r="A108" s="147" t="s">
        <v>303</v>
      </c>
      <c r="B108" s="315"/>
      <c r="C108" s="297"/>
      <c r="D108" s="56">
        <v>84480</v>
      </c>
      <c r="E108" s="37"/>
      <c r="F108" s="37"/>
      <c r="G108" s="37"/>
      <c r="H108" s="38"/>
    </row>
    <row r="109" spans="1:8" ht="37.5" customHeight="1" x14ac:dyDescent="0.2">
      <c r="A109" s="147" t="s">
        <v>304</v>
      </c>
      <c r="B109" s="315"/>
      <c r="C109" s="297"/>
      <c r="D109" s="56">
        <v>86400</v>
      </c>
      <c r="E109" s="37"/>
      <c r="F109" s="37"/>
      <c r="G109" s="37"/>
      <c r="H109" s="38"/>
    </row>
    <row r="110" spans="1:8" ht="37.5" customHeight="1" x14ac:dyDescent="0.2">
      <c r="A110" s="147" t="s">
        <v>305</v>
      </c>
      <c r="B110" s="315"/>
      <c r="C110" s="297"/>
      <c r="D110" s="56">
        <v>88320</v>
      </c>
      <c r="E110" s="37"/>
      <c r="F110" s="37"/>
      <c r="G110" s="37"/>
      <c r="H110" s="38"/>
    </row>
    <row r="111" spans="1:8" ht="37.5" customHeight="1" x14ac:dyDescent="0.2">
      <c r="A111" s="147" t="s">
        <v>306</v>
      </c>
      <c r="B111" s="315"/>
      <c r="C111" s="297"/>
      <c r="D111" s="56">
        <v>90240</v>
      </c>
      <c r="E111" s="37"/>
      <c r="F111" s="37"/>
      <c r="G111" s="37"/>
      <c r="H111" s="38"/>
    </row>
    <row r="112" spans="1:8" ht="37.5" customHeight="1" x14ac:dyDescent="0.2">
      <c r="A112" s="147" t="s">
        <v>307</v>
      </c>
      <c r="B112" s="315"/>
      <c r="C112" s="297"/>
      <c r="D112" s="56">
        <v>92160</v>
      </c>
      <c r="E112" s="37"/>
      <c r="F112" s="37"/>
      <c r="G112" s="37"/>
      <c r="H112" s="38"/>
    </row>
    <row r="113" spans="1:8" ht="37.5" customHeight="1" x14ac:dyDescent="0.2">
      <c r="A113" s="147" t="s">
        <v>308</v>
      </c>
      <c r="B113" s="315"/>
      <c r="C113" s="297"/>
      <c r="D113" s="56">
        <v>94080</v>
      </c>
      <c r="E113" s="37"/>
      <c r="F113" s="37"/>
      <c r="G113" s="37"/>
      <c r="H113" s="38"/>
    </row>
    <row r="114" spans="1:8" ht="37.5" customHeight="1" x14ac:dyDescent="0.2">
      <c r="A114" s="147" t="s">
        <v>309</v>
      </c>
      <c r="B114" s="315"/>
      <c r="C114" s="297"/>
      <c r="D114" s="56">
        <v>96000</v>
      </c>
      <c r="E114" s="37"/>
      <c r="F114" s="37"/>
      <c r="G114" s="37"/>
      <c r="H114" s="38"/>
    </row>
    <row r="115" spans="1:8" ht="37.5" customHeight="1" x14ac:dyDescent="0.2">
      <c r="A115" s="147" t="s">
        <v>310</v>
      </c>
      <c r="B115" s="315"/>
      <c r="C115" s="297"/>
      <c r="D115" s="56">
        <v>97920</v>
      </c>
      <c r="E115" s="37"/>
      <c r="F115" s="37"/>
      <c r="G115" s="37"/>
      <c r="H115" s="38"/>
    </row>
    <row r="116" spans="1:8" ht="37.5" customHeight="1" x14ac:dyDescent="0.2">
      <c r="A116" s="147" t="s">
        <v>311</v>
      </c>
      <c r="B116" s="315"/>
      <c r="C116" s="297"/>
      <c r="D116" s="56">
        <v>99840</v>
      </c>
      <c r="E116" s="37"/>
      <c r="F116" s="37"/>
      <c r="G116" s="37"/>
      <c r="H116" s="38"/>
    </row>
    <row r="117" spans="1:8" ht="37.5" customHeight="1" x14ac:dyDescent="0.2">
      <c r="A117" s="147" t="s">
        <v>312</v>
      </c>
      <c r="B117" s="315"/>
      <c r="C117" s="297"/>
      <c r="D117" s="56">
        <v>101760</v>
      </c>
      <c r="E117" s="37"/>
      <c r="F117" s="37"/>
      <c r="G117" s="37"/>
      <c r="H117" s="38"/>
    </row>
    <row r="118" spans="1:8" ht="37.5" customHeight="1" x14ac:dyDescent="0.2">
      <c r="A118" s="147" t="s">
        <v>313</v>
      </c>
      <c r="B118" s="315"/>
      <c r="C118" s="297"/>
      <c r="D118" s="56">
        <v>103680</v>
      </c>
      <c r="E118" s="37"/>
      <c r="F118" s="37"/>
      <c r="G118" s="37"/>
      <c r="H118" s="38"/>
    </row>
    <row r="119" spans="1:8" ht="37.5" customHeight="1" x14ac:dyDescent="0.2">
      <c r="A119" s="147" t="s">
        <v>314</v>
      </c>
      <c r="B119" s="315"/>
      <c r="C119" s="297"/>
      <c r="D119" s="56">
        <v>105600</v>
      </c>
      <c r="E119" s="37"/>
      <c r="F119" s="37"/>
      <c r="G119" s="37"/>
      <c r="H119" s="38"/>
    </row>
    <row r="120" spans="1:8" ht="37.5" customHeight="1" x14ac:dyDescent="0.2">
      <c r="A120" s="147" t="s">
        <v>315</v>
      </c>
      <c r="B120" s="315"/>
      <c r="C120" s="297"/>
      <c r="D120" s="56">
        <v>107520</v>
      </c>
      <c r="E120" s="37"/>
      <c r="F120" s="37"/>
      <c r="G120" s="37"/>
      <c r="H120" s="38"/>
    </row>
    <row r="121" spans="1:8" ht="37.5" customHeight="1" x14ac:dyDescent="0.2">
      <c r="A121" s="147" t="s">
        <v>316</v>
      </c>
      <c r="B121" s="315"/>
      <c r="C121" s="297"/>
      <c r="D121" s="56">
        <v>109440</v>
      </c>
      <c r="E121" s="37"/>
      <c r="F121" s="37"/>
      <c r="G121" s="37"/>
      <c r="H121" s="38"/>
    </row>
    <row r="122" spans="1:8" ht="37.5" customHeight="1" x14ac:dyDescent="0.2">
      <c r="A122" s="147" t="s">
        <v>317</v>
      </c>
      <c r="B122" s="315"/>
      <c r="C122" s="297"/>
      <c r="D122" s="56">
        <v>111360</v>
      </c>
      <c r="E122" s="37"/>
      <c r="F122" s="37"/>
      <c r="G122" s="37"/>
      <c r="H122" s="38"/>
    </row>
    <row r="123" spans="1:8" ht="37.5" customHeight="1" x14ac:dyDescent="0.2">
      <c r="A123" s="147" t="s">
        <v>318</v>
      </c>
      <c r="B123" s="315"/>
      <c r="C123" s="297"/>
      <c r="D123" s="56">
        <v>113280</v>
      </c>
      <c r="E123" s="37"/>
      <c r="F123" s="37"/>
      <c r="G123" s="37"/>
      <c r="H123" s="38"/>
    </row>
    <row r="124" spans="1:8" ht="37.5" customHeight="1" thickBot="1" x14ac:dyDescent="0.25">
      <c r="A124" s="147" t="s">
        <v>319</v>
      </c>
      <c r="B124" s="315"/>
      <c r="C124" s="316"/>
      <c r="D124" s="56">
        <v>115200</v>
      </c>
      <c r="E124" s="37"/>
      <c r="F124" s="37"/>
      <c r="G124" s="37"/>
      <c r="H124" s="38"/>
    </row>
    <row r="125" spans="1:8" ht="50.1" customHeight="1" thickBot="1" x14ac:dyDescent="0.25">
      <c r="A125" s="136" t="s">
        <v>59</v>
      </c>
      <c r="B125" s="137"/>
      <c r="C125" s="137"/>
      <c r="D125" s="138" t="str">
        <f>"от "&amp;MIN(D126:D135)&amp;" до "&amp;MAX(D126:D135)</f>
        <v>от 360 до 8640</v>
      </c>
      <c r="E125" s="139"/>
      <c r="F125" s="139"/>
      <c r="G125" s="139"/>
      <c r="H125" s="140"/>
    </row>
    <row r="126" spans="1:8" ht="151.5" x14ac:dyDescent="0.2">
      <c r="A126" s="149" t="s">
        <v>60</v>
      </c>
      <c r="B126" s="150" t="s">
        <v>13</v>
      </c>
      <c r="C126" s="151"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152">
        <v>936</v>
      </c>
      <c r="E126" s="152"/>
      <c r="F126" s="152"/>
      <c r="G126" s="152"/>
      <c r="H126" s="153"/>
    </row>
    <row r="127" spans="1:8" ht="37.5" customHeight="1" x14ac:dyDescent="0.2">
      <c r="A127" s="154" t="s">
        <v>61</v>
      </c>
      <c r="B127" s="155"/>
      <c r="C127" s="15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157">
        <v>570</v>
      </c>
      <c r="E127" s="157"/>
      <c r="F127" s="157"/>
      <c r="G127" s="157"/>
      <c r="H127" s="158"/>
    </row>
    <row r="128" spans="1:8" ht="37.5" customHeight="1" x14ac:dyDescent="0.2">
      <c r="A128" s="154" t="s">
        <v>62</v>
      </c>
      <c r="B128" s="155"/>
      <c r="C128" s="159"/>
      <c r="D128" s="157">
        <v>8640</v>
      </c>
      <c r="E128" s="157"/>
      <c r="F128" s="157"/>
      <c r="G128" s="157"/>
      <c r="H128" s="158"/>
    </row>
    <row r="129" spans="1:8" ht="37.5" customHeight="1" x14ac:dyDescent="0.2">
      <c r="A129" s="154" t="s">
        <v>63</v>
      </c>
      <c r="B129" s="155"/>
      <c r="C129" s="159"/>
      <c r="D129" s="157">
        <v>1728</v>
      </c>
      <c r="E129" s="157"/>
      <c r="F129" s="157"/>
      <c r="G129" s="157"/>
      <c r="H129" s="158"/>
    </row>
    <row r="130" spans="1:8" ht="37.5" customHeight="1" x14ac:dyDescent="0.2">
      <c r="A130" s="160" t="s">
        <v>64</v>
      </c>
      <c r="B130" s="161"/>
      <c r="C130" s="159"/>
      <c r="D130" s="157">
        <v>5184</v>
      </c>
      <c r="E130" s="157"/>
      <c r="F130" s="157"/>
      <c r="G130" s="157"/>
      <c r="H130" s="158"/>
    </row>
    <row r="131" spans="1:8" ht="37.5" customHeight="1" x14ac:dyDescent="0.2">
      <c r="A131" s="154" t="s">
        <v>65</v>
      </c>
      <c r="B131" s="155"/>
      <c r="C131" s="159"/>
      <c r="D131" s="157">
        <v>360</v>
      </c>
      <c r="E131" s="157"/>
      <c r="F131" s="157"/>
      <c r="G131" s="157"/>
      <c r="H131" s="158"/>
    </row>
    <row r="132" spans="1:8" ht="37.5" customHeight="1" x14ac:dyDescent="0.2">
      <c r="A132" s="154" t="s">
        <v>66</v>
      </c>
      <c r="B132" s="155"/>
      <c r="C132" s="159"/>
      <c r="D132" s="157">
        <v>360</v>
      </c>
      <c r="E132" s="157"/>
      <c r="F132" s="157"/>
      <c r="G132" s="157"/>
      <c r="H132" s="158"/>
    </row>
    <row r="133" spans="1:8" ht="37.5" customHeight="1" x14ac:dyDescent="0.2">
      <c r="A133" s="154" t="s">
        <v>67</v>
      </c>
      <c r="B133" s="155"/>
      <c r="C133" s="159"/>
      <c r="D133" s="157">
        <v>720</v>
      </c>
      <c r="E133" s="157"/>
      <c r="F133" s="157"/>
      <c r="G133" s="157"/>
      <c r="H133" s="158"/>
    </row>
    <row r="134" spans="1:8" ht="37.5" customHeight="1" x14ac:dyDescent="0.2">
      <c r="A134" s="154" t="s">
        <v>68</v>
      </c>
      <c r="B134" s="155"/>
      <c r="C134" s="159"/>
      <c r="D134" s="157">
        <v>1094.3999999999999</v>
      </c>
      <c r="E134" s="157"/>
      <c r="F134" s="157"/>
      <c r="G134" s="157"/>
      <c r="H134" s="158"/>
    </row>
    <row r="135" spans="1:8" ht="37.5" customHeight="1" thickBot="1" x14ac:dyDescent="0.25">
      <c r="A135" s="162" t="s">
        <v>69</v>
      </c>
      <c r="B135" s="163"/>
      <c r="C135" s="164"/>
      <c r="D135" s="165">
        <v>6120</v>
      </c>
      <c r="E135" s="165"/>
      <c r="F135" s="165"/>
      <c r="G135" s="165"/>
      <c r="H135" s="166"/>
    </row>
    <row r="136" spans="1:8" s="16" customFormat="1" ht="117.75" customHeight="1" thickBot="1" x14ac:dyDescent="0.25">
      <c r="A136" s="356" t="s">
        <v>71</v>
      </c>
      <c r="B136" s="397"/>
      <c r="C13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45">
        <v>30</v>
      </c>
      <c r="E136" s="45"/>
      <c r="F136" s="45"/>
      <c r="G136" s="45"/>
      <c r="H136" s="46"/>
    </row>
    <row r="137" spans="1:8" ht="50.1" customHeight="1" thickBot="1" x14ac:dyDescent="0.25">
      <c r="A137" s="24" t="s">
        <v>72</v>
      </c>
      <c r="B137" s="25"/>
      <c r="C137" s="26"/>
      <c r="D137" s="173" t="str">
        <f>"от "&amp;MIN(D139,D159:H160,F199,D161:H175)&amp;" до "&amp;MAX(D139,D159:H160,F199,D161:H175)</f>
        <v>от 780 до 7224</v>
      </c>
      <c r="E137" s="173"/>
      <c r="F137" s="173"/>
      <c r="G137" s="173"/>
      <c r="H137" s="174"/>
    </row>
    <row r="138" spans="1:8" ht="21.75" thickBot="1" x14ac:dyDescent="0.25">
      <c r="A138" s="336"/>
      <c r="B138" s="337"/>
      <c r="C138" s="130"/>
      <c r="D138" s="399"/>
      <c r="E138" s="399"/>
      <c r="F138" s="399"/>
      <c r="G138" s="399"/>
      <c r="H138" s="400"/>
    </row>
    <row r="139" spans="1:8" ht="72.75" customHeight="1" thickBot="1" x14ac:dyDescent="0.25">
      <c r="A139" s="179" t="s">
        <v>73</v>
      </c>
      <c r="B139" s="180"/>
      <c r="C13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182">
        <v>7200</v>
      </c>
      <c r="E139" s="182"/>
      <c r="F139" s="182"/>
      <c r="G139" s="182"/>
      <c r="H139" s="183"/>
    </row>
    <row r="140" spans="1:8" ht="72.75" customHeight="1" thickBot="1" x14ac:dyDescent="0.25">
      <c r="A140" s="184" t="s">
        <v>74</v>
      </c>
      <c r="B140" s="185"/>
      <c r="C140" s="186"/>
      <c r="D140" s="187" t="s">
        <v>75</v>
      </c>
      <c r="E140" s="188"/>
      <c r="F140" s="188"/>
      <c r="G140" s="188"/>
      <c r="H140" s="189"/>
    </row>
    <row r="141" spans="1:8" ht="72.75" customHeight="1" x14ac:dyDescent="0.2">
      <c r="A141" s="190" t="s">
        <v>76</v>
      </c>
      <c r="B141" s="191"/>
      <c r="C141" s="186"/>
      <c r="D141" s="157">
        <f>D139/4</f>
        <v>1800</v>
      </c>
      <c r="E141" s="157"/>
      <c r="F141" s="157"/>
      <c r="G141" s="157"/>
      <c r="H141" s="158"/>
    </row>
    <row r="142" spans="1:8" ht="72.75" customHeight="1" x14ac:dyDescent="0.2">
      <c r="A142" s="190" t="s">
        <v>77</v>
      </c>
      <c r="B142" s="191"/>
      <c r="C142" s="186"/>
      <c r="D142" s="157">
        <f>D139/5</f>
        <v>1440</v>
      </c>
      <c r="E142" s="157"/>
      <c r="F142" s="157"/>
      <c r="G142" s="157"/>
      <c r="H142" s="158"/>
    </row>
    <row r="143" spans="1:8" ht="72.75" customHeight="1" x14ac:dyDescent="0.2">
      <c r="A143" s="190" t="s">
        <v>78</v>
      </c>
      <c r="B143" s="191"/>
      <c r="C143" s="186"/>
      <c r="D143" s="157">
        <f>D139/6</f>
        <v>1200</v>
      </c>
      <c r="E143" s="157"/>
      <c r="F143" s="157"/>
      <c r="G143" s="157"/>
      <c r="H143" s="158"/>
    </row>
    <row r="144" spans="1:8" ht="72.75" customHeight="1" x14ac:dyDescent="0.2">
      <c r="A144" s="190" t="s">
        <v>79</v>
      </c>
      <c r="B144" s="191"/>
      <c r="C144" s="186"/>
      <c r="D144" s="157">
        <f>D139/7</f>
        <v>1028.5714285714287</v>
      </c>
      <c r="E144" s="157"/>
      <c r="F144" s="157"/>
      <c r="G144" s="157"/>
      <c r="H144" s="158"/>
    </row>
    <row r="145" spans="1:8" ht="72.75" customHeight="1" x14ac:dyDescent="0.2">
      <c r="A145" s="190" t="s">
        <v>80</v>
      </c>
      <c r="B145" s="191"/>
      <c r="C145" s="186"/>
      <c r="D145" s="157">
        <f>D139/8</f>
        <v>900</v>
      </c>
      <c r="E145" s="157"/>
      <c r="F145" s="157"/>
      <c r="G145" s="157"/>
      <c r="H145" s="158"/>
    </row>
    <row r="146" spans="1:8" ht="72.75" customHeight="1" x14ac:dyDescent="0.2">
      <c r="A146" s="190" t="s">
        <v>81</v>
      </c>
      <c r="B146" s="191"/>
      <c r="C146" s="186"/>
      <c r="D146" s="157">
        <f>D139/9</f>
        <v>800</v>
      </c>
      <c r="E146" s="157"/>
      <c r="F146" s="157"/>
      <c r="G146" s="157"/>
      <c r="H146" s="158"/>
    </row>
    <row r="147" spans="1:8" ht="72.75" customHeight="1" x14ac:dyDescent="0.2">
      <c r="A147" s="190" t="s">
        <v>82</v>
      </c>
      <c r="B147" s="191"/>
      <c r="C147" s="186"/>
      <c r="D147" s="157">
        <f>D139/10</f>
        <v>720</v>
      </c>
      <c r="E147" s="157"/>
      <c r="F147" s="157"/>
      <c r="G147" s="157"/>
      <c r="H147" s="158"/>
    </row>
    <row r="148" spans="1:8" ht="72.75" customHeight="1" thickBot="1" x14ac:dyDescent="0.25">
      <c r="A148" s="179" t="s">
        <v>83</v>
      </c>
      <c r="B148" s="180"/>
      <c r="C148" s="186"/>
      <c r="D148" s="182">
        <v>10800</v>
      </c>
      <c r="E148" s="182"/>
      <c r="F148" s="182"/>
      <c r="G148" s="182"/>
      <c r="H148" s="183"/>
    </row>
    <row r="149" spans="1:8" ht="72.75" customHeight="1" thickBot="1" x14ac:dyDescent="0.25">
      <c r="A149" s="184" t="s">
        <v>74</v>
      </c>
      <c r="B149" s="185"/>
      <c r="C149" s="186"/>
      <c r="D149" s="187" t="s">
        <v>75</v>
      </c>
      <c r="E149" s="188"/>
      <c r="F149" s="188"/>
      <c r="G149" s="188"/>
      <c r="H149" s="189"/>
    </row>
    <row r="150" spans="1:8" ht="72.75" customHeight="1" x14ac:dyDescent="0.2">
      <c r="A150" s="190" t="s">
        <v>76</v>
      </c>
      <c r="B150" s="191"/>
      <c r="C150" s="186"/>
      <c r="D150" s="157">
        <v>2700</v>
      </c>
      <c r="E150" s="157"/>
      <c r="F150" s="157"/>
      <c r="G150" s="157"/>
      <c r="H150" s="158"/>
    </row>
    <row r="151" spans="1:8" ht="72.75" customHeight="1" x14ac:dyDescent="0.2">
      <c r="A151" s="190" t="s">
        <v>77</v>
      </c>
      <c r="B151" s="191"/>
      <c r="C151" s="186"/>
      <c r="D151" s="157">
        <v>2160</v>
      </c>
      <c r="E151" s="157"/>
      <c r="F151" s="157"/>
      <c r="G151" s="157"/>
      <c r="H151" s="158"/>
    </row>
    <row r="152" spans="1:8" ht="72.75" customHeight="1" x14ac:dyDescent="0.2">
      <c r="A152" s="190" t="s">
        <v>78</v>
      </c>
      <c r="B152" s="191"/>
      <c r="C152" s="186"/>
      <c r="D152" s="157">
        <v>1800</v>
      </c>
      <c r="E152" s="157"/>
      <c r="F152" s="157"/>
      <c r="G152" s="157"/>
      <c r="H152" s="158"/>
    </row>
    <row r="153" spans="1:8" ht="72.75" customHeight="1" x14ac:dyDescent="0.2">
      <c r="A153" s="190" t="s">
        <v>79</v>
      </c>
      <c r="B153" s="191"/>
      <c r="C153" s="186"/>
      <c r="D153" s="157">
        <v>1542.8571428571429</v>
      </c>
      <c r="E153" s="157"/>
      <c r="F153" s="157"/>
      <c r="G153" s="157"/>
      <c r="H153" s="158"/>
    </row>
    <row r="154" spans="1:8" ht="72.75" customHeight="1" x14ac:dyDescent="0.2">
      <c r="A154" s="190" t="s">
        <v>80</v>
      </c>
      <c r="B154" s="191"/>
      <c r="C154" s="186"/>
      <c r="D154" s="157">
        <v>1350</v>
      </c>
      <c r="E154" s="157"/>
      <c r="F154" s="157"/>
      <c r="G154" s="157"/>
      <c r="H154" s="158"/>
    </row>
    <row r="155" spans="1:8" ht="72.75" customHeight="1" x14ac:dyDescent="0.2">
      <c r="A155" s="190" t="s">
        <v>81</v>
      </c>
      <c r="B155" s="191"/>
      <c r="C155" s="186"/>
      <c r="D155" s="157">
        <v>1200</v>
      </c>
      <c r="E155" s="157"/>
      <c r="F155" s="157"/>
      <c r="G155" s="157"/>
      <c r="H155" s="158"/>
    </row>
    <row r="156" spans="1:8" ht="72.75" customHeight="1" thickBot="1" x14ac:dyDescent="0.25">
      <c r="A156" s="190" t="s">
        <v>82</v>
      </c>
      <c r="B156" s="191"/>
      <c r="C156" s="194"/>
      <c r="D156" s="157">
        <v>1080</v>
      </c>
      <c r="E156" s="157"/>
      <c r="F156" s="157"/>
      <c r="G156" s="157"/>
      <c r="H156" s="158"/>
    </row>
    <row r="157" spans="1:8" s="16" customFormat="1" ht="62.45" customHeight="1" thickBot="1" x14ac:dyDescent="0.25">
      <c r="A157" s="195" t="s">
        <v>84</v>
      </c>
      <c r="B157" s="196"/>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44">
        <v>15960</v>
      </c>
      <c r="E157" s="45"/>
      <c r="F157" s="45"/>
      <c r="G157" s="45"/>
      <c r="H157" s="46"/>
    </row>
    <row r="158" spans="1:8" ht="21.75" thickBot="1" x14ac:dyDescent="0.25">
      <c r="A158" s="336"/>
      <c r="B158" s="337"/>
      <c r="C158" s="125"/>
      <c r="D158" s="399"/>
      <c r="E158" s="399"/>
      <c r="F158" s="399"/>
      <c r="G158" s="399"/>
      <c r="H158" s="400"/>
    </row>
    <row r="159" spans="1:8" ht="50.1" customHeight="1" x14ac:dyDescent="0.2">
      <c r="A159" s="160" t="s">
        <v>85</v>
      </c>
      <c r="B159" s="161"/>
      <c r="C159" s="201" t="str">
        <f>"Интернет-площадка 2gis.ru на основе Cправочника организаций "&amp;$C$2&amp;""</f>
        <v>Интернет-площадка 2gis.ru на основе Cправочника организаций "2ГИС.РЕСПУБЛИКА АЛТАЙ"</v>
      </c>
      <c r="D159" s="31">
        <v>3000</v>
      </c>
      <c r="E159" s="32"/>
      <c r="F159" s="32"/>
      <c r="G159" s="32"/>
      <c r="H159" s="33"/>
    </row>
    <row r="160" spans="1:8" ht="50.1" customHeight="1" x14ac:dyDescent="0.2">
      <c r="A160" s="160" t="s">
        <v>86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121">
        <v>3110.4</v>
      </c>
      <c r="E160" s="122"/>
      <c r="F160" s="122"/>
      <c r="G160" s="122"/>
      <c r="H160" s="123"/>
    </row>
    <row r="161" spans="1:8" ht="50.1" customHeight="1" x14ac:dyDescent="0.2">
      <c r="A161" s="160" t="s">
        <v>87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6">
        <v>2592</v>
      </c>
      <c r="E161" s="37"/>
      <c r="F161" s="37"/>
      <c r="G161" s="37"/>
      <c r="H161" s="38"/>
    </row>
    <row r="162" spans="1:8" ht="50.1" customHeight="1" x14ac:dyDescent="0.2">
      <c r="A162" s="160" t="s">
        <v>88</v>
      </c>
      <c r="B162" s="161"/>
      <c r="C162" s="202" t="str">
        <f>"Интернет-площадка 2gis.ru на основе Cправочника организаций "&amp;$C$2&amp;""</f>
        <v>Интернет-площадка 2gis.ru на основе Cправочника организаций "2ГИС.РЕСПУБЛИКА АЛТАЙ"</v>
      </c>
      <c r="D162" s="36">
        <v>3300</v>
      </c>
      <c r="E162" s="37"/>
      <c r="F162" s="37"/>
      <c r="G162" s="37"/>
      <c r="H162" s="38"/>
    </row>
    <row r="163" spans="1:8" ht="50.1" customHeight="1" x14ac:dyDescent="0.2">
      <c r="A163" s="160" t="s">
        <v>89</v>
      </c>
      <c r="B163" s="161"/>
      <c r="C163" s="202" t="str">
        <f>"Интернет-площадка 2gis.ru на основе Cправочника организаций "&amp;$C$2&amp;""</f>
        <v>Интернет-площадка 2gis.ru на основе Cправочника организаций "2ГИС.РЕСПУБЛИКА АЛТАЙ"</v>
      </c>
      <c r="D163" s="36">
        <v>3960</v>
      </c>
      <c r="E163" s="37"/>
      <c r="F163" s="37"/>
      <c r="G163" s="37"/>
      <c r="H163" s="38"/>
    </row>
    <row r="164" spans="1:8" ht="50.1" customHeight="1" x14ac:dyDescent="0.2">
      <c r="A164" s="160" t="s">
        <v>90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6">
        <v>1166.3999999999999</v>
      </c>
      <c r="E164" s="37"/>
      <c r="F164" s="37"/>
      <c r="G164" s="37"/>
      <c r="H164" s="38"/>
    </row>
    <row r="165" spans="1:8" ht="50.1" customHeight="1" x14ac:dyDescent="0.2">
      <c r="A165" s="160" t="s">
        <v>91</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6">
        <v>950.4</v>
      </c>
      <c r="E165" s="37"/>
      <c r="F165" s="37"/>
      <c r="G165" s="37"/>
      <c r="H165" s="38"/>
    </row>
    <row r="166" spans="1:8" ht="50.1" customHeight="1" x14ac:dyDescent="0.2">
      <c r="A166" s="160" t="s">
        <v>92</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6">
        <v>2808</v>
      </c>
      <c r="E166" s="37"/>
      <c r="F166" s="37"/>
      <c r="G166" s="37"/>
      <c r="H166" s="38"/>
    </row>
    <row r="167" spans="1:8" ht="50.1" customHeight="1" x14ac:dyDescent="0.2">
      <c r="A167" s="160" t="s">
        <v>93</v>
      </c>
      <c r="B167" s="161"/>
      <c r="C167" s="203" t="str">
        <f>C199</f>
        <v>электронный справочник на основе Справочника организаций "2ГИС.РЕСПУБЛИКА АЛТАЙ" (мобильная версия 2ГИС 4.0 и выше)</v>
      </c>
      <c r="D167" s="36">
        <v>7224</v>
      </c>
      <c r="E167" s="37"/>
      <c r="F167" s="37"/>
      <c r="G167" s="37"/>
      <c r="H167" s="38"/>
    </row>
    <row r="168" spans="1:8" ht="50.1" customHeight="1" x14ac:dyDescent="0.2">
      <c r="A168" s="160" t="s">
        <v>94</v>
      </c>
      <c r="B168" s="161"/>
      <c r="C168" s="202" t="s">
        <v>95</v>
      </c>
      <c r="D168" s="36">
        <v>780</v>
      </c>
      <c r="E168" s="37"/>
      <c r="F168" s="37"/>
      <c r="G168" s="37"/>
      <c r="H168" s="38"/>
    </row>
    <row r="169" spans="1:8" ht="75" customHeight="1" x14ac:dyDescent="0.2">
      <c r="A169" s="160" t="s">
        <v>96</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6">
        <v>2760</v>
      </c>
      <c r="E169" s="37"/>
      <c r="F169" s="37"/>
      <c r="G169" s="37"/>
      <c r="H169" s="38"/>
    </row>
    <row r="170" spans="1:8" ht="75" customHeight="1" x14ac:dyDescent="0.2">
      <c r="A170" s="160" t="s">
        <v>97</v>
      </c>
      <c r="B170" s="161"/>
      <c r="C170" s="202"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6">
        <v>2220</v>
      </c>
      <c r="E170" s="37"/>
      <c r="F170" s="37"/>
      <c r="G170" s="37"/>
      <c r="H170" s="38"/>
    </row>
    <row r="171" spans="1:8" ht="75" customHeight="1" x14ac:dyDescent="0.2">
      <c r="A171" s="160" t="s">
        <v>98</v>
      </c>
      <c r="B171" s="161"/>
      <c r="C171"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6">
        <v>1800</v>
      </c>
      <c r="E171" s="37"/>
      <c r="F171" s="37"/>
      <c r="G171" s="37"/>
      <c r="H171" s="38"/>
    </row>
    <row r="172" spans="1:8" ht="75" customHeight="1" x14ac:dyDescent="0.2">
      <c r="A172" s="160" t="s">
        <v>99</v>
      </c>
      <c r="B172" s="161"/>
      <c r="C172"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6">
        <v>1140</v>
      </c>
      <c r="E172" s="37"/>
      <c r="F172" s="37"/>
      <c r="G172" s="37"/>
      <c r="H172" s="38"/>
    </row>
    <row r="173" spans="1:8" ht="75" customHeight="1" x14ac:dyDescent="0.2">
      <c r="A173" s="160" t="s">
        <v>100</v>
      </c>
      <c r="B173" s="161" t="s">
        <v>100</v>
      </c>
      <c r="C17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3" s="36">
        <v>6600</v>
      </c>
      <c r="E173" s="37"/>
      <c r="F173" s="37"/>
      <c r="G173" s="37"/>
      <c r="H173" s="38"/>
    </row>
    <row r="174" spans="1:8" ht="75" customHeight="1" x14ac:dyDescent="0.2">
      <c r="A174" s="160" t="s">
        <v>101</v>
      </c>
      <c r="B174" s="161" t="s">
        <v>101</v>
      </c>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6">
        <v>4800</v>
      </c>
      <c r="E174" s="37"/>
      <c r="F174" s="37"/>
      <c r="G174" s="37"/>
      <c r="H174" s="38"/>
    </row>
    <row r="175" spans="1:8" ht="50.1" customHeight="1" thickBot="1" x14ac:dyDescent="0.25">
      <c r="A175" s="160" t="s">
        <v>102</v>
      </c>
      <c r="B175" s="161"/>
      <c r="C175"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5" s="36">
        <v>2334</v>
      </c>
      <c r="E175" s="37"/>
      <c r="F175" s="37"/>
      <c r="G175" s="37"/>
      <c r="H175" s="38"/>
    </row>
    <row r="176" spans="1:8" s="16" customFormat="1" ht="102" customHeight="1" thickBot="1" x14ac:dyDescent="0.25">
      <c r="A176" s="160" t="s">
        <v>16</v>
      </c>
      <c r="B176" s="161"/>
      <c r="C17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6">
        <v>960</v>
      </c>
      <c r="E176" s="37"/>
      <c r="F176" s="37"/>
      <c r="G176" s="37"/>
      <c r="H176" s="38"/>
    </row>
    <row r="177" spans="1:8" s="16" customFormat="1" ht="102" customHeight="1" thickBot="1" x14ac:dyDescent="0.25">
      <c r="A177" s="160" t="s">
        <v>103</v>
      </c>
      <c r="B177" s="161"/>
      <c r="C17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7" s="36">
        <v>100002</v>
      </c>
      <c r="E177" s="37"/>
      <c r="F177" s="37"/>
      <c r="G177" s="37"/>
      <c r="H177" s="38"/>
    </row>
    <row r="178" spans="1:8" s="16" customFormat="1" ht="126" customHeight="1" x14ac:dyDescent="0.2">
      <c r="A178" s="160" t="s">
        <v>104</v>
      </c>
      <c r="B178" s="161"/>
      <c r="C17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8" s="36">
        <v>8640</v>
      </c>
      <c r="E178" s="37"/>
      <c r="F178" s="37"/>
      <c r="G178" s="37"/>
      <c r="H178" s="38"/>
    </row>
    <row r="179" spans="1:8" s="16" customFormat="1" ht="96" customHeight="1" x14ac:dyDescent="0.2">
      <c r="A179" s="154" t="s">
        <v>105</v>
      </c>
      <c r="B179" s="204"/>
      <c r="C1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6">
        <v>7200</v>
      </c>
      <c r="E179" s="37"/>
      <c r="F179" s="37"/>
      <c r="G179" s="37"/>
      <c r="H179" s="38"/>
    </row>
    <row r="180" spans="1:8" s="16" customFormat="1" ht="96" customHeight="1" x14ac:dyDescent="0.2">
      <c r="A180" s="154" t="s">
        <v>106</v>
      </c>
      <c r="B180" s="204"/>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0" s="36">
        <v>7200</v>
      </c>
      <c r="E180" s="37"/>
      <c r="F180" s="37"/>
      <c r="G180" s="37"/>
      <c r="H180" s="38"/>
    </row>
    <row r="181" spans="1:8" ht="50.1" customHeight="1" x14ac:dyDescent="0.2">
      <c r="A181" s="160" t="s">
        <v>107</v>
      </c>
      <c r="B181" s="161"/>
      <c r="C181" s="202" t="str">
        <f>"Интернет-площадка 2gis.ru на основе Cправочника организаций "&amp;$C$2&amp;""</f>
        <v>Интернет-площадка 2gis.ru на основе Cправочника организаций "2ГИС.РЕСПУБЛИКА АЛТАЙ"</v>
      </c>
      <c r="D181" s="36">
        <v>4200</v>
      </c>
      <c r="E181" s="37"/>
      <c r="F181" s="37"/>
      <c r="G181" s="37"/>
      <c r="H181" s="38"/>
    </row>
    <row r="182" spans="1:8" ht="50.1" customHeight="1" x14ac:dyDescent="0.2">
      <c r="A182" s="160" t="s">
        <v>108</v>
      </c>
      <c r="B182" s="161"/>
      <c r="C182" s="202"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6">
        <v>4440</v>
      </c>
      <c r="E182" s="37"/>
      <c r="F182" s="37"/>
      <c r="G182" s="37"/>
      <c r="H182" s="38"/>
    </row>
    <row r="183" spans="1:8" ht="50.1" customHeight="1" x14ac:dyDescent="0.2">
      <c r="A183" s="160" t="s">
        <v>109</v>
      </c>
      <c r="B183" s="161"/>
      <c r="C183" s="202" t="str">
        <f t="shared" si="2"/>
        <v>Электронный справочник на основе Справочника организаций "2ГИС.РЕСПУБЛИКА АЛТАЙ" (версия для ПК)</v>
      </c>
      <c r="D183" s="36">
        <v>3720</v>
      </c>
      <c r="E183" s="37"/>
      <c r="F183" s="37"/>
      <c r="G183" s="37"/>
      <c r="H183" s="38"/>
    </row>
    <row r="184" spans="1:8" ht="50.1" customHeight="1" x14ac:dyDescent="0.2">
      <c r="A184" s="160" t="s">
        <v>110</v>
      </c>
      <c r="B184" s="161"/>
      <c r="C184" s="202" t="str">
        <f>"Интернет-площадка 2gis.ru на основе Cправочника организаций "&amp;$C$2&amp;""</f>
        <v>Интернет-площадка 2gis.ru на основе Cправочника организаций "2ГИС.РЕСПУБЛИКА АЛТАЙ"</v>
      </c>
      <c r="D184" s="36">
        <v>4680</v>
      </c>
      <c r="E184" s="37"/>
      <c r="F184" s="37"/>
      <c r="G184" s="37"/>
      <c r="H184" s="38"/>
    </row>
    <row r="185" spans="1:8" ht="50.1" customHeight="1" x14ac:dyDescent="0.2">
      <c r="A185" s="160" t="s">
        <v>111</v>
      </c>
      <c r="B185" s="161"/>
      <c r="C185" s="202" t="str">
        <f>"Интернет-площадка 2gis.ru на основе Cправочника организаций "&amp;$C$2&amp;""</f>
        <v>Интернет-площадка 2gis.ru на основе Cправочника организаций "2ГИС.РЕСПУБЛИКА АЛТАЙ"</v>
      </c>
      <c r="D185" s="36">
        <v>5616</v>
      </c>
      <c r="E185" s="37"/>
      <c r="F185" s="37"/>
      <c r="G185" s="37"/>
      <c r="H185" s="38"/>
    </row>
    <row r="186" spans="1:8" ht="50.1" customHeight="1" x14ac:dyDescent="0.2">
      <c r="A186" s="160" t="s">
        <v>112</v>
      </c>
      <c r="B186" s="161"/>
      <c r="C186" s="202" t="str">
        <f t="shared" si="2"/>
        <v>Электронный справочник на основе Справочника организаций "2ГИС.РЕСПУБЛИКА АЛТАЙ" (версия для ПК)</v>
      </c>
      <c r="D186" s="36">
        <v>1680</v>
      </c>
      <c r="E186" s="37"/>
      <c r="F186" s="37"/>
      <c r="G186" s="37"/>
      <c r="H186" s="38"/>
    </row>
    <row r="187" spans="1:8" ht="50.1" customHeight="1" x14ac:dyDescent="0.2">
      <c r="A187" s="160" t="s">
        <v>113</v>
      </c>
      <c r="B187" s="161"/>
      <c r="C187" s="202" t="str">
        <f t="shared" si="2"/>
        <v>Электронный справочник на основе Справочника организаций "2ГИС.РЕСПУБЛИКА АЛТАЙ" (версия для ПК)</v>
      </c>
      <c r="D187" s="36">
        <v>1440</v>
      </c>
      <c r="E187" s="37"/>
      <c r="F187" s="37"/>
      <c r="G187" s="37"/>
      <c r="H187" s="38"/>
    </row>
    <row r="188" spans="1:8" ht="50.1" customHeight="1" x14ac:dyDescent="0.2">
      <c r="A188" s="160" t="s">
        <v>114</v>
      </c>
      <c r="B188" s="161"/>
      <c r="C188" s="202" t="str">
        <f t="shared" si="2"/>
        <v>Электронный справочник на основе Справочника организаций "2ГИС.РЕСПУБЛИКА АЛТАЙ" (версия для ПК)</v>
      </c>
      <c r="D188" s="36">
        <v>3960</v>
      </c>
      <c r="E188" s="37"/>
      <c r="F188" s="37"/>
      <c r="G188" s="37"/>
      <c r="H188" s="38"/>
    </row>
    <row r="189" spans="1:8" ht="50.1" customHeight="1" x14ac:dyDescent="0.2">
      <c r="A189" s="160" t="s">
        <v>115</v>
      </c>
      <c r="B189" s="161"/>
      <c r="C189" s="202" t="s">
        <v>95</v>
      </c>
      <c r="D189" s="36">
        <v>1200</v>
      </c>
      <c r="E189" s="37"/>
      <c r="F189" s="37"/>
      <c r="G189" s="37"/>
      <c r="H189" s="38"/>
    </row>
    <row r="190" spans="1:8" ht="75" customHeight="1" x14ac:dyDescent="0.2">
      <c r="A190" s="160" t="s">
        <v>116</v>
      </c>
      <c r="B190" s="161"/>
      <c r="C19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6">
        <v>9240</v>
      </c>
      <c r="E190" s="37"/>
      <c r="F190" s="37"/>
      <c r="G190" s="37"/>
      <c r="H190" s="38"/>
    </row>
    <row r="191" spans="1:8" ht="50.1" customHeight="1" thickBot="1" x14ac:dyDescent="0.25">
      <c r="A191" s="160" t="s">
        <v>117</v>
      </c>
      <c r="B191" s="161"/>
      <c r="C191" s="202" t="str">
        <f t="shared" si="2"/>
        <v>Электронный справочник на основе Справочника организаций "2ГИС.РЕСПУБЛИКА АЛТАЙ" (версия для ПК)</v>
      </c>
      <c r="D191" s="44">
        <v>3360</v>
      </c>
      <c r="E191" s="45"/>
      <c r="F191" s="45"/>
      <c r="G191" s="45"/>
      <c r="H191" s="46"/>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6">
        <v>10800</v>
      </c>
      <c r="E193" s="37"/>
      <c r="F193" s="37"/>
      <c r="G193" s="37"/>
      <c r="H193" s="38"/>
    </row>
    <row r="194" spans="1:8" s="16" customFormat="1" ht="50.1" customHeight="1" x14ac:dyDescent="0.2">
      <c r="A194" s="160" t="s">
        <v>120</v>
      </c>
      <c r="B194" s="161"/>
      <c r="C194" s="209"/>
      <c r="D194" s="36">
        <v>6240</v>
      </c>
      <c r="E194" s="37"/>
      <c r="F194" s="37"/>
      <c r="G194" s="37"/>
      <c r="H194" s="38"/>
    </row>
    <row r="195" spans="1:8" s="16" customFormat="1" ht="50.1" customHeight="1" x14ac:dyDescent="0.2">
      <c r="A195" s="207" t="s">
        <v>121</v>
      </c>
      <c r="B195" s="208"/>
      <c r="C195" s="209"/>
      <c r="D195" s="359">
        <v>1800</v>
      </c>
      <c r="E195" s="157"/>
      <c r="F195" s="157"/>
      <c r="G195" s="157"/>
      <c r="H195" s="157"/>
    </row>
    <row r="196" spans="1:8" s="16" customFormat="1" ht="50.1" customHeight="1" x14ac:dyDescent="0.2">
      <c r="A196" s="207" t="s">
        <v>122</v>
      </c>
      <c r="B196" s="208"/>
      <c r="C196" s="209"/>
      <c r="D196" s="359">
        <v>180</v>
      </c>
      <c r="E196" s="157"/>
      <c r="F196" s="157"/>
      <c r="G196" s="157"/>
      <c r="H196" s="157"/>
    </row>
    <row r="197" spans="1:8" s="16" customFormat="1" ht="50.1" customHeight="1" thickBot="1" x14ac:dyDescent="0.25">
      <c r="A197" s="207" t="s">
        <v>123</v>
      </c>
      <c r="B197" s="208"/>
      <c r="C197" s="210"/>
      <c r="D197" s="78">
        <v>450</v>
      </c>
      <c r="E197" s="79"/>
      <c r="F197" s="79"/>
      <c r="G197" s="79"/>
      <c r="H197" s="79"/>
    </row>
    <row r="198" spans="1:8" s="16" customFormat="1" ht="50.1" customHeight="1" thickBot="1" x14ac:dyDescent="0.25">
      <c r="A198" s="24" t="s">
        <v>124</v>
      </c>
      <c r="B198" s="25"/>
      <c r="C198" s="26"/>
      <c r="D198" s="173"/>
      <c r="E198" s="173"/>
      <c r="F198" s="173"/>
      <c r="G198" s="173"/>
      <c r="H198" s="174"/>
    </row>
    <row r="199" spans="1:8" ht="50.1" customHeight="1" x14ac:dyDescent="0.2">
      <c r="A199" s="160" t="s">
        <v>125</v>
      </c>
      <c r="B199" s="161"/>
      <c r="C19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99" s="212">
        <f>F199*1.2</f>
        <v>4824</v>
      </c>
      <c r="E199" s="213">
        <f>F199*1.1</f>
        <v>4422</v>
      </c>
      <c r="F199" s="213">
        <v>4020</v>
      </c>
      <c r="G199" s="213">
        <f>F199*0.75</f>
        <v>3015</v>
      </c>
      <c r="H199" s="214">
        <f>F199*0.5</f>
        <v>2010</v>
      </c>
    </row>
    <row r="200" spans="1:8" ht="50.1" customHeight="1" x14ac:dyDescent="0.2">
      <c r="A200" s="160" t="s">
        <v>126</v>
      </c>
      <c r="B200" s="161"/>
      <c r="C200" s="202" t="str">
        <f>"Интернет-площадка 2gis.ru на основе Cправочника организаций "&amp;$C$2&amp;""</f>
        <v>Интернет-площадка 2gis.ru на основе Cправочника организаций "2ГИС.РЕСПУБЛИКА АЛТАЙ"</v>
      </c>
      <c r="D200" s="36">
        <v>3360</v>
      </c>
      <c r="E200" s="37"/>
      <c r="F200" s="37"/>
      <c r="G200" s="37"/>
      <c r="H200" s="38"/>
    </row>
    <row r="201" spans="1:8" ht="50.1" customHeight="1" x14ac:dyDescent="0.2">
      <c r="A201" s="160" t="s">
        <v>127</v>
      </c>
      <c r="B201" s="161"/>
      <c r="C201"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1" s="36">
        <v>1740</v>
      </c>
      <c r="E201" s="37"/>
      <c r="F201" s="37"/>
      <c r="G201" s="37"/>
      <c r="H201" s="38"/>
    </row>
    <row r="202" spans="1:8" ht="50.1" customHeight="1" x14ac:dyDescent="0.2">
      <c r="A202" s="160" t="s">
        <v>128</v>
      </c>
      <c r="B202" s="161"/>
      <c r="C20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202" s="212">
        <f>F202*1.2</f>
        <v>6768</v>
      </c>
      <c r="E202" s="213">
        <f>F202*1.1</f>
        <v>6204.0000000000009</v>
      </c>
      <c r="F202" s="213">
        <v>5640</v>
      </c>
      <c r="G202" s="213">
        <f>F202*0.75</f>
        <v>4230</v>
      </c>
      <c r="H202" s="214">
        <f>F202*0.5</f>
        <v>2820</v>
      </c>
    </row>
    <row r="203" spans="1:8" ht="50.1" customHeight="1" x14ac:dyDescent="0.2">
      <c r="A203" s="160" t="s">
        <v>179</v>
      </c>
      <c r="B203" s="161"/>
      <c r="C203" s="202" t="str">
        <f>"Интернет-площадка 2gis.ru на основе Cправочника организаций "&amp;$C$2&amp;""</f>
        <v>Интернет-площадка 2gis.ru на основе Cправочника организаций "2ГИС.РЕСПУБЛИКА АЛТАЙ"</v>
      </c>
      <c r="D203" s="36">
        <v>4800</v>
      </c>
      <c r="E203" s="37"/>
      <c r="F203" s="37"/>
      <c r="G203" s="37"/>
      <c r="H203" s="38"/>
    </row>
    <row r="204" spans="1:8" ht="50.1" customHeight="1" x14ac:dyDescent="0.2">
      <c r="A204" s="160" t="s">
        <v>130</v>
      </c>
      <c r="B204" s="161"/>
      <c r="C204"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4" s="36">
        <v>2520</v>
      </c>
      <c r="E204" s="37"/>
      <c r="F204" s="37"/>
      <c r="G204" s="37"/>
      <c r="H204" s="38"/>
    </row>
    <row r="205" spans="1:8" s="16" customFormat="1" ht="126" customHeight="1" thickBot="1" x14ac:dyDescent="0.25">
      <c r="A205" s="160" t="s">
        <v>131</v>
      </c>
      <c r="B205" s="161"/>
      <c r="C205" s="215" t="str">
        <f>C200</f>
        <v>Интернет-площадка 2gis.ru на основе Cправочника организаций "2ГИС.РЕСПУБЛИКА АЛТАЙ"</v>
      </c>
      <c r="D205" s="212">
        <f>F205*1.2</f>
        <v>6048</v>
      </c>
      <c r="E205" s="213">
        <f>F205*1.1</f>
        <v>5544</v>
      </c>
      <c r="F205" s="213">
        <v>5040</v>
      </c>
      <c r="G205" s="213">
        <f>F205*0.75</f>
        <v>3780</v>
      </c>
      <c r="H205" s="214">
        <f>F205*0.5</f>
        <v>2520</v>
      </c>
    </row>
    <row r="206" spans="1:8" ht="50.1" customHeight="1" thickBot="1" x14ac:dyDescent="0.25">
      <c r="A206" s="24" t="s">
        <v>193</v>
      </c>
      <c r="B206" s="25"/>
      <c r="C206" s="26"/>
      <c r="D206" s="173"/>
      <c r="E206" s="173"/>
      <c r="F206" s="173"/>
      <c r="G206" s="173"/>
      <c r="H206" s="174"/>
    </row>
    <row r="207" spans="1:8" s="23" customFormat="1" ht="30" customHeight="1" thickBot="1" x14ac:dyDescent="0.25">
      <c r="A207" s="589"/>
      <c r="B207" s="429"/>
      <c r="C207" s="430"/>
      <c r="D207" s="429"/>
      <c r="E207" s="429"/>
      <c r="F207" s="429"/>
      <c r="G207" s="429"/>
      <c r="H207" s="431"/>
    </row>
    <row r="208" spans="1:8" s="16" customFormat="1" ht="185.25" customHeight="1" x14ac:dyDescent="0.2">
      <c r="A208" s="160" t="s">
        <v>194</v>
      </c>
      <c r="B208" s="161"/>
      <c r="C20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8" s="31">
        <v>8640</v>
      </c>
      <c r="E208" s="32"/>
      <c r="F208" s="32"/>
      <c r="G208" s="32"/>
      <c r="H208" s="33"/>
    </row>
    <row r="209" spans="1:8" s="16" customFormat="1" ht="83.25" customHeight="1" thickBot="1" x14ac:dyDescent="0.25">
      <c r="A209" s="160" t="s">
        <v>195</v>
      </c>
      <c r="B209" s="161"/>
      <c r="C209" s="209"/>
      <c r="D209" s="36">
        <v>8640</v>
      </c>
      <c r="E209" s="37"/>
      <c r="F209" s="37"/>
      <c r="G209" s="37"/>
      <c r="H209" s="38"/>
    </row>
    <row r="210" spans="1:8" ht="21.75" thickBot="1" x14ac:dyDescent="0.25">
      <c r="A210" s="336"/>
      <c r="B210" s="337"/>
      <c r="C210" s="130"/>
      <c r="D210" s="399"/>
      <c r="E210" s="399"/>
      <c r="F210" s="399"/>
      <c r="G210" s="399"/>
      <c r="H210" s="400"/>
    </row>
    <row r="212" spans="1:8" ht="21" x14ac:dyDescent="0.2">
      <c r="A212" s="220"/>
      <c r="B212" s="221" t="s">
        <v>133</v>
      </c>
      <c r="C212" s="222" t="s">
        <v>242</v>
      </c>
      <c r="D212" s="222"/>
      <c r="E212" s="223"/>
      <c r="F212" s="223"/>
      <c r="G212" s="223"/>
      <c r="H212" s="223"/>
    </row>
    <row r="213" spans="1:8" ht="21" x14ac:dyDescent="0.2">
      <c r="A213" s="220"/>
      <c r="B213" s="223"/>
      <c r="C213" s="224" t="s">
        <v>243</v>
      </c>
      <c r="D213" s="224"/>
      <c r="E213" s="223"/>
      <c r="F213" s="223"/>
      <c r="G213" s="223"/>
      <c r="H213" s="223"/>
    </row>
    <row r="214" spans="1:8" ht="21" x14ac:dyDescent="0.2">
      <c r="A214" s="220"/>
      <c r="B214" s="223"/>
      <c r="C214" s="224" t="s">
        <v>244</v>
      </c>
      <c r="D214" s="224"/>
      <c r="E214" s="223"/>
      <c r="F214" s="223"/>
      <c r="G214" s="223"/>
      <c r="H214" s="223"/>
    </row>
    <row r="215" spans="1:8" ht="21" x14ac:dyDescent="0.2">
      <c r="C215" s="224"/>
      <c r="D215" s="224"/>
      <c r="E215" s="223"/>
      <c r="F215" s="223"/>
      <c r="G215" s="223"/>
      <c r="H215" s="217"/>
    </row>
    <row r="216" spans="1:8" ht="26.25" customHeight="1" x14ac:dyDescent="0.2">
      <c r="A216" s="227" t="str">
        <f>Абакан_юр!A174</f>
        <v>По соглашению сторон в качестве валюты платежа могут выступать украинские гривны, в этом случае курс следующий: 1 руб. = 0,4273 гривен</v>
      </c>
      <c r="B216" s="227"/>
      <c r="C216" s="227"/>
      <c r="D216" s="228"/>
      <c r="E216" s="228"/>
      <c r="F216" s="229"/>
      <c r="G216" s="230"/>
      <c r="H216" s="230"/>
    </row>
    <row r="217" spans="1:8" ht="26.25" customHeight="1" x14ac:dyDescent="0.2">
      <c r="A217" s="227" t="str">
        <f>Абакан_юр!A175</f>
        <v>По соглашению сторон в качестве валюты платежа могут выступать дирхамы ОАЭ, в этом случае курс следующий: 1 руб. = 0,0413 дирхам</v>
      </c>
      <c r="B217" s="227"/>
      <c r="C217" s="227"/>
      <c r="D217" s="228"/>
      <c r="E217" s="228"/>
      <c r="F217" s="229"/>
      <c r="G217" s="232"/>
      <c r="H217" s="232"/>
    </row>
    <row r="218" spans="1:8" ht="26.25" customHeight="1" x14ac:dyDescent="0.2">
      <c r="A218" s="227" t="str">
        <f>Абакан_юр!A176</f>
        <v>По соглашению сторон в качестве валюты платежа могут выступать доллары США, в этом случае курс следующий: 1 руб. = 0,0113 доллара</v>
      </c>
      <c r="B218" s="227"/>
      <c r="C218" s="227"/>
      <c r="D218" s="228"/>
      <c r="E218" s="228"/>
      <c r="F218" s="229"/>
      <c r="G218" s="232"/>
      <c r="H218" s="232"/>
    </row>
    <row r="219" spans="1:8" ht="26.25" customHeight="1" x14ac:dyDescent="0.2">
      <c r="A219" s="227" t="str">
        <f>Абакан_юр!A177</f>
        <v>По соглашению сторон в качестве валюты платежа могут выступать евро, в этом случае курс следующий: 1 руб. = 0,0105 евро</v>
      </c>
      <c r="B219" s="227"/>
      <c r="C219" s="227"/>
      <c r="D219" s="228"/>
      <c r="E219" s="229"/>
      <c r="F219" s="229"/>
      <c r="G219" s="232"/>
      <c r="H219" s="232"/>
    </row>
    <row r="220" spans="1:8" ht="26.25" customHeight="1" x14ac:dyDescent="0.2">
      <c r="A220" s="227" t="str">
        <f>Абакан_юр!A178</f>
        <v>По соглашению сторон в качестве валюты платежа могут выступать чешские кроны, в этом случае курс следующий: 1 руб. = 0,2661 крона</v>
      </c>
      <c r="B220" s="227"/>
      <c r="C220" s="227"/>
      <c r="D220" s="228"/>
      <c r="E220" s="229"/>
      <c r="F220" s="229"/>
      <c r="G220" s="232"/>
      <c r="H220" s="232"/>
    </row>
    <row r="221" spans="1:8" ht="26.25" customHeight="1" x14ac:dyDescent="0.2">
      <c r="A221" s="227" t="str">
        <f>Абакан_юр!A179</f>
        <v>По соглашению сторон в качестве валюты платежа могут выступать киргизские сомы, в этом случае курс следующий: 1 руб. = 1,0065 сом</v>
      </c>
      <c r="B221" s="227"/>
      <c r="C221" s="227"/>
      <c r="D221" s="228"/>
      <c r="E221" s="228"/>
      <c r="F221" s="229"/>
      <c r="G221" s="232"/>
      <c r="H221" s="232"/>
    </row>
    <row r="222" spans="1:8" ht="26.25" customHeight="1" x14ac:dyDescent="0.2">
      <c r="A222" s="227" t="str">
        <f>Абакан_юр!A180</f>
        <v>По соглашению сторон в качестве валюты платежа могут выступать казахстанские тенге, в этом случае курс следующий: 1 руб. = 5,0495 тенге</v>
      </c>
      <c r="B222" s="227"/>
      <c r="C222" s="227"/>
      <c r="D222" s="228"/>
      <c r="E222" s="228"/>
      <c r="F222" s="229"/>
      <c r="G222" s="232"/>
      <c r="H222" s="232"/>
    </row>
    <row r="223" spans="1:8" ht="26.25" x14ac:dyDescent="0.2">
      <c r="A223" s="233"/>
      <c r="B223" s="233"/>
      <c r="C223" s="234"/>
      <c r="D223" s="235"/>
      <c r="E223" s="235"/>
      <c r="F223" s="236"/>
      <c r="G223" s="237"/>
      <c r="H223" s="237"/>
    </row>
    <row r="224" spans="1:8" ht="21" x14ac:dyDescent="0.2">
      <c r="A224" s="239" t="s">
        <v>144</v>
      </c>
      <c r="B224" s="239"/>
      <c r="C224" s="239"/>
      <c r="D224" s="239"/>
      <c r="E224" s="239"/>
      <c r="F224" s="239"/>
      <c r="G224" s="239"/>
      <c r="H224" s="239"/>
    </row>
    <row r="225" spans="1:8" ht="21" x14ac:dyDescent="0.2">
      <c r="A225" s="239" t="s">
        <v>145</v>
      </c>
      <c r="B225" s="239"/>
      <c r="C225" s="239"/>
      <c r="D225" s="239"/>
      <c r="E225" s="239"/>
      <c r="F225" s="239"/>
      <c r="G225" s="239"/>
      <c r="H225" s="239"/>
    </row>
    <row r="226" spans="1:8" ht="26.25" x14ac:dyDescent="0.2">
      <c r="A226" s="233"/>
      <c r="B226" s="233"/>
      <c r="C226" s="234"/>
      <c r="D226" s="235"/>
      <c r="E226" s="235"/>
      <c r="F226" s="236"/>
      <c r="G226" s="237"/>
      <c r="H226" s="237"/>
    </row>
    <row r="227" spans="1:8" ht="50.1" customHeight="1" thickBot="1" x14ac:dyDescent="0.25">
      <c r="A227" s="240" t="s">
        <v>146</v>
      </c>
      <c r="B227" s="240"/>
      <c r="C227" s="240"/>
      <c r="D227" s="240"/>
      <c r="E227" s="240"/>
      <c r="F227" s="241"/>
      <c r="G227" s="231"/>
      <c r="H227" s="242"/>
    </row>
    <row r="228" spans="1:8" ht="50.1" customHeight="1" thickBot="1" x14ac:dyDescent="0.25">
      <c r="A228" s="243" t="s">
        <v>147</v>
      </c>
      <c r="B228" s="244"/>
      <c r="C228" s="244"/>
      <c r="D228" s="244"/>
      <c r="E228" s="245"/>
      <c r="F228" s="246"/>
      <c r="H228" s="247"/>
    </row>
    <row r="229" spans="1:8" ht="87" customHeight="1" thickBot="1" x14ac:dyDescent="0.25">
      <c r="A229" s="375" t="s">
        <v>148</v>
      </c>
      <c r="B229" s="376"/>
      <c r="C229" s="250" t="s">
        <v>149</v>
      </c>
      <c r="D229" s="402" t="s">
        <v>150</v>
      </c>
      <c r="E229" s="403"/>
      <c r="F229" s="252"/>
      <c r="G229" s="252"/>
      <c r="H229" s="252"/>
    </row>
    <row r="230" spans="1:8" ht="121.5" customHeight="1" x14ac:dyDescent="0.2">
      <c r="A230" s="253" t="s">
        <v>151</v>
      </c>
      <c r="B230" s="254"/>
      <c r="C230" s="255" t="s">
        <v>152</v>
      </c>
      <c r="D230" s="256" t="s">
        <v>153</v>
      </c>
      <c r="E230" s="257"/>
      <c r="F230" s="252"/>
      <c r="G230" s="252"/>
      <c r="H230" s="252"/>
    </row>
    <row r="231" spans="1:8" ht="102.75" customHeight="1" x14ac:dyDescent="0.2">
      <c r="A231" s="258" t="s">
        <v>154</v>
      </c>
      <c r="B231" s="259"/>
      <c r="C231" s="260" t="s">
        <v>155</v>
      </c>
      <c r="D231" s="261" t="s">
        <v>156</v>
      </c>
      <c r="E231" s="262"/>
      <c r="F231" s="252"/>
      <c r="G231" s="252"/>
      <c r="H231" s="252"/>
    </row>
    <row r="232" spans="1:8" ht="105.75" customHeight="1" thickBot="1" x14ac:dyDescent="0.25">
      <c r="A232" s="404" t="s">
        <v>157</v>
      </c>
      <c r="B232" s="405"/>
      <c r="C232" s="406" t="s">
        <v>158</v>
      </c>
      <c r="D232" s="407" t="s">
        <v>156</v>
      </c>
      <c r="E232" s="408"/>
      <c r="F232" s="236"/>
      <c r="G232" s="237"/>
      <c r="H232" s="237"/>
    </row>
    <row r="233" spans="1:8" s="217" customFormat="1" ht="102.75" customHeight="1" thickBot="1" x14ac:dyDescent="0.25">
      <c r="A233" s="404" t="s">
        <v>160</v>
      </c>
      <c r="B233" s="405"/>
      <c r="C233" s="601" t="s">
        <v>161</v>
      </c>
      <c r="D233" s="405" t="s">
        <v>156</v>
      </c>
      <c r="E233" s="602"/>
      <c r="F233" s="246"/>
      <c r="G233" s="246"/>
      <c r="H233" s="246"/>
    </row>
    <row r="234" spans="1:8" s="238" customFormat="1" ht="222.75" customHeight="1" thickBot="1" x14ac:dyDescent="0.25">
      <c r="A234" s="404" t="s">
        <v>162</v>
      </c>
      <c r="B234" s="405"/>
      <c r="C234" s="406" t="s">
        <v>163</v>
      </c>
      <c r="D234" s="407" t="s">
        <v>156</v>
      </c>
      <c r="E234" s="408"/>
      <c r="F234" s="236"/>
      <c r="G234" s="237"/>
      <c r="H234" s="237"/>
    </row>
    <row r="235" spans="1:8" ht="26.25" x14ac:dyDescent="0.2">
      <c r="A235" s="729"/>
      <c r="B235" s="729"/>
      <c r="C235" s="629"/>
      <c r="D235" s="629"/>
      <c r="E235" s="629"/>
      <c r="F235" s="236"/>
      <c r="G235" s="237"/>
      <c r="H235" s="237"/>
    </row>
    <row r="236" spans="1:8" ht="34.5" customHeight="1" x14ac:dyDescent="0.2">
      <c r="A236" s="264" t="s">
        <v>164</v>
      </c>
      <c r="B236" s="264"/>
      <c r="C236" s="264"/>
      <c r="D236" s="264"/>
      <c r="E236" s="264"/>
      <c r="F236" s="264"/>
      <c r="G236" s="264"/>
      <c r="H236" s="264"/>
    </row>
    <row r="237" spans="1:8" ht="34.5" customHeight="1" x14ac:dyDescent="0.2">
      <c r="A237" s="264" t="s">
        <v>165</v>
      </c>
      <c r="B237" s="264"/>
      <c r="C237" s="264"/>
      <c r="D237" s="264"/>
      <c r="E237" s="264"/>
      <c r="F237" s="264"/>
      <c r="G237" s="264"/>
      <c r="H237" s="264"/>
    </row>
    <row r="238" spans="1:8" ht="34.5" customHeight="1" x14ac:dyDescent="0.2">
      <c r="A238" s="264" t="s">
        <v>641</v>
      </c>
      <c r="B238" s="264"/>
      <c r="C238" s="264"/>
      <c r="D238" s="264"/>
      <c r="E238" s="264"/>
      <c r="F238" s="264"/>
      <c r="G238" s="264"/>
      <c r="H238" s="264"/>
    </row>
    <row r="239" spans="1:8" ht="183" customHeight="1" x14ac:dyDescent="0.2">
      <c r="A23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239"/>
      <c r="C239" s="239"/>
      <c r="D239" s="239"/>
      <c r="E239" s="239"/>
      <c r="F239" s="239"/>
      <c r="G239" s="239"/>
      <c r="H239" s="239"/>
    </row>
    <row r="240" spans="1:8" ht="71.25" customHeight="1" x14ac:dyDescent="0.2">
      <c r="A240" s="239" t="s">
        <v>167</v>
      </c>
      <c r="B240" s="239"/>
      <c r="C240" s="239"/>
      <c r="D240" s="239"/>
      <c r="E240" s="239"/>
      <c r="F240" s="239"/>
      <c r="G240" s="239"/>
      <c r="H240" s="239"/>
    </row>
    <row r="241" spans="1:8" ht="36.75" customHeight="1" x14ac:dyDescent="0.2">
      <c r="A241" s="264" t="s">
        <v>168</v>
      </c>
      <c r="B241" s="264"/>
      <c r="C241" s="264"/>
      <c r="D241" s="264"/>
      <c r="E241" s="264"/>
      <c r="F241" s="264"/>
      <c r="G241" s="264"/>
      <c r="H241" s="264"/>
    </row>
    <row r="242" spans="1:8" s="266" customFormat="1" ht="114.75" customHeight="1" x14ac:dyDescent="0.2">
      <c r="A242" s="239" t="s">
        <v>169</v>
      </c>
      <c r="B242" s="239"/>
      <c r="C242" s="239"/>
      <c r="D242" s="239"/>
      <c r="E242" s="239"/>
      <c r="F242" s="239"/>
      <c r="G242" s="239"/>
      <c r="H242" s="239"/>
    </row>
  </sheetData>
  <sheetProtection selectLockedCells="1" selectUnlockedCells="1"/>
  <mergeCells count="408">
    <mergeCell ref="A242:E242"/>
    <mergeCell ref="F242:H242"/>
    <mergeCell ref="A236:H236"/>
    <mergeCell ref="A237:H237"/>
    <mergeCell ref="A238:H238"/>
    <mergeCell ref="A239:H239"/>
    <mergeCell ref="A240:H240"/>
    <mergeCell ref="A241:H241"/>
    <mergeCell ref="A232:B232"/>
    <mergeCell ref="D232:E232"/>
    <mergeCell ref="A233:B233"/>
    <mergeCell ref="D233:E233"/>
    <mergeCell ref="A234:B234"/>
    <mergeCell ref="D234:E234"/>
    <mergeCell ref="A229:B229"/>
    <mergeCell ref="D229:E229"/>
    <mergeCell ref="A230:B230"/>
    <mergeCell ref="D230:E230"/>
    <mergeCell ref="A231:B231"/>
    <mergeCell ref="D231:E231"/>
    <mergeCell ref="A221:C221"/>
    <mergeCell ref="A222:C222"/>
    <mergeCell ref="A224:H224"/>
    <mergeCell ref="A225:H225"/>
    <mergeCell ref="A227:E227"/>
    <mergeCell ref="A228:E228"/>
    <mergeCell ref="A216:C216"/>
    <mergeCell ref="G216:H216"/>
    <mergeCell ref="A217:C217"/>
    <mergeCell ref="A218:C218"/>
    <mergeCell ref="A219:C219"/>
    <mergeCell ref="A220:C220"/>
    <mergeCell ref="A210:B210"/>
    <mergeCell ref="D210:H210"/>
    <mergeCell ref="C212:D212"/>
    <mergeCell ref="C213:D213"/>
    <mergeCell ref="C214:D214"/>
    <mergeCell ref="C215:D215"/>
    <mergeCell ref="A205:B205"/>
    <mergeCell ref="A206:B206"/>
    <mergeCell ref="D206:H206"/>
    <mergeCell ref="A207:C207"/>
    <mergeCell ref="D207:H207"/>
    <mergeCell ref="A208:B208"/>
    <mergeCell ref="C208:C209"/>
    <mergeCell ref="D208:H208"/>
    <mergeCell ref="A209:B209"/>
    <mergeCell ref="D209:H209"/>
    <mergeCell ref="A201:B201"/>
    <mergeCell ref="D201:H201"/>
    <mergeCell ref="A202:B202"/>
    <mergeCell ref="A203:B203"/>
    <mergeCell ref="D203:H203"/>
    <mergeCell ref="A204:B204"/>
    <mergeCell ref="D204:H204"/>
    <mergeCell ref="D197:H197"/>
    <mergeCell ref="A198:B198"/>
    <mergeCell ref="D198:H198"/>
    <mergeCell ref="A199:B199"/>
    <mergeCell ref="A200:B200"/>
    <mergeCell ref="D200:H200"/>
    <mergeCell ref="A193:B193"/>
    <mergeCell ref="C193:C197"/>
    <mergeCell ref="D193:H193"/>
    <mergeCell ref="A194:B194"/>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6:H126"/>
    <mergeCell ref="A127:B127"/>
    <mergeCell ref="C127:C135"/>
    <mergeCell ref="D127:H127"/>
    <mergeCell ref="A128:B128"/>
    <mergeCell ref="D128:H128"/>
    <mergeCell ref="A129:B129"/>
    <mergeCell ref="D129:H129"/>
    <mergeCell ref="A130:B130"/>
    <mergeCell ref="D130:H130"/>
    <mergeCell ref="A123:B123"/>
    <mergeCell ref="D123:H123"/>
    <mergeCell ref="A124:B124"/>
    <mergeCell ref="D124:H124"/>
    <mergeCell ref="A125:C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389">
        <v>384</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1">
        <f>F48*1.2</f>
        <v>14313.6</v>
      </c>
      <c r="E48" s="32">
        <f>F48*1.1</f>
        <v>13120.800000000001</v>
      </c>
      <c r="F48" s="32">
        <v>11928</v>
      </c>
      <c r="G48" s="32">
        <f>F48*0.75</f>
        <v>8946</v>
      </c>
      <c r="H48" s="33">
        <f>F48*0.5</f>
        <v>5964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54">
        <f>F54*1.2</f>
        <v>16178.4</v>
      </c>
      <c r="E54" s="32">
        <f>F54*1.1</f>
        <v>14830.2</v>
      </c>
      <c r="F54" s="32">
        <v>13482</v>
      </c>
      <c r="G54" s="32">
        <f>F54*0.75</f>
        <v>10111.5</v>
      </c>
      <c r="H54" s="33">
        <f>F54*0.5</f>
        <v>6741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389">
        <v>384</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"&amp;MAX(D75:D84)</f>
        <v>от 1380 до 27600</v>
      </c>
      <c r="E64" s="139"/>
      <c r="F64" s="139"/>
      <c r="G64" s="139"/>
      <c r="H64" s="140"/>
    </row>
    <row r="65" spans="1:8" ht="37.5" customHeight="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314">
        <v>1380</v>
      </c>
      <c r="E65" s="145"/>
      <c r="F65" s="145"/>
      <c r="G65" s="145"/>
      <c r="H65" s="146"/>
    </row>
    <row r="66" spans="1:8" ht="37.5" customHeight="1" x14ac:dyDescent="0.2">
      <c r="A66" s="147" t="s">
        <v>40</v>
      </c>
      <c r="B66" s="315"/>
      <c r="C66" s="297"/>
      <c r="D66" s="56">
        <v>2760</v>
      </c>
      <c r="E66" s="37"/>
      <c r="F66" s="37"/>
      <c r="G66" s="37"/>
      <c r="H66" s="38"/>
    </row>
    <row r="67" spans="1:8" ht="37.5" customHeight="1" x14ac:dyDescent="0.2">
      <c r="A67" s="147" t="s">
        <v>41</v>
      </c>
      <c r="B67" s="315"/>
      <c r="C67" s="297"/>
      <c r="D67" s="56">
        <v>4140</v>
      </c>
      <c r="E67" s="37"/>
      <c r="F67" s="37"/>
      <c r="G67" s="37"/>
      <c r="H67" s="38"/>
    </row>
    <row r="68" spans="1:8" ht="37.5" customHeight="1" x14ac:dyDescent="0.2">
      <c r="A68" s="147" t="s">
        <v>42</v>
      </c>
      <c r="B68" s="315"/>
      <c r="C68" s="297"/>
      <c r="D68" s="56">
        <v>5520</v>
      </c>
      <c r="E68" s="37"/>
      <c r="F68" s="37"/>
      <c r="G68" s="37"/>
      <c r="H68" s="38"/>
    </row>
    <row r="69" spans="1:8" ht="37.5" customHeight="1" x14ac:dyDescent="0.2">
      <c r="A69" s="147" t="s">
        <v>43</v>
      </c>
      <c r="B69" s="315"/>
      <c r="C69" s="297"/>
      <c r="D69" s="56">
        <v>6900</v>
      </c>
      <c r="E69" s="37"/>
      <c r="F69" s="37"/>
      <c r="G69" s="37"/>
      <c r="H69" s="38"/>
    </row>
    <row r="70" spans="1:8" ht="37.5" customHeight="1" x14ac:dyDescent="0.2">
      <c r="A70" s="147" t="s">
        <v>44</v>
      </c>
      <c r="B70" s="315"/>
      <c r="C70" s="297"/>
      <c r="D70" s="56">
        <v>8280</v>
      </c>
      <c r="E70" s="37"/>
      <c r="F70" s="37"/>
      <c r="G70" s="37"/>
      <c r="H70" s="38"/>
    </row>
    <row r="71" spans="1:8" ht="37.5" customHeight="1" x14ac:dyDescent="0.2">
      <c r="A71" s="147" t="s">
        <v>45</v>
      </c>
      <c r="B71" s="315"/>
      <c r="C71" s="297"/>
      <c r="D71" s="56">
        <v>9660</v>
      </c>
      <c r="E71" s="37"/>
      <c r="F71" s="37"/>
      <c r="G71" s="37"/>
      <c r="H71" s="38"/>
    </row>
    <row r="72" spans="1:8" ht="37.5" customHeight="1" x14ac:dyDescent="0.2">
      <c r="A72" s="147" t="s">
        <v>46</v>
      </c>
      <c r="B72" s="315"/>
      <c r="C72" s="297"/>
      <c r="D72" s="56">
        <v>11040</v>
      </c>
      <c r="E72" s="37"/>
      <c r="F72" s="37"/>
      <c r="G72" s="37"/>
      <c r="H72" s="38"/>
    </row>
    <row r="73" spans="1:8" ht="37.5" customHeight="1" x14ac:dyDescent="0.2">
      <c r="A73" s="147" t="s">
        <v>47</v>
      </c>
      <c r="B73" s="315"/>
      <c r="C73" s="297"/>
      <c r="D73" s="56">
        <v>12420</v>
      </c>
      <c r="E73" s="37"/>
      <c r="F73" s="37"/>
      <c r="G73" s="37"/>
      <c r="H73" s="38"/>
    </row>
    <row r="74" spans="1:8" ht="37.5" customHeight="1" x14ac:dyDescent="0.2">
      <c r="A74" s="147" t="s">
        <v>48</v>
      </c>
      <c r="B74" s="315"/>
      <c r="C74" s="297"/>
      <c r="D74" s="56">
        <v>13800</v>
      </c>
      <c r="E74" s="37"/>
      <c r="F74" s="37"/>
      <c r="G74" s="37"/>
      <c r="H74" s="38"/>
    </row>
    <row r="75" spans="1:8" ht="37.5" customHeight="1" x14ac:dyDescent="0.2">
      <c r="A75" s="147" t="s">
        <v>49</v>
      </c>
      <c r="B75" s="315"/>
      <c r="C75" s="297"/>
      <c r="D75" s="56">
        <v>15180</v>
      </c>
      <c r="E75" s="37"/>
      <c r="F75" s="37"/>
      <c r="G75" s="37"/>
      <c r="H75" s="38"/>
    </row>
    <row r="76" spans="1:8" ht="37.5" customHeight="1" x14ac:dyDescent="0.2">
      <c r="A76" s="147" t="s">
        <v>50</v>
      </c>
      <c r="B76" s="315"/>
      <c r="C76" s="297"/>
      <c r="D76" s="56">
        <v>16560</v>
      </c>
      <c r="E76" s="37"/>
      <c r="F76" s="37"/>
      <c r="G76" s="37"/>
      <c r="H76" s="38"/>
    </row>
    <row r="77" spans="1:8" ht="37.5" customHeight="1" x14ac:dyDescent="0.2">
      <c r="A77" s="147" t="s">
        <v>51</v>
      </c>
      <c r="B77" s="315"/>
      <c r="C77" s="297"/>
      <c r="D77" s="56">
        <v>17940</v>
      </c>
      <c r="E77" s="37"/>
      <c r="F77" s="37"/>
      <c r="G77" s="37"/>
      <c r="H77" s="38"/>
    </row>
    <row r="78" spans="1:8" ht="37.5" customHeight="1" x14ac:dyDescent="0.2">
      <c r="A78" s="147" t="s">
        <v>52</v>
      </c>
      <c r="B78" s="315"/>
      <c r="C78" s="297"/>
      <c r="D78" s="56">
        <v>19320</v>
      </c>
      <c r="E78" s="37"/>
      <c r="F78" s="37"/>
      <c r="G78" s="37"/>
      <c r="H78" s="38"/>
    </row>
    <row r="79" spans="1:8" ht="37.5" customHeight="1" x14ac:dyDescent="0.2">
      <c r="A79" s="147" t="s">
        <v>53</v>
      </c>
      <c r="B79" s="315"/>
      <c r="C79" s="297"/>
      <c r="D79" s="56">
        <v>20700</v>
      </c>
      <c r="E79" s="37"/>
      <c r="F79" s="37"/>
      <c r="G79" s="37"/>
      <c r="H79" s="38"/>
    </row>
    <row r="80" spans="1:8" ht="37.5" customHeight="1" x14ac:dyDescent="0.2">
      <c r="A80" s="147" t="s">
        <v>54</v>
      </c>
      <c r="B80" s="315"/>
      <c r="C80" s="297"/>
      <c r="D80" s="56">
        <v>22080</v>
      </c>
      <c r="E80" s="37"/>
      <c r="F80" s="37"/>
      <c r="G80" s="37"/>
      <c r="H80" s="38"/>
    </row>
    <row r="81" spans="1:8" ht="37.5" customHeight="1" x14ac:dyDescent="0.2">
      <c r="A81" s="147" t="s">
        <v>55</v>
      </c>
      <c r="B81" s="315"/>
      <c r="C81" s="297"/>
      <c r="D81" s="56">
        <v>23460</v>
      </c>
      <c r="E81" s="37"/>
      <c r="F81" s="37"/>
      <c r="G81" s="37"/>
      <c r="H81" s="38"/>
    </row>
    <row r="82" spans="1:8" ht="37.5" customHeight="1" x14ac:dyDescent="0.2">
      <c r="A82" s="147" t="s">
        <v>56</v>
      </c>
      <c r="B82" s="315"/>
      <c r="C82" s="297"/>
      <c r="D82" s="56">
        <v>24840</v>
      </c>
      <c r="E82" s="37"/>
      <c r="F82" s="37"/>
      <c r="G82" s="37"/>
      <c r="H82" s="38"/>
    </row>
    <row r="83" spans="1:8" ht="37.5" customHeight="1" x14ac:dyDescent="0.2">
      <c r="A83" s="147" t="s">
        <v>57</v>
      </c>
      <c r="B83" s="315"/>
      <c r="C83" s="297"/>
      <c r="D83" s="56">
        <v>26220</v>
      </c>
      <c r="E83" s="37"/>
      <c r="F83" s="37"/>
      <c r="G83" s="37"/>
      <c r="H83" s="38"/>
    </row>
    <row r="84" spans="1:8" ht="37.5" customHeight="1" x14ac:dyDescent="0.2">
      <c r="A84" s="147" t="s">
        <v>58</v>
      </c>
      <c r="B84" s="315"/>
      <c r="C84" s="297"/>
      <c r="D84" s="56">
        <v>27600</v>
      </c>
      <c r="E84" s="37"/>
      <c r="F84" s="37"/>
      <c r="G84" s="37"/>
      <c r="H84" s="38"/>
    </row>
    <row r="85" spans="1:8" ht="37.5" customHeight="1" x14ac:dyDescent="0.2">
      <c r="A85" s="147" t="s">
        <v>205</v>
      </c>
      <c r="B85" s="148"/>
      <c r="C85" s="297"/>
      <c r="D85" s="56">
        <v>28980</v>
      </c>
      <c r="E85" s="37"/>
      <c r="F85" s="37"/>
      <c r="G85" s="37"/>
      <c r="H85" s="38"/>
    </row>
    <row r="86" spans="1:8" ht="37.5" customHeight="1" x14ac:dyDescent="0.2">
      <c r="A86" s="147" t="s">
        <v>206</v>
      </c>
      <c r="B86" s="148"/>
      <c r="C86" s="297"/>
      <c r="D86" s="56">
        <v>30360</v>
      </c>
      <c r="E86" s="37"/>
      <c r="F86" s="37"/>
      <c r="G86" s="37"/>
      <c r="H86" s="38"/>
    </row>
    <row r="87" spans="1:8" ht="37.5" customHeight="1" x14ac:dyDescent="0.2">
      <c r="A87" s="147" t="s">
        <v>207</v>
      </c>
      <c r="B87" s="148"/>
      <c r="C87" s="297"/>
      <c r="D87" s="56">
        <v>31740</v>
      </c>
      <c r="E87" s="37"/>
      <c r="F87" s="37"/>
      <c r="G87" s="37"/>
      <c r="H87" s="38"/>
    </row>
    <row r="88" spans="1:8" ht="37.5" customHeight="1" x14ac:dyDescent="0.2">
      <c r="A88" s="147" t="s">
        <v>208</v>
      </c>
      <c r="B88" s="148"/>
      <c r="C88" s="297"/>
      <c r="D88" s="56">
        <v>33120</v>
      </c>
      <c r="E88" s="37"/>
      <c r="F88" s="37"/>
      <c r="G88" s="37"/>
      <c r="H88" s="38"/>
    </row>
    <row r="89" spans="1:8" ht="37.5" customHeight="1" x14ac:dyDescent="0.2">
      <c r="A89" s="147" t="s">
        <v>209</v>
      </c>
      <c r="B89" s="148"/>
      <c r="C89" s="297"/>
      <c r="D89" s="56">
        <v>34500</v>
      </c>
      <c r="E89" s="37"/>
      <c r="F89" s="37"/>
      <c r="G89" s="37"/>
      <c r="H89" s="38"/>
    </row>
    <row r="90" spans="1:8" ht="37.5" customHeight="1" x14ac:dyDescent="0.2">
      <c r="A90" s="147" t="s">
        <v>210</v>
      </c>
      <c r="B90" s="148"/>
      <c r="C90" s="297"/>
      <c r="D90" s="56">
        <v>35880</v>
      </c>
      <c r="E90" s="37"/>
      <c r="F90" s="37"/>
      <c r="G90" s="37"/>
      <c r="H90" s="38"/>
    </row>
    <row r="91" spans="1:8" ht="37.5" customHeight="1" x14ac:dyDescent="0.2">
      <c r="A91" s="147" t="s">
        <v>211</v>
      </c>
      <c r="B91" s="148"/>
      <c r="C91" s="297"/>
      <c r="D91" s="56">
        <v>37260</v>
      </c>
      <c r="E91" s="37"/>
      <c r="F91" s="37"/>
      <c r="G91" s="37"/>
      <c r="H91" s="38"/>
    </row>
    <row r="92" spans="1:8" ht="37.5" customHeight="1" x14ac:dyDescent="0.2">
      <c r="A92" s="147" t="s">
        <v>212</v>
      </c>
      <c r="B92" s="148"/>
      <c r="C92" s="297"/>
      <c r="D92" s="56">
        <v>38640</v>
      </c>
      <c r="E92" s="37"/>
      <c r="F92" s="37"/>
      <c r="G92" s="37"/>
      <c r="H92" s="38"/>
    </row>
    <row r="93" spans="1:8" ht="37.5" customHeight="1" x14ac:dyDescent="0.2">
      <c r="A93" s="147" t="s">
        <v>213</v>
      </c>
      <c r="B93" s="148"/>
      <c r="C93" s="297"/>
      <c r="D93" s="56">
        <v>40020</v>
      </c>
      <c r="E93" s="37"/>
      <c r="F93" s="37"/>
      <c r="G93" s="37"/>
      <c r="H93" s="38"/>
    </row>
    <row r="94" spans="1:8" ht="37.5" customHeight="1" x14ac:dyDescent="0.2">
      <c r="A94" s="147" t="s">
        <v>214</v>
      </c>
      <c r="B94" s="148"/>
      <c r="C94" s="297"/>
      <c r="D94" s="56">
        <v>41400</v>
      </c>
      <c r="E94" s="37"/>
      <c r="F94" s="37"/>
      <c r="G94" s="37"/>
      <c r="H94" s="38"/>
    </row>
    <row r="95" spans="1:8" ht="37.5" customHeight="1" x14ac:dyDescent="0.2">
      <c r="A95" s="147" t="s">
        <v>224</v>
      </c>
      <c r="B95" s="148"/>
      <c r="C95" s="297"/>
      <c r="D95" s="56">
        <v>42780</v>
      </c>
      <c r="E95" s="37"/>
      <c r="F95" s="37"/>
      <c r="G95" s="37"/>
      <c r="H95" s="38"/>
    </row>
    <row r="96" spans="1:8" ht="37.5" customHeight="1" x14ac:dyDescent="0.2">
      <c r="A96" s="147" t="s">
        <v>225</v>
      </c>
      <c r="B96" s="148"/>
      <c r="C96" s="297"/>
      <c r="D96" s="56">
        <v>44160</v>
      </c>
      <c r="E96" s="37"/>
      <c r="F96" s="37"/>
      <c r="G96" s="37"/>
      <c r="H96" s="38"/>
    </row>
    <row r="97" spans="1:8" ht="37.5" customHeight="1" x14ac:dyDescent="0.2">
      <c r="A97" s="147" t="s">
        <v>226</v>
      </c>
      <c r="B97" s="148"/>
      <c r="C97" s="297"/>
      <c r="D97" s="56">
        <v>45540</v>
      </c>
      <c r="E97" s="37"/>
      <c r="F97" s="37"/>
      <c r="G97" s="37"/>
      <c r="H97" s="38"/>
    </row>
    <row r="98" spans="1:8" ht="37.5" customHeight="1" x14ac:dyDescent="0.2">
      <c r="A98" s="147" t="s">
        <v>227</v>
      </c>
      <c r="B98" s="148"/>
      <c r="C98" s="297"/>
      <c r="D98" s="56">
        <v>46920</v>
      </c>
      <c r="E98" s="37"/>
      <c r="F98" s="37"/>
      <c r="G98" s="37"/>
      <c r="H98" s="38"/>
    </row>
    <row r="99" spans="1:8" ht="37.5" customHeight="1" x14ac:dyDescent="0.2">
      <c r="A99" s="147" t="s">
        <v>228</v>
      </c>
      <c r="B99" s="148"/>
      <c r="C99" s="297"/>
      <c r="D99" s="56">
        <v>48300</v>
      </c>
      <c r="E99" s="37"/>
      <c r="F99" s="37"/>
      <c r="G99" s="37"/>
      <c r="H99" s="38"/>
    </row>
    <row r="100" spans="1:8" ht="37.5" customHeight="1" x14ac:dyDescent="0.2">
      <c r="A100" s="147" t="s">
        <v>229</v>
      </c>
      <c r="B100" s="148"/>
      <c r="C100" s="297"/>
      <c r="D100" s="56">
        <v>49680</v>
      </c>
      <c r="E100" s="37"/>
      <c r="F100" s="37"/>
      <c r="G100" s="37"/>
      <c r="H100" s="38"/>
    </row>
    <row r="101" spans="1:8" ht="37.5" customHeight="1" x14ac:dyDescent="0.2">
      <c r="A101" s="147" t="s">
        <v>230</v>
      </c>
      <c r="B101" s="148"/>
      <c r="C101" s="297"/>
      <c r="D101" s="56">
        <v>51060</v>
      </c>
      <c r="E101" s="37"/>
      <c r="F101" s="37"/>
      <c r="G101" s="37"/>
      <c r="H101" s="38"/>
    </row>
    <row r="102" spans="1:8" ht="37.5" customHeight="1" x14ac:dyDescent="0.2">
      <c r="A102" s="147" t="s">
        <v>231</v>
      </c>
      <c r="B102" s="148"/>
      <c r="C102" s="297"/>
      <c r="D102" s="56">
        <v>52440</v>
      </c>
      <c r="E102" s="37"/>
      <c r="F102" s="37"/>
      <c r="G102" s="37"/>
      <c r="H102" s="38"/>
    </row>
    <row r="103" spans="1:8" ht="37.5" customHeight="1" x14ac:dyDescent="0.2">
      <c r="A103" s="147" t="s">
        <v>232</v>
      </c>
      <c r="B103" s="148"/>
      <c r="C103" s="297"/>
      <c r="D103" s="56">
        <v>53820</v>
      </c>
      <c r="E103" s="37"/>
      <c r="F103" s="37"/>
      <c r="G103" s="37"/>
      <c r="H103" s="38"/>
    </row>
    <row r="104" spans="1:8" ht="37.5" customHeight="1" thickBot="1" x14ac:dyDescent="0.25">
      <c r="A104" s="147" t="s">
        <v>233</v>
      </c>
      <c r="B104" s="148"/>
      <c r="C104" s="316"/>
      <c r="D104" s="56">
        <v>55200</v>
      </c>
      <c r="E104" s="37"/>
      <c r="F104" s="37"/>
      <c r="G104" s="37"/>
      <c r="H104" s="38"/>
    </row>
    <row r="105" spans="1:8" ht="50.1" customHeight="1" thickBot="1" x14ac:dyDescent="0.25">
      <c r="A105" s="136" t="s">
        <v>59</v>
      </c>
      <c r="B105" s="137"/>
      <c r="C105" s="137"/>
      <c r="D105" s="138" t="str">
        <f>"от "&amp;MIN(D106:D115)&amp;" до "&amp;MAX(D106:D115)</f>
        <v>от 468 до 22380</v>
      </c>
      <c r="E105" s="139"/>
      <c r="F105" s="139"/>
      <c r="G105" s="139"/>
      <c r="H105" s="140"/>
    </row>
    <row r="106" spans="1:8" ht="151.5"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152">
        <v>1296</v>
      </c>
      <c r="E106" s="152"/>
      <c r="F106" s="152"/>
      <c r="G106" s="152"/>
      <c r="H106" s="153"/>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157">
        <v>756</v>
      </c>
      <c r="E107" s="157"/>
      <c r="F107" s="157"/>
      <c r="G107" s="157"/>
      <c r="H107" s="158"/>
    </row>
    <row r="108" spans="1:8" ht="37.5" customHeight="1" x14ac:dyDescent="0.2">
      <c r="A108" s="154" t="s">
        <v>62</v>
      </c>
      <c r="B108" s="155"/>
      <c r="C108" s="159"/>
      <c r="D108" s="157">
        <v>22380</v>
      </c>
      <c r="E108" s="157"/>
      <c r="F108" s="157"/>
      <c r="G108" s="157"/>
      <c r="H108" s="158"/>
    </row>
    <row r="109" spans="1:8" ht="37.5" customHeight="1" x14ac:dyDescent="0.2">
      <c r="A109" s="154" t="s">
        <v>63</v>
      </c>
      <c r="B109" s="155"/>
      <c r="C109" s="159"/>
      <c r="D109" s="157">
        <v>2676</v>
      </c>
      <c r="E109" s="157"/>
      <c r="F109" s="157"/>
      <c r="G109" s="157"/>
      <c r="H109" s="158"/>
    </row>
    <row r="110" spans="1:8" ht="37.5" customHeight="1" x14ac:dyDescent="0.2">
      <c r="A110" s="160" t="s">
        <v>64</v>
      </c>
      <c r="B110" s="161"/>
      <c r="C110" s="159"/>
      <c r="D110" s="157">
        <v>5358</v>
      </c>
      <c r="E110" s="157"/>
      <c r="F110" s="157"/>
      <c r="G110" s="157"/>
      <c r="H110" s="158"/>
    </row>
    <row r="111" spans="1:8" ht="37.5" customHeight="1" x14ac:dyDescent="0.2">
      <c r="A111" s="154" t="s">
        <v>65</v>
      </c>
      <c r="B111" s="155"/>
      <c r="C111" s="159"/>
      <c r="D111" s="157">
        <v>468</v>
      </c>
      <c r="E111" s="157"/>
      <c r="F111" s="157"/>
      <c r="G111" s="157"/>
      <c r="H111" s="158"/>
    </row>
    <row r="112" spans="1:8" ht="37.5" customHeight="1" x14ac:dyDescent="0.2">
      <c r="A112" s="154" t="s">
        <v>66</v>
      </c>
      <c r="B112" s="155"/>
      <c r="C112" s="159"/>
      <c r="D112" s="157">
        <v>468</v>
      </c>
      <c r="E112" s="157"/>
      <c r="F112" s="157"/>
      <c r="G112" s="157"/>
      <c r="H112" s="158"/>
    </row>
    <row r="113" spans="1:8" ht="37.5" customHeight="1" x14ac:dyDescent="0.2">
      <c r="A113" s="154" t="s">
        <v>67</v>
      </c>
      <c r="B113" s="155"/>
      <c r="C113" s="159"/>
      <c r="D113" s="157">
        <v>936</v>
      </c>
      <c r="E113" s="157"/>
      <c r="F113" s="157"/>
      <c r="G113" s="157"/>
      <c r="H113" s="158"/>
    </row>
    <row r="114" spans="1:8" ht="37.5" customHeight="1" x14ac:dyDescent="0.2">
      <c r="A114" s="154" t="s">
        <v>68</v>
      </c>
      <c r="B114" s="155"/>
      <c r="C114" s="159"/>
      <c r="D114" s="157">
        <v>1398</v>
      </c>
      <c r="E114" s="157"/>
      <c r="F114" s="157"/>
      <c r="G114" s="157"/>
      <c r="H114" s="158"/>
    </row>
    <row r="115" spans="1:8" ht="37.5" customHeight="1" thickBot="1" x14ac:dyDescent="0.25">
      <c r="A115" s="162" t="s">
        <v>69</v>
      </c>
      <c r="B115" s="163"/>
      <c r="C115" s="164"/>
      <c r="D115" s="165">
        <v>8814</v>
      </c>
      <c r="E115" s="165"/>
      <c r="F115" s="165"/>
      <c r="G115" s="165"/>
      <c r="H115" s="166"/>
    </row>
    <row r="116" spans="1:8" s="16" customFormat="1" ht="117.75" customHeight="1" thickBot="1" x14ac:dyDescent="0.25">
      <c r="A116" s="356" t="s">
        <v>71</v>
      </c>
      <c r="B116" s="397"/>
      <c r="C11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45">
        <v>30</v>
      </c>
      <c r="E116" s="45"/>
      <c r="F116" s="45"/>
      <c r="G116" s="45"/>
      <c r="H116" s="46"/>
    </row>
    <row r="117" spans="1:8" ht="50.1" customHeight="1" thickBot="1" x14ac:dyDescent="0.25">
      <c r="A117" s="24" t="s">
        <v>72</v>
      </c>
      <c r="B117" s="25"/>
      <c r="C117" s="26"/>
      <c r="D117" s="173" t="str">
        <f>"от "&amp;MIN(D119,D139:H140,F178,D141:H153)&amp;" до "&amp;MAX(D119,D139:H140,F178,D141:H153)</f>
        <v>от 384 до 10968</v>
      </c>
      <c r="E117" s="173"/>
      <c r="F117" s="173"/>
      <c r="G117" s="173"/>
      <c r="H117" s="174"/>
    </row>
    <row r="118" spans="1:8" ht="21.75" thickBot="1" x14ac:dyDescent="0.25">
      <c r="A118" s="336"/>
      <c r="B118" s="337"/>
      <c r="C118" s="130"/>
      <c r="D118" s="399"/>
      <c r="E118" s="399"/>
      <c r="F118" s="399"/>
      <c r="G118" s="399"/>
      <c r="H118" s="400"/>
    </row>
    <row r="119" spans="1:8" ht="75"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182">
        <v>7140</v>
      </c>
      <c r="E119" s="182"/>
      <c r="F119" s="182"/>
      <c r="G119" s="182"/>
      <c r="H119" s="183"/>
    </row>
    <row r="120" spans="1:8" ht="75" customHeight="1" thickBot="1" x14ac:dyDescent="0.25">
      <c r="A120" s="184" t="s">
        <v>74</v>
      </c>
      <c r="B120" s="185"/>
      <c r="C120" s="186"/>
      <c r="D120" s="187" t="s">
        <v>75</v>
      </c>
      <c r="E120" s="188"/>
      <c r="F120" s="188"/>
      <c r="G120" s="188"/>
      <c r="H120" s="189"/>
    </row>
    <row r="121" spans="1:8" ht="75" customHeight="1" x14ac:dyDescent="0.2">
      <c r="A121" s="190" t="s">
        <v>76</v>
      </c>
      <c r="B121" s="191"/>
      <c r="C121" s="186"/>
      <c r="D121" s="157">
        <f>D119/4</f>
        <v>1785</v>
      </c>
      <c r="E121" s="157"/>
      <c r="F121" s="157"/>
      <c r="G121" s="157"/>
      <c r="H121" s="158"/>
    </row>
    <row r="122" spans="1:8" ht="75" customHeight="1" x14ac:dyDescent="0.2">
      <c r="A122" s="190" t="s">
        <v>77</v>
      </c>
      <c r="B122" s="191"/>
      <c r="C122" s="186"/>
      <c r="D122" s="157">
        <f>D119/5</f>
        <v>1428</v>
      </c>
      <c r="E122" s="157"/>
      <c r="F122" s="157"/>
      <c r="G122" s="157"/>
      <c r="H122" s="158"/>
    </row>
    <row r="123" spans="1:8" ht="75" customHeight="1" x14ac:dyDescent="0.2">
      <c r="A123" s="190" t="s">
        <v>78</v>
      </c>
      <c r="B123" s="191"/>
      <c r="C123" s="186"/>
      <c r="D123" s="157">
        <f>D119/6</f>
        <v>1190</v>
      </c>
      <c r="E123" s="157"/>
      <c r="F123" s="157"/>
      <c r="G123" s="157"/>
      <c r="H123" s="158"/>
    </row>
    <row r="124" spans="1:8" ht="75" customHeight="1" x14ac:dyDescent="0.2">
      <c r="A124" s="190" t="s">
        <v>79</v>
      </c>
      <c r="B124" s="191"/>
      <c r="C124" s="186"/>
      <c r="D124" s="157">
        <f>D119/7</f>
        <v>1020</v>
      </c>
      <c r="E124" s="157"/>
      <c r="F124" s="157"/>
      <c r="G124" s="157"/>
      <c r="H124" s="158"/>
    </row>
    <row r="125" spans="1:8" ht="75" customHeight="1" x14ac:dyDescent="0.2">
      <c r="A125" s="190" t="s">
        <v>80</v>
      </c>
      <c r="B125" s="191"/>
      <c r="C125" s="186"/>
      <c r="D125" s="157">
        <f>D119/8</f>
        <v>892.5</v>
      </c>
      <c r="E125" s="157"/>
      <c r="F125" s="157"/>
      <c r="G125" s="157"/>
      <c r="H125" s="158"/>
    </row>
    <row r="126" spans="1:8" ht="75" customHeight="1" x14ac:dyDescent="0.2">
      <c r="A126" s="190" t="s">
        <v>81</v>
      </c>
      <c r="B126" s="191"/>
      <c r="C126" s="186"/>
      <c r="D126" s="157">
        <f>D119/9</f>
        <v>793.33333333333337</v>
      </c>
      <c r="E126" s="157"/>
      <c r="F126" s="157"/>
      <c r="G126" s="157"/>
      <c r="H126" s="158"/>
    </row>
    <row r="127" spans="1:8" ht="75" customHeight="1" x14ac:dyDescent="0.2">
      <c r="A127" s="190" t="s">
        <v>82</v>
      </c>
      <c r="B127" s="191"/>
      <c r="C127" s="186"/>
      <c r="D127" s="157">
        <f>D119/10</f>
        <v>714</v>
      </c>
      <c r="E127" s="157"/>
      <c r="F127" s="157"/>
      <c r="G127" s="157"/>
      <c r="H127" s="158"/>
    </row>
    <row r="128" spans="1:8" ht="75" customHeight="1" thickBot="1" x14ac:dyDescent="0.25">
      <c r="A128" s="179" t="s">
        <v>83</v>
      </c>
      <c r="B128" s="180"/>
      <c r="C128" s="186"/>
      <c r="D128" s="182">
        <v>10704</v>
      </c>
      <c r="E128" s="182"/>
      <c r="F128" s="182"/>
      <c r="G128" s="182"/>
      <c r="H128" s="183"/>
    </row>
    <row r="129" spans="1:8" ht="75" customHeight="1" thickBot="1" x14ac:dyDescent="0.25">
      <c r="A129" s="184" t="s">
        <v>74</v>
      </c>
      <c r="B129" s="185"/>
      <c r="C129" s="186"/>
      <c r="D129" s="187" t="s">
        <v>75</v>
      </c>
      <c r="E129" s="188"/>
      <c r="F129" s="188"/>
      <c r="G129" s="188"/>
      <c r="H129" s="189"/>
    </row>
    <row r="130" spans="1:8" ht="75" customHeight="1" x14ac:dyDescent="0.2">
      <c r="A130" s="190" t="s">
        <v>76</v>
      </c>
      <c r="B130" s="191"/>
      <c r="C130" s="186"/>
      <c r="D130" s="157">
        <v>2676</v>
      </c>
      <c r="E130" s="157"/>
      <c r="F130" s="157"/>
      <c r="G130" s="157"/>
      <c r="H130" s="158"/>
    </row>
    <row r="131" spans="1:8" ht="75" customHeight="1" x14ac:dyDescent="0.2">
      <c r="A131" s="190" t="s">
        <v>77</v>
      </c>
      <c r="B131" s="191"/>
      <c r="C131" s="186"/>
      <c r="D131" s="157">
        <v>2140.7999999999997</v>
      </c>
      <c r="E131" s="157"/>
      <c r="F131" s="157"/>
      <c r="G131" s="157"/>
      <c r="H131" s="158"/>
    </row>
    <row r="132" spans="1:8" ht="75" customHeight="1" x14ac:dyDescent="0.2">
      <c r="A132" s="190" t="s">
        <v>78</v>
      </c>
      <c r="B132" s="191"/>
      <c r="C132" s="186"/>
      <c r="D132" s="157">
        <v>1784</v>
      </c>
      <c r="E132" s="157"/>
      <c r="F132" s="157"/>
      <c r="G132" s="157"/>
      <c r="H132" s="158"/>
    </row>
    <row r="133" spans="1:8" ht="75" customHeight="1" x14ac:dyDescent="0.2">
      <c r="A133" s="190" t="s">
        <v>79</v>
      </c>
      <c r="B133" s="191"/>
      <c r="C133" s="186"/>
      <c r="D133" s="157">
        <v>1529.1428571428571</v>
      </c>
      <c r="E133" s="157"/>
      <c r="F133" s="157"/>
      <c r="G133" s="157"/>
      <c r="H133" s="158"/>
    </row>
    <row r="134" spans="1:8" ht="75" customHeight="1" x14ac:dyDescent="0.2">
      <c r="A134" s="190" t="s">
        <v>80</v>
      </c>
      <c r="B134" s="191"/>
      <c r="C134" s="186"/>
      <c r="D134" s="157">
        <v>1338</v>
      </c>
      <c r="E134" s="157"/>
      <c r="F134" s="157"/>
      <c r="G134" s="157"/>
      <c r="H134" s="158"/>
    </row>
    <row r="135" spans="1:8" ht="75" customHeight="1" x14ac:dyDescent="0.2">
      <c r="A135" s="190" t="s">
        <v>81</v>
      </c>
      <c r="B135" s="191"/>
      <c r="C135" s="186"/>
      <c r="D135" s="157">
        <v>1189.3333333333333</v>
      </c>
      <c r="E135" s="157"/>
      <c r="F135" s="157"/>
      <c r="G135" s="157"/>
      <c r="H135" s="158"/>
    </row>
    <row r="136" spans="1:8" ht="75" customHeight="1" thickBot="1" x14ac:dyDescent="0.25">
      <c r="A136" s="190" t="s">
        <v>82</v>
      </c>
      <c r="B136" s="191"/>
      <c r="C136" s="194"/>
      <c r="D136" s="157">
        <v>1070.3999999999999</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44">
        <v>7128</v>
      </c>
      <c r="E137" s="45"/>
      <c r="F137" s="45"/>
      <c r="G137" s="45"/>
      <c r="H137" s="46"/>
    </row>
    <row r="138" spans="1:8" ht="21.75" thickBot="1" x14ac:dyDescent="0.25">
      <c r="A138" s="336"/>
      <c r="B138" s="337"/>
      <c r="C138" s="125"/>
      <c r="D138" s="399"/>
      <c r="E138" s="399"/>
      <c r="F138" s="399"/>
      <c r="G138" s="399"/>
      <c r="H138" s="400"/>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"2ГИС.РОСТОВ-НА-ДОНУ"</v>
      </c>
      <c r="D139" s="31">
        <v>8898</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121">
        <v>2286</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6">
        <v>4578</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"2ГИС.РОСТОВ-НА-ДОНУ"</v>
      </c>
      <c r="D142" s="36">
        <v>8898</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"2ГИС.РОСТОВ-НА-ДОНУ"</v>
      </c>
      <c r="D143" s="36">
        <v>10680</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6">
        <v>2292</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6">
        <v>2292</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6">
        <v>4578</v>
      </c>
      <c r="E146" s="37"/>
      <c r="F146" s="37"/>
      <c r="G146" s="37"/>
      <c r="H146" s="38"/>
    </row>
    <row r="147" spans="1:8" ht="50.1" customHeight="1" x14ac:dyDescent="0.2">
      <c r="A147" s="160" t="s">
        <v>93</v>
      </c>
      <c r="B147" s="161"/>
      <c r="C147" s="203" t="str">
        <f>C178</f>
        <v>электронный справочник на основе Справочника организаций "2ГИС.РОСТОВ-НА-ДОНУ" (мобильная версия 2ГИС 4.0 и выше)</v>
      </c>
      <c r="D147" s="36">
        <v>10968</v>
      </c>
      <c r="E147" s="37"/>
      <c r="F147" s="37"/>
      <c r="G147" s="37"/>
      <c r="H147" s="38"/>
    </row>
    <row r="148" spans="1:8" ht="50.1" customHeight="1" x14ac:dyDescent="0.2">
      <c r="A148" s="160" t="s">
        <v>94</v>
      </c>
      <c r="B148" s="161"/>
      <c r="C148" s="202" t="s">
        <v>95</v>
      </c>
      <c r="D148" s="36">
        <v>780</v>
      </c>
      <c r="E148" s="37"/>
      <c r="F148" s="37"/>
      <c r="G148" s="37"/>
      <c r="H148" s="38"/>
    </row>
    <row r="149" spans="1:8" ht="81"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6">
        <v>7170</v>
      </c>
      <c r="E149" s="37"/>
      <c r="F149" s="37"/>
      <c r="G149" s="37"/>
      <c r="H149" s="38"/>
    </row>
    <row r="150" spans="1:8" ht="81" customHeight="1" x14ac:dyDescent="0.2">
      <c r="A150" s="160" t="s">
        <v>97</v>
      </c>
      <c r="B150" s="161"/>
      <c r="C150" s="202"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6">
        <v>4782</v>
      </c>
      <c r="E150" s="37"/>
      <c r="F150" s="37"/>
      <c r="G150" s="37"/>
      <c r="H150" s="38"/>
    </row>
    <row r="151" spans="1:8" ht="81" customHeight="1" x14ac:dyDescent="0.2">
      <c r="A151" s="160" t="s">
        <v>98</v>
      </c>
      <c r="B151" s="161"/>
      <c r="C151"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6">
        <v>6048</v>
      </c>
      <c r="E151" s="37"/>
      <c r="F151" s="37"/>
      <c r="G151" s="37"/>
      <c r="H151" s="38"/>
    </row>
    <row r="152" spans="1:8" ht="81" customHeight="1" x14ac:dyDescent="0.2">
      <c r="A152" s="160" t="s">
        <v>99</v>
      </c>
      <c r="B152" s="161"/>
      <c r="C152"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6">
        <v>2394</v>
      </c>
      <c r="E152" s="37"/>
      <c r="F152" s="37"/>
      <c r="G152" s="37"/>
      <c r="H152" s="38"/>
    </row>
    <row r="153" spans="1:8" ht="50.1" customHeight="1" thickBot="1" x14ac:dyDescent="0.25">
      <c r="A153" s="160" t="s">
        <v>102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6">
        <v>384</v>
      </c>
      <c r="E153" s="37"/>
      <c r="F153" s="37"/>
      <c r="G153" s="37"/>
      <c r="H153" s="38"/>
    </row>
    <row r="154" spans="1:8" s="16" customFormat="1" ht="102" customHeight="1" thickBot="1" x14ac:dyDescent="0.25">
      <c r="A154" s="160" t="s">
        <v>16</v>
      </c>
      <c r="B154" s="161"/>
      <c r="C15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6">
        <v>1296</v>
      </c>
      <c r="E154" s="37"/>
      <c r="F154" s="37"/>
      <c r="G154" s="37"/>
      <c r="H154" s="38"/>
    </row>
    <row r="155" spans="1:8" s="16" customFormat="1" ht="102" customHeight="1" thickBot="1" x14ac:dyDescent="0.25">
      <c r="A155" s="160" t="s">
        <v>103</v>
      </c>
      <c r="B155" s="161"/>
      <c r="C15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5" s="36">
        <v>100002</v>
      </c>
      <c r="E155" s="37"/>
      <c r="F155" s="37"/>
      <c r="G155" s="37"/>
      <c r="H155" s="38"/>
    </row>
    <row r="156" spans="1:8" s="16" customFormat="1" ht="126" customHeight="1" x14ac:dyDescent="0.2">
      <c r="A156" s="160" t="s">
        <v>104</v>
      </c>
      <c r="B156" s="161"/>
      <c r="C156"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6" s="36">
        <v>10968</v>
      </c>
      <c r="E156" s="37"/>
      <c r="F156" s="37"/>
      <c r="G156" s="37"/>
      <c r="H156" s="38"/>
    </row>
    <row r="157" spans="1:8" s="16" customFormat="1" ht="96" customHeight="1" x14ac:dyDescent="0.2">
      <c r="A157" s="154" t="s">
        <v>105</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6">
        <v>2292</v>
      </c>
      <c r="E157" s="37"/>
      <c r="F157" s="37"/>
      <c r="G157" s="37"/>
      <c r="H157" s="38"/>
    </row>
    <row r="158" spans="1:8" s="16" customFormat="1" ht="96" customHeight="1" x14ac:dyDescent="0.2">
      <c r="A158" s="154" t="s">
        <v>106</v>
      </c>
      <c r="B158" s="204"/>
      <c r="C15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8" s="36">
        <v>8898</v>
      </c>
      <c r="E158" s="37"/>
      <c r="F158" s="37"/>
      <c r="G158" s="37"/>
      <c r="H158" s="38"/>
    </row>
    <row r="159" spans="1:8" ht="75.75" customHeight="1" x14ac:dyDescent="0.2">
      <c r="A159" s="160" t="s">
        <v>100</v>
      </c>
      <c r="B159" s="161" t="s">
        <v>100</v>
      </c>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9" s="36">
        <v>18000</v>
      </c>
      <c r="E159" s="37"/>
      <c r="F159" s="37"/>
      <c r="G159" s="37"/>
      <c r="H159" s="38"/>
    </row>
    <row r="160" spans="1:8" ht="75.75" customHeight="1" x14ac:dyDescent="0.2">
      <c r="A160" s="160" t="s">
        <v>101</v>
      </c>
      <c r="B160" s="161" t="s">
        <v>101</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60" s="36">
        <v>7500</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"2ГИС.РОСТОВ-НА-ДОНУ"</v>
      </c>
      <c r="D161" s="36">
        <v>12480</v>
      </c>
      <c r="E161" s="37"/>
      <c r="F161" s="37"/>
      <c r="G161" s="37"/>
      <c r="H161" s="38"/>
    </row>
    <row r="162" spans="1:8" ht="50.1" customHeight="1" x14ac:dyDescent="0.2">
      <c r="A162" s="160" t="s">
        <v>108</v>
      </c>
      <c r="B162" s="161"/>
      <c r="C162" s="202"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6">
        <v>3240</v>
      </c>
      <c r="E162" s="37"/>
      <c r="F162" s="37"/>
      <c r="G162" s="37"/>
      <c r="H162" s="38"/>
    </row>
    <row r="163" spans="1:8" ht="50.1" customHeight="1" x14ac:dyDescent="0.2">
      <c r="A163" s="160" t="s">
        <v>109</v>
      </c>
      <c r="B163" s="161"/>
      <c r="C163" s="202" t="str">
        <f t="shared" si="2"/>
        <v>Электронный справочник на основе Справочника организаций "2ГИС.РОСТОВ-НА-ДОНУ" (версия для ПК)</v>
      </c>
      <c r="D163" s="36">
        <v>6480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"2ГИС.РОСТОВ-НА-ДОНУ"</v>
      </c>
      <c r="D164" s="36">
        <v>12480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"2ГИС.РОСТОВ-НА-ДОНУ"</v>
      </c>
      <c r="D165" s="36">
        <v>14976</v>
      </c>
      <c r="E165" s="37"/>
      <c r="F165" s="37"/>
      <c r="G165" s="37"/>
      <c r="H165" s="38"/>
    </row>
    <row r="166" spans="1:8" ht="50.1" customHeight="1" x14ac:dyDescent="0.2">
      <c r="A166" s="160" t="s">
        <v>112</v>
      </c>
      <c r="B166" s="161"/>
      <c r="C166" s="202" t="str">
        <f t="shared" si="2"/>
        <v>Электронный справочник на основе Справочника организаций "2ГИС.РОСТОВ-НА-ДОНУ" (версия для ПК)</v>
      </c>
      <c r="D166" s="36">
        <v>3240</v>
      </c>
      <c r="E166" s="37"/>
      <c r="F166" s="37"/>
      <c r="G166" s="37"/>
      <c r="H166" s="38"/>
    </row>
    <row r="167" spans="1:8" ht="50.1" customHeight="1" x14ac:dyDescent="0.2">
      <c r="A167" s="160" t="s">
        <v>113</v>
      </c>
      <c r="B167" s="161"/>
      <c r="C167" s="202" t="str">
        <f t="shared" si="2"/>
        <v>Электронный справочник на основе Справочника организаций "2ГИС.РОСТОВ-НА-ДОНУ" (версия для ПК)</v>
      </c>
      <c r="D167" s="36">
        <v>3240</v>
      </c>
      <c r="E167" s="37"/>
      <c r="F167" s="37"/>
      <c r="G167" s="37"/>
      <c r="H167" s="38"/>
    </row>
    <row r="168" spans="1:8" ht="50.1" customHeight="1" x14ac:dyDescent="0.2">
      <c r="A168" s="160" t="s">
        <v>114</v>
      </c>
      <c r="B168" s="161"/>
      <c r="C168" s="202" t="str">
        <f t="shared" si="2"/>
        <v>Электронный справочник на основе Справочника организаций "2ГИС.РОСТОВ-НА-ДОНУ" (версия для ПК)</v>
      </c>
      <c r="D168" s="36">
        <v>6480</v>
      </c>
      <c r="E168" s="37"/>
      <c r="F168" s="37"/>
      <c r="G168" s="37"/>
      <c r="H168" s="38"/>
    </row>
    <row r="169" spans="1:8" ht="50.1" customHeight="1" x14ac:dyDescent="0.2">
      <c r="A169" s="160" t="s">
        <v>115</v>
      </c>
      <c r="B169" s="161"/>
      <c r="C169" s="202" t="s">
        <v>95</v>
      </c>
      <c r="D169" s="36">
        <v>1200</v>
      </c>
      <c r="E169" s="37"/>
      <c r="F169" s="37"/>
      <c r="G169" s="37"/>
      <c r="H169" s="38"/>
    </row>
    <row r="170" spans="1:8" ht="50.1" customHeight="1" thickBot="1" x14ac:dyDescent="0.25">
      <c r="A170" s="160" t="s">
        <v>117</v>
      </c>
      <c r="B170" s="161"/>
      <c r="C170" s="202" t="str">
        <f t="shared" si="2"/>
        <v>Электронный справочник на основе Справочника организаций "2ГИС.РОСТОВ-НА-ДОНУ" (версия для ПК)</v>
      </c>
      <c r="D170" s="44">
        <v>600</v>
      </c>
      <c r="E170" s="45"/>
      <c r="F170" s="45"/>
      <c r="G170" s="45"/>
      <c r="H170" s="46"/>
    </row>
    <row r="171" spans="1:8" s="28" customFormat="1" ht="25.5" customHeight="1" thickBot="1" x14ac:dyDescent="0.25">
      <c r="A171" s="24" t="s">
        <v>118</v>
      </c>
      <c r="B171" s="25"/>
      <c r="C171" s="26"/>
      <c r="D171" s="173"/>
      <c r="E171" s="173"/>
      <c r="F171" s="173"/>
      <c r="G171" s="173"/>
      <c r="H171" s="174"/>
    </row>
    <row r="172" spans="1:8" s="16" customFormat="1" ht="50.1" customHeight="1" x14ac:dyDescent="0.2">
      <c r="A172" s="160" t="s">
        <v>119</v>
      </c>
      <c r="B172" s="161"/>
      <c r="C17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6">
        <v>6000</v>
      </c>
      <c r="E172" s="37"/>
      <c r="F172" s="37"/>
      <c r="G172" s="37"/>
      <c r="H172" s="38"/>
    </row>
    <row r="173" spans="1:8" s="16" customFormat="1" ht="50.1" customHeight="1" x14ac:dyDescent="0.2">
      <c r="A173" s="160" t="s">
        <v>120</v>
      </c>
      <c r="B173" s="161"/>
      <c r="C173" s="209"/>
      <c r="D173" s="36">
        <v>6000</v>
      </c>
      <c r="E173" s="37"/>
      <c r="F173" s="37"/>
      <c r="G173" s="37"/>
      <c r="H173" s="38"/>
    </row>
    <row r="174" spans="1:8" s="16" customFormat="1" ht="50.1" customHeight="1" x14ac:dyDescent="0.2">
      <c r="A174" s="207" t="s">
        <v>121</v>
      </c>
      <c r="B174" s="208"/>
      <c r="C174" s="209"/>
      <c r="D174" s="359">
        <v>3600</v>
      </c>
      <c r="E174" s="157"/>
      <c r="F174" s="157"/>
      <c r="G174" s="157"/>
      <c r="H174" s="157"/>
    </row>
    <row r="175" spans="1:8" s="16" customFormat="1" ht="50.1" customHeight="1" x14ac:dyDescent="0.2">
      <c r="A175" s="207" t="s">
        <v>122</v>
      </c>
      <c r="B175" s="208"/>
      <c r="C175" s="209"/>
      <c r="D175" s="359">
        <v>360</v>
      </c>
      <c r="E175" s="157"/>
      <c r="F175" s="157"/>
      <c r="G175" s="157"/>
      <c r="H175" s="157"/>
    </row>
    <row r="176" spans="1:8" s="16" customFormat="1" ht="50.1" customHeight="1" thickBot="1" x14ac:dyDescent="0.25">
      <c r="A176" s="207" t="s">
        <v>123</v>
      </c>
      <c r="B176" s="208"/>
      <c r="C176" s="210"/>
      <c r="D176" s="78">
        <v>1260</v>
      </c>
      <c r="E176" s="79"/>
      <c r="F176" s="79"/>
      <c r="G176" s="79"/>
      <c r="H176" s="79"/>
    </row>
    <row r="177" spans="1:8" s="16" customFormat="1" ht="50.1" customHeight="1" thickBot="1" x14ac:dyDescent="0.25">
      <c r="A177" s="24" t="s">
        <v>124</v>
      </c>
      <c r="B177" s="25"/>
      <c r="C177" s="26"/>
      <c r="D177" s="173"/>
      <c r="E177" s="173"/>
      <c r="F177" s="173"/>
      <c r="G177" s="173"/>
      <c r="H177" s="174"/>
    </row>
    <row r="178" spans="1:8" ht="50.1" customHeight="1" x14ac:dyDescent="0.2">
      <c r="A178" s="160" t="s">
        <v>125</v>
      </c>
      <c r="B178" s="161"/>
      <c r="C17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78" s="212">
        <f>F178*1.2</f>
        <v>5493.5999999999995</v>
      </c>
      <c r="E178" s="213">
        <f>F178*1.1</f>
        <v>5035.8</v>
      </c>
      <c r="F178" s="213">
        <v>4578</v>
      </c>
      <c r="G178" s="213">
        <f>F178*0.75</f>
        <v>3433.5</v>
      </c>
      <c r="H178" s="214">
        <f>F178*0.5</f>
        <v>2289</v>
      </c>
    </row>
    <row r="179" spans="1:8" ht="50.1" customHeight="1" x14ac:dyDescent="0.2">
      <c r="A179" s="160" t="s">
        <v>126</v>
      </c>
      <c r="B179" s="161"/>
      <c r="C179" s="202" t="str">
        <f>"Интернет-площадка 2gis.ru на основе Cправочника организаций "&amp;$C$2&amp;""</f>
        <v>Интернет-площадка 2gis.ru на основе Cправочника организаций "2ГИС.РОСТОВ-НА-ДОНУ"</v>
      </c>
      <c r="D179" s="36">
        <v>2292</v>
      </c>
      <c r="E179" s="37"/>
      <c r="F179" s="37"/>
      <c r="G179" s="37"/>
      <c r="H179" s="38"/>
    </row>
    <row r="180" spans="1:8" ht="50.1" customHeight="1" x14ac:dyDescent="0.2">
      <c r="A180" s="160" t="s">
        <v>128</v>
      </c>
      <c r="B180" s="161"/>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80" s="212">
        <f>F180*1.2</f>
        <v>7776</v>
      </c>
      <c r="E180" s="213">
        <f>F180*1.1</f>
        <v>7128.0000000000009</v>
      </c>
      <c r="F180" s="213">
        <v>6480</v>
      </c>
      <c r="G180" s="213">
        <f>F180*0.75</f>
        <v>4860</v>
      </c>
      <c r="H180" s="214">
        <f>F180*0.5</f>
        <v>3240</v>
      </c>
    </row>
    <row r="181" spans="1:8" ht="50.1" customHeight="1" x14ac:dyDescent="0.2">
      <c r="A181" s="160" t="s">
        <v>179</v>
      </c>
      <c r="B181" s="161"/>
      <c r="C181" s="202" t="str">
        <f>"Интернет-площадка 2gis.ru на основе Cправочника организаций "&amp;$C$2&amp;""</f>
        <v>Интернет-площадка 2gis.ru на основе Cправочника организаций "2ГИС.РОСТОВ-НА-ДОНУ"</v>
      </c>
      <c r="D181" s="36">
        <v>3240</v>
      </c>
      <c r="E181" s="37"/>
      <c r="F181" s="37"/>
      <c r="G181" s="37"/>
      <c r="H181" s="38"/>
    </row>
    <row r="182" spans="1:8" ht="50.1" customHeight="1" x14ac:dyDescent="0.2">
      <c r="A182" s="160" t="s">
        <v>130</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2" s="36">
        <v>3240</v>
      </c>
      <c r="E182" s="37"/>
      <c r="F182" s="37"/>
      <c r="G182" s="37"/>
      <c r="H182" s="38"/>
    </row>
    <row r="183" spans="1:8" s="16" customFormat="1" ht="126" customHeight="1" thickBot="1" x14ac:dyDescent="0.25">
      <c r="A183" s="160" t="s">
        <v>131</v>
      </c>
      <c r="B183" s="161"/>
      <c r="C183" s="435" t="str">
        <f>C179</f>
        <v>Интернет-площадка 2gis.ru на основе Cправочника организаций "2ГИС.РОСТОВ-НА-ДОНУ"</v>
      </c>
      <c r="D183" s="36">
        <v>4578</v>
      </c>
      <c r="E183" s="37"/>
      <c r="F183" s="37"/>
      <c r="G183" s="37"/>
      <c r="H183" s="38"/>
    </row>
    <row r="184" spans="1:8" ht="50.1" customHeight="1" thickBot="1" x14ac:dyDescent="0.25">
      <c r="A184" s="24" t="s">
        <v>193</v>
      </c>
      <c r="B184" s="25"/>
      <c r="C184" s="26"/>
      <c r="D184" s="173"/>
      <c r="E184" s="173"/>
      <c r="F184" s="173"/>
      <c r="G184" s="173"/>
      <c r="H184" s="174"/>
    </row>
    <row r="185" spans="1:8" s="23" customFormat="1" ht="30" customHeight="1" thickBot="1" x14ac:dyDescent="0.25">
      <c r="A185" s="589"/>
      <c r="B185" s="429"/>
      <c r="C185" s="430"/>
      <c r="D185" s="429"/>
      <c r="E185" s="429"/>
      <c r="F185" s="429"/>
      <c r="G185" s="429"/>
      <c r="H185" s="431"/>
    </row>
    <row r="186" spans="1:8" s="16" customFormat="1" ht="185.25" customHeight="1" x14ac:dyDescent="0.2">
      <c r="A186" s="160" t="s">
        <v>194</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6" s="31">
        <v>10920</v>
      </c>
      <c r="E186" s="32"/>
      <c r="F186" s="32"/>
      <c r="G186" s="32"/>
      <c r="H186" s="33"/>
    </row>
    <row r="187" spans="1:8" s="16" customFormat="1" ht="83.25" customHeight="1" thickBot="1" x14ac:dyDescent="0.25">
      <c r="A187" s="160" t="s">
        <v>195</v>
      </c>
      <c r="B187" s="161"/>
      <c r="C187" s="209"/>
      <c r="D187" s="36">
        <v>10920</v>
      </c>
      <c r="E187" s="37"/>
      <c r="F187" s="37"/>
      <c r="G187" s="37"/>
      <c r="H187" s="38"/>
    </row>
    <row r="188" spans="1:8" ht="21.75" thickBot="1" x14ac:dyDescent="0.25">
      <c r="A188" s="336"/>
      <c r="B188" s="337"/>
      <c r="C188" s="125"/>
      <c r="D188" s="399"/>
      <c r="E188" s="399"/>
      <c r="F188" s="399"/>
      <c r="G188" s="399"/>
      <c r="H188" s="400"/>
    </row>
    <row r="190" spans="1:8" ht="21" x14ac:dyDescent="0.2">
      <c r="A190" s="220"/>
      <c r="B190" s="221" t="s">
        <v>133</v>
      </c>
      <c r="C190" s="222" t="s">
        <v>643</v>
      </c>
      <c r="D190" s="222"/>
      <c r="E190" s="223"/>
      <c r="F190" s="223"/>
      <c r="G190" s="223"/>
      <c r="H190" s="223"/>
    </row>
    <row r="191" spans="1:8" ht="21" x14ac:dyDescent="0.2">
      <c r="A191" s="220"/>
      <c r="B191" s="223"/>
      <c r="C191" s="224" t="s">
        <v>644</v>
      </c>
      <c r="D191" s="224"/>
      <c r="E191" s="223"/>
      <c r="F191" s="223"/>
      <c r="G191" s="223"/>
      <c r="H191" s="223"/>
    </row>
    <row r="192" spans="1:8" ht="21" x14ac:dyDescent="0.2">
      <c r="A192" s="220"/>
      <c r="B192" s="223"/>
      <c r="C192" s="224" t="s">
        <v>645</v>
      </c>
      <c r="D192" s="224"/>
      <c r="E192" s="223"/>
      <c r="F192" s="223"/>
      <c r="G192" s="223"/>
      <c r="H192" s="223"/>
    </row>
    <row r="193" spans="1:8" ht="21" x14ac:dyDescent="0.2">
      <c r="C193" s="224"/>
      <c r="D193" s="224"/>
      <c r="E193" s="223"/>
      <c r="F193" s="223"/>
      <c r="G193" s="223"/>
      <c r="H193" s="217"/>
    </row>
    <row r="194" spans="1:8" ht="26.25" customHeight="1" x14ac:dyDescent="0.2">
      <c r="A194" s="227" t="str">
        <f>Абакан_юр!A174</f>
        <v>По соглашению сторон в качестве валюты платежа могут выступать украинские гривны, в этом случае курс следующий: 1 руб. = 0,4273 гривен</v>
      </c>
      <c r="B194" s="227"/>
      <c r="C194" s="227"/>
      <c r="D194" s="228"/>
      <c r="E194" s="228"/>
      <c r="F194" s="229"/>
      <c r="G194" s="230"/>
      <c r="H194" s="230"/>
    </row>
    <row r="195" spans="1:8" ht="26.25" customHeight="1" x14ac:dyDescent="0.2">
      <c r="A195" s="227" t="str">
        <f>Абакан_юр!A175</f>
        <v>По соглашению сторон в качестве валюты платежа могут выступать дирхамы ОАЭ, в этом случае курс следующий: 1 руб. = 0,0413 дирхам</v>
      </c>
      <c r="B195" s="227"/>
      <c r="C195" s="227"/>
      <c r="D195" s="228"/>
      <c r="E195" s="228"/>
      <c r="F195" s="229"/>
      <c r="G195" s="232"/>
      <c r="H195" s="232"/>
    </row>
    <row r="196" spans="1:8" ht="26.25" customHeight="1" x14ac:dyDescent="0.2">
      <c r="A196" s="227" t="str">
        <f>Абакан_юр!A176</f>
        <v>По соглашению сторон в качестве валюты платежа могут выступать доллары США, в этом случае курс следующий: 1 руб. = 0,0113 доллара</v>
      </c>
      <c r="B196" s="227"/>
      <c r="C196" s="227"/>
      <c r="D196" s="228"/>
      <c r="E196" s="228"/>
      <c r="F196" s="229"/>
      <c r="G196" s="232"/>
      <c r="H196" s="232"/>
    </row>
    <row r="197" spans="1:8" ht="26.25" customHeight="1" x14ac:dyDescent="0.2">
      <c r="A197" s="227" t="str">
        <f>Абакан_юр!A177</f>
        <v>По соглашению сторон в качестве валюты платежа могут выступать евро, в этом случае курс следующий: 1 руб. = 0,0105 евро</v>
      </c>
      <c r="B197" s="227"/>
      <c r="C197" s="227"/>
      <c r="D197" s="228"/>
      <c r="E197" s="229"/>
      <c r="F197" s="229"/>
      <c r="G197" s="232"/>
      <c r="H197" s="232"/>
    </row>
    <row r="198" spans="1:8" ht="26.25" customHeight="1" x14ac:dyDescent="0.2">
      <c r="A198" s="227" t="str">
        <f>Абакан_юр!A178</f>
        <v>По соглашению сторон в качестве валюты платежа могут выступать чешские кроны, в этом случае курс следующий: 1 руб. = 0,2661 крона</v>
      </c>
      <c r="B198" s="227"/>
      <c r="C198" s="227"/>
      <c r="D198" s="228"/>
      <c r="E198" s="229"/>
      <c r="F198" s="229"/>
      <c r="G198" s="232"/>
      <c r="H198" s="232"/>
    </row>
    <row r="199" spans="1:8" ht="26.25" customHeight="1" x14ac:dyDescent="0.2">
      <c r="A199" s="227" t="str">
        <f>Абакан_юр!A179</f>
        <v>По соглашению сторон в качестве валюты платежа могут выступать киргизские сомы, в этом случае курс следующий: 1 руб. = 1,0065 сом</v>
      </c>
      <c r="B199" s="227"/>
      <c r="C199" s="227"/>
      <c r="D199" s="228"/>
      <c r="E199" s="228"/>
      <c r="F199" s="229"/>
      <c r="G199" s="232"/>
      <c r="H199" s="232"/>
    </row>
    <row r="200" spans="1:8" ht="26.25" customHeight="1" x14ac:dyDescent="0.2">
      <c r="A200"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0" s="227"/>
      <c r="C200" s="227"/>
      <c r="D200" s="228"/>
      <c r="E200" s="228"/>
      <c r="F200" s="229"/>
      <c r="G200" s="232"/>
      <c r="H200" s="232"/>
    </row>
    <row r="201" spans="1:8" ht="26.25" x14ac:dyDescent="0.2">
      <c r="A201" s="233"/>
      <c r="B201" s="233"/>
      <c r="C201" s="234"/>
      <c r="D201" s="235"/>
      <c r="E201" s="235"/>
      <c r="F201" s="236"/>
      <c r="G201" s="237"/>
      <c r="H201" s="237"/>
    </row>
    <row r="202" spans="1:8" ht="21" x14ac:dyDescent="0.2">
      <c r="A202" s="239" t="s">
        <v>144</v>
      </c>
      <c r="B202" s="239"/>
      <c r="C202" s="239"/>
      <c r="D202" s="239"/>
      <c r="E202" s="239"/>
      <c r="F202" s="239"/>
      <c r="G202" s="239"/>
      <c r="H202" s="239"/>
    </row>
    <row r="203" spans="1:8" ht="21" x14ac:dyDescent="0.2">
      <c r="A203" s="239" t="s">
        <v>145</v>
      </c>
      <c r="B203" s="239"/>
      <c r="C203" s="239"/>
      <c r="D203" s="239"/>
      <c r="E203" s="239"/>
      <c r="F203" s="239"/>
      <c r="G203" s="239"/>
      <c r="H203" s="239"/>
    </row>
    <row r="204" spans="1:8" ht="26.25" x14ac:dyDescent="0.2">
      <c r="A204" s="233"/>
      <c r="B204" s="233"/>
      <c r="C204" s="234"/>
      <c r="D204" s="235"/>
      <c r="E204" s="235"/>
      <c r="F204" s="236"/>
      <c r="G204" s="237"/>
      <c r="H204" s="237"/>
    </row>
    <row r="205" spans="1:8" ht="50.1" customHeight="1" thickBot="1" x14ac:dyDescent="0.25">
      <c r="A205" s="240" t="s">
        <v>146</v>
      </c>
      <c r="B205" s="240"/>
      <c r="C205" s="240"/>
      <c r="D205" s="240"/>
      <c r="E205" s="240"/>
      <c r="F205" s="241"/>
      <c r="G205" s="231"/>
      <c r="H205" s="242"/>
    </row>
    <row r="206" spans="1:8" ht="50.1" customHeight="1" thickBot="1" x14ac:dyDescent="0.25">
      <c r="A206" s="243" t="s">
        <v>147</v>
      </c>
      <c r="B206" s="244"/>
      <c r="C206" s="244"/>
      <c r="D206" s="244"/>
      <c r="E206" s="245"/>
      <c r="F206" s="246"/>
      <c r="H206" s="247"/>
    </row>
    <row r="207" spans="1:8" ht="87" customHeight="1" thickBot="1" x14ac:dyDescent="0.25">
      <c r="A207" s="375" t="s">
        <v>148</v>
      </c>
      <c r="B207" s="376"/>
      <c r="C207" s="250" t="s">
        <v>149</v>
      </c>
      <c r="D207" s="402" t="s">
        <v>150</v>
      </c>
      <c r="E207" s="403"/>
      <c r="F207" s="252"/>
      <c r="G207" s="252"/>
      <c r="H207" s="252"/>
    </row>
    <row r="208" spans="1:8" ht="110.25" customHeight="1" x14ac:dyDescent="0.2">
      <c r="A208" s="253" t="s">
        <v>151</v>
      </c>
      <c r="B208" s="254"/>
      <c r="C208" s="255" t="s">
        <v>152</v>
      </c>
      <c r="D208" s="256" t="s">
        <v>153</v>
      </c>
      <c r="E208" s="257"/>
      <c r="F208" s="252"/>
      <c r="G208" s="252"/>
      <c r="H208" s="252"/>
    </row>
    <row r="209" spans="1:8" ht="97.5" customHeight="1" x14ac:dyDescent="0.2">
      <c r="A209" s="258" t="s">
        <v>154</v>
      </c>
      <c r="B209" s="259"/>
      <c r="C209" s="260" t="s">
        <v>155</v>
      </c>
      <c r="D209" s="261" t="s">
        <v>156</v>
      </c>
      <c r="E209" s="262"/>
      <c r="F209" s="252"/>
      <c r="G209" s="252"/>
      <c r="H209" s="252"/>
    </row>
    <row r="210" spans="1:8" ht="141.75" customHeight="1" thickBot="1" x14ac:dyDescent="0.25">
      <c r="A210" s="404" t="s">
        <v>157</v>
      </c>
      <c r="B210" s="405"/>
      <c r="C210" s="406" t="s">
        <v>158</v>
      </c>
      <c r="D210" s="407" t="s">
        <v>156</v>
      </c>
      <c r="E210" s="408"/>
      <c r="F210" s="252"/>
      <c r="G210" s="252"/>
      <c r="H210" s="252"/>
    </row>
    <row r="211" spans="1:8" s="217" customFormat="1" ht="102.75" customHeight="1" thickBot="1" x14ac:dyDescent="0.25">
      <c r="A211" s="404" t="s">
        <v>160</v>
      </c>
      <c r="B211" s="405"/>
      <c r="C211" s="601" t="s">
        <v>161</v>
      </c>
      <c r="D211" s="405" t="s">
        <v>156</v>
      </c>
      <c r="E211" s="602"/>
      <c r="F211" s="246"/>
      <c r="G211" s="246"/>
      <c r="H211" s="246"/>
    </row>
    <row r="212" spans="1:8" s="238" customFormat="1" ht="222.75" customHeight="1" thickBot="1" x14ac:dyDescent="0.25">
      <c r="A212" s="404" t="s">
        <v>162</v>
      </c>
      <c r="B212" s="405"/>
      <c r="C212" s="406" t="s">
        <v>163</v>
      </c>
      <c r="D212" s="407" t="s">
        <v>156</v>
      </c>
      <c r="E212" s="408"/>
      <c r="F212" s="236"/>
      <c r="G212" s="237"/>
      <c r="H212" s="237"/>
    </row>
    <row r="213" spans="1:8" ht="26.25" x14ac:dyDescent="0.2">
      <c r="A213" s="729"/>
      <c r="B213" s="729"/>
      <c r="C213" s="629"/>
      <c r="D213" s="629"/>
      <c r="E213" s="629"/>
      <c r="F213" s="236"/>
      <c r="G213" s="237"/>
      <c r="H213" s="237"/>
    </row>
    <row r="214" spans="1:8" ht="34.5" customHeight="1" x14ac:dyDescent="0.2">
      <c r="A214" s="264" t="s">
        <v>164</v>
      </c>
      <c r="B214" s="264"/>
      <c r="C214" s="264"/>
      <c r="D214" s="264"/>
      <c r="E214" s="264"/>
      <c r="F214" s="264"/>
      <c r="G214" s="264"/>
      <c r="H214" s="264"/>
    </row>
    <row r="215" spans="1:8" ht="34.5" customHeight="1" x14ac:dyDescent="0.2">
      <c r="A215" s="264" t="s">
        <v>165</v>
      </c>
      <c r="B215" s="264"/>
      <c r="C215" s="264"/>
      <c r="D215" s="264"/>
      <c r="E215" s="264"/>
      <c r="F215" s="264"/>
      <c r="G215" s="264"/>
      <c r="H215" s="264"/>
    </row>
    <row r="216" spans="1:8" ht="178.5" customHeight="1" x14ac:dyDescent="0.2">
      <c r="A21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9"/>
      <c r="C216" s="239"/>
      <c r="D216" s="239"/>
      <c r="E216" s="239"/>
      <c r="F216" s="239"/>
      <c r="G216" s="239"/>
      <c r="H216" s="239"/>
    </row>
    <row r="217" spans="1:8" ht="78.75" customHeight="1" x14ac:dyDescent="0.2">
      <c r="A217" s="239" t="s">
        <v>167</v>
      </c>
      <c r="B217" s="239"/>
      <c r="C217" s="239"/>
      <c r="D217" s="239"/>
      <c r="E217" s="239"/>
      <c r="F217" s="239"/>
      <c r="G217" s="239"/>
      <c r="H217" s="239"/>
    </row>
    <row r="218" spans="1:8" ht="36" customHeight="1" x14ac:dyDescent="0.2">
      <c r="A218" s="264" t="s">
        <v>168</v>
      </c>
      <c r="B218" s="264"/>
      <c r="C218" s="264"/>
      <c r="D218" s="264"/>
      <c r="E218" s="264"/>
      <c r="F218" s="264"/>
      <c r="G218" s="264"/>
      <c r="H218" s="264"/>
    </row>
    <row r="219" spans="1:8" s="266" customFormat="1" ht="114.75" customHeight="1" x14ac:dyDescent="0.2">
      <c r="A219" s="239" t="s">
        <v>169</v>
      </c>
      <c r="B219" s="239"/>
      <c r="C219" s="239"/>
      <c r="D219" s="239"/>
      <c r="E219" s="239"/>
      <c r="F219" s="239"/>
      <c r="G219" s="239"/>
      <c r="H219" s="239"/>
    </row>
  </sheetData>
  <sheetProtection selectLockedCells="1" selectUnlockedCells="1"/>
  <mergeCells count="364">
    <mergeCell ref="A214:H214"/>
    <mergeCell ref="A215:H215"/>
    <mergeCell ref="A216:H216"/>
    <mergeCell ref="A217:H217"/>
    <mergeCell ref="A218:H218"/>
    <mergeCell ref="A219:E219"/>
    <mergeCell ref="F219:H219"/>
    <mergeCell ref="A210:B210"/>
    <mergeCell ref="D210:E210"/>
    <mergeCell ref="A211:B211"/>
    <mergeCell ref="D211:E211"/>
    <mergeCell ref="A212:B212"/>
    <mergeCell ref="D212:E212"/>
    <mergeCell ref="A207:B207"/>
    <mergeCell ref="D207:E207"/>
    <mergeCell ref="A208:B208"/>
    <mergeCell ref="D208:E208"/>
    <mergeCell ref="A209:B209"/>
    <mergeCell ref="D209:E209"/>
    <mergeCell ref="A199:C199"/>
    <mergeCell ref="A200:C200"/>
    <mergeCell ref="A202:H202"/>
    <mergeCell ref="A203:H203"/>
    <mergeCell ref="A205:E205"/>
    <mergeCell ref="A206:E206"/>
    <mergeCell ref="A194:C194"/>
    <mergeCell ref="G194:H194"/>
    <mergeCell ref="A195:C195"/>
    <mergeCell ref="A196:C196"/>
    <mergeCell ref="A197:C197"/>
    <mergeCell ref="A198:C198"/>
    <mergeCell ref="A188:B188"/>
    <mergeCell ref="D188:H188"/>
    <mergeCell ref="C190:D190"/>
    <mergeCell ref="C191:D191"/>
    <mergeCell ref="C192:D192"/>
    <mergeCell ref="C193:D193"/>
    <mergeCell ref="A184:B184"/>
    <mergeCell ref="D184:H184"/>
    <mergeCell ref="A185:C185"/>
    <mergeCell ref="D185:H185"/>
    <mergeCell ref="A186:B186"/>
    <mergeCell ref="C186:C187"/>
    <mergeCell ref="D186:H186"/>
    <mergeCell ref="A187:B187"/>
    <mergeCell ref="D187:H187"/>
    <mergeCell ref="A180:B180"/>
    <mergeCell ref="A181:B181"/>
    <mergeCell ref="D181:H181"/>
    <mergeCell ref="A182:B182"/>
    <mergeCell ref="D182:H182"/>
    <mergeCell ref="A183:B183"/>
    <mergeCell ref="D183:H183"/>
    <mergeCell ref="D176:H176"/>
    <mergeCell ref="A177:B177"/>
    <mergeCell ref="D177:H177"/>
    <mergeCell ref="A178:B178"/>
    <mergeCell ref="A179:B179"/>
    <mergeCell ref="D179:H179"/>
    <mergeCell ref="A172:B172"/>
    <mergeCell ref="C172:C176"/>
    <mergeCell ref="D172:H172"/>
    <mergeCell ref="A173:B173"/>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1"/>
  <sheetViews>
    <sheetView view="pageBreakPreview" zoomScale="40" zoomScaleNormal="60" zoomScaleSheetLayoutView="40" workbookViewId="0">
      <pane ySplit="4" topLeftCell="A2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646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8640</v>
      </c>
      <c r="E7" s="32">
        <f>F7*1.1</f>
        <v>7920.0000000000009</v>
      </c>
      <c r="F7" s="32">
        <v>7200</v>
      </c>
      <c r="G7" s="32">
        <f>F7*0.75</f>
        <v>5400</v>
      </c>
      <c r="H7" s="33">
        <f>F7*0.5</f>
        <v>3600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9000</v>
      </c>
      <c r="E12" s="32">
        <f>F12*1.1</f>
        <v>8250</v>
      </c>
      <c r="F12" s="32">
        <v>7500</v>
      </c>
      <c r="G12" s="32">
        <f>F12*0.75</f>
        <v>5625</v>
      </c>
      <c r="H12" s="33">
        <f>F12*0.5</f>
        <v>3750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12096</v>
      </c>
      <c r="E27" s="32">
        <f>F27*1.1</f>
        <v>11088</v>
      </c>
      <c r="F27" s="32">
        <v>10080</v>
      </c>
      <c r="G27" s="32">
        <f>F27*0.75</f>
        <v>7560</v>
      </c>
      <c r="H27" s="33">
        <f>F27*0.5</f>
        <v>5040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12600</v>
      </c>
      <c r="E32" s="32">
        <f>F32*1.1</f>
        <v>11550.000000000002</v>
      </c>
      <c r="F32" s="32">
        <v>10500</v>
      </c>
      <c r="G32" s="32">
        <f>F32*0.75</f>
        <v>7875</v>
      </c>
      <c r="H32" s="33">
        <f>F32*0.5</f>
        <v>5250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300">
        <f>F48*1.2</f>
        <v>4464</v>
      </c>
      <c r="E48" s="300">
        <f>F48*1.1</f>
        <v>4092.0000000000005</v>
      </c>
      <c r="F48" s="300">
        <v>3720</v>
      </c>
      <c r="G48" s="300">
        <f>F48*0.75</f>
        <v>2790</v>
      </c>
      <c r="H48" s="300">
        <f>F48*0.5</f>
        <v>1860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1">
        <f>F55*1.2</f>
        <v>9525.6</v>
      </c>
      <c r="E55" s="32">
        <f>F55*1.1</f>
        <v>8731.8000000000011</v>
      </c>
      <c r="F55" s="32">
        <v>7938</v>
      </c>
      <c r="G55" s="32">
        <f>F55*0.75</f>
        <v>5953.5</v>
      </c>
      <c r="H55" s="33">
        <f>F55*0.5</f>
        <v>3969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54">
        <f>F61*1.2</f>
        <v>10022.4</v>
      </c>
      <c r="E61" s="32">
        <f>F61*1.1</f>
        <v>9187.2000000000007</v>
      </c>
      <c r="F61" s="32">
        <v>8352</v>
      </c>
      <c r="G61" s="32">
        <f>F61*0.75</f>
        <v>6264</v>
      </c>
      <c r="H61" s="33">
        <f>F61*0.5</f>
        <v>4176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389">
        <v>252</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1050 до 21000</v>
      </c>
      <c r="E71" s="139"/>
      <c r="F71" s="139"/>
      <c r="G71" s="139"/>
      <c r="H71" s="140"/>
    </row>
    <row r="72" spans="1:8" s="16" customFormat="1" ht="37.5" customHeight="1" outlineLevel="1" x14ac:dyDescent="0.2">
      <c r="A72" s="141" t="s">
        <v>39</v>
      </c>
      <c r="B72" s="313"/>
      <c r="C72"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314">
        <v>1050</v>
      </c>
      <c r="E72" s="145"/>
      <c r="F72" s="145"/>
      <c r="G72" s="145"/>
      <c r="H72" s="146"/>
    </row>
    <row r="73" spans="1:8" s="16" customFormat="1" ht="37.5" customHeight="1" outlineLevel="1" x14ac:dyDescent="0.2">
      <c r="A73" s="147" t="s">
        <v>40</v>
      </c>
      <c r="B73" s="315"/>
      <c r="C73" s="297"/>
      <c r="D73" s="56">
        <v>2100</v>
      </c>
      <c r="E73" s="37"/>
      <c r="F73" s="37"/>
      <c r="G73" s="37"/>
      <c r="H73" s="38"/>
    </row>
    <row r="74" spans="1:8" s="16" customFormat="1" ht="37.5" customHeight="1" outlineLevel="1" x14ac:dyDescent="0.2">
      <c r="A74" s="147" t="s">
        <v>41</v>
      </c>
      <c r="B74" s="315"/>
      <c r="C74" s="297"/>
      <c r="D74" s="56">
        <v>3150</v>
      </c>
      <c r="E74" s="37"/>
      <c r="F74" s="37"/>
      <c r="G74" s="37"/>
      <c r="H74" s="38"/>
    </row>
    <row r="75" spans="1:8" s="16" customFormat="1" ht="37.5" customHeight="1" outlineLevel="1" x14ac:dyDescent="0.2">
      <c r="A75" s="147" t="s">
        <v>42</v>
      </c>
      <c r="B75" s="315"/>
      <c r="C75" s="297"/>
      <c r="D75" s="56">
        <v>4200</v>
      </c>
      <c r="E75" s="37"/>
      <c r="F75" s="37"/>
      <c r="G75" s="37"/>
      <c r="H75" s="38"/>
    </row>
    <row r="76" spans="1:8" s="16" customFormat="1" ht="37.5" customHeight="1" outlineLevel="1" x14ac:dyDescent="0.2">
      <c r="A76" s="147" t="s">
        <v>43</v>
      </c>
      <c r="B76" s="315"/>
      <c r="C76" s="297"/>
      <c r="D76" s="56">
        <v>5250</v>
      </c>
      <c r="E76" s="37"/>
      <c r="F76" s="37"/>
      <c r="G76" s="37"/>
      <c r="H76" s="38"/>
    </row>
    <row r="77" spans="1:8" s="16" customFormat="1" ht="37.5" customHeight="1" outlineLevel="1" x14ac:dyDescent="0.2">
      <c r="A77" s="147" t="s">
        <v>44</v>
      </c>
      <c r="B77" s="315"/>
      <c r="C77" s="297"/>
      <c r="D77" s="56">
        <v>6300</v>
      </c>
      <c r="E77" s="37"/>
      <c r="F77" s="37"/>
      <c r="G77" s="37"/>
      <c r="H77" s="38"/>
    </row>
    <row r="78" spans="1:8" s="16" customFormat="1" ht="37.5" customHeight="1" outlineLevel="1" x14ac:dyDescent="0.2">
      <c r="A78" s="147" t="s">
        <v>45</v>
      </c>
      <c r="B78" s="315"/>
      <c r="C78" s="297"/>
      <c r="D78" s="56">
        <v>7350</v>
      </c>
      <c r="E78" s="37"/>
      <c r="F78" s="37"/>
      <c r="G78" s="37"/>
      <c r="H78" s="38"/>
    </row>
    <row r="79" spans="1:8" s="16" customFormat="1" ht="37.5" customHeight="1" outlineLevel="1" x14ac:dyDescent="0.2">
      <c r="A79" s="147" t="s">
        <v>46</v>
      </c>
      <c r="B79" s="315"/>
      <c r="C79" s="297"/>
      <c r="D79" s="56">
        <v>8400</v>
      </c>
      <c r="E79" s="37"/>
      <c r="F79" s="37"/>
      <c r="G79" s="37"/>
      <c r="H79" s="38"/>
    </row>
    <row r="80" spans="1:8" s="16" customFormat="1" ht="37.5" customHeight="1" outlineLevel="1" x14ac:dyDescent="0.2">
      <c r="A80" s="147" t="s">
        <v>47</v>
      </c>
      <c r="B80" s="315"/>
      <c r="C80" s="297"/>
      <c r="D80" s="56">
        <v>9450</v>
      </c>
      <c r="E80" s="37"/>
      <c r="F80" s="37"/>
      <c r="G80" s="37"/>
      <c r="H80" s="38"/>
    </row>
    <row r="81" spans="1:8" s="16" customFormat="1" ht="37.5" customHeight="1" outlineLevel="1" x14ac:dyDescent="0.2">
      <c r="A81" s="147" t="s">
        <v>48</v>
      </c>
      <c r="B81" s="315"/>
      <c r="C81" s="297"/>
      <c r="D81" s="56">
        <v>10500</v>
      </c>
      <c r="E81" s="37"/>
      <c r="F81" s="37"/>
      <c r="G81" s="37"/>
      <c r="H81" s="38"/>
    </row>
    <row r="82" spans="1:8" s="16" customFormat="1" ht="37.5" customHeight="1" outlineLevel="1" x14ac:dyDescent="0.2">
      <c r="A82" s="147" t="s">
        <v>49</v>
      </c>
      <c r="B82" s="315"/>
      <c r="C82" s="297"/>
      <c r="D82" s="56">
        <v>11550</v>
      </c>
      <c r="E82" s="37"/>
      <c r="F82" s="37"/>
      <c r="G82" s="37"/>
      <c r="H82" s="38"/>
    </row>
    <row r="83" spans="1:8" s="16" customFormat="1" ht="37.5" customHeight="1" outlineLevel="1" x14ac:dyDescent="0.2">
      <c r="A83" s="147" t="s">
        <v>50</v>
      </c>
      <c r="B83" s="315"/>
      <c r="C83" s="297"/>
      <c r="D83" s="56">
        <v>12600</v>
      </c>
      <c r="E83" s="37"/>
      <c r="F83" s="37"/>
      <c r="G83" s="37"/>
      <c r="H83" s="38"/>
    </row>
    <row r="84" spans="1:8" s="16" customFormat="1" ht="37.5" customHeight="1" outlineLevel="1" x14ac:dyDescent="0.2">
      <c r="A84" s="147" t="s">
        <v>51</v>
      </c>
      <c r="B84" s="315"/>
      <c r="C84" s="297"/>
      <c r="D84" s="56">
        <v>13650</v>
      </c>
      <c r="E84" s="37"/>
      <c r="F84" s="37"/>
      <c r="G84" s="37"/>
      <c r="H84" s="38"/>
    </row>
    <row r="85" spans="1:8" s="16" customFormat="1" ht="37.5" customHeight="1" outlineLevel="1" x14ac:dyDescent="0.2">
      <c r="A85" s="147" t="s">
        <v>52</v>
      </c>
      <c r="B85" s="315"/>
      <c r="C85" s="297"/>
      <c r="D85" s="56">
        <v>14700</v>
      </c>
      <c r="E85" s="37"/>
      <c r="F85" s="37"/>
      <c r="G85" s="37"/>
      <c r="H85" s="38"/>
    </row>
    <row r="86" spans="1:8" s="16" customFormat="1" ht="37.5" customHeight="1" outlineLevel="1" x14ac:dyDescent="0.2">
      <c r="A86" s="147" t="s">
        <v>53</v>
      </c>
      <c r="B86" s="315"/>
      <c r="C86" s="297"/>
      <c r="D86" s="56">
        <v>15750</v>
      </c>
      <c r="E86" s="37"/>
      <c r="F86" s="37"/>
      <c r="G86" s="37"/>
      <c r="H86" s="38"/>
    </row>
    <row r="87" spans="1:8" s="16" customFormat="1" ht="37.5" customHeight="1" outlineLevel="1" x14ac:dyDescent="0.2">
      <c r="A87" s="147" t="s">
        <v>54</v>
      </c>
      <c r="B87" s="315"/>
      <c r="C87" s="297"/>
      <c r="D87" s="56">
        <v>16800</v>
      </c>
      <c r="E87" s="37"/>
      <c r="F87" s="37"/>
      <c r="G87" s="37"/>
      <c r="H87" s="38"/>
    </row>
    <row r="88" spans="1:8" s="16" customFormat="1" ht="37.5" customHeight="1" outlineLevel="1" x14ac:dyDescent="0.2">
      <c r="A88" s="147" t="s">
        <v>55</v>
      </c>
      <c r="B88" s="315"/>
      <c r="C88" s="297"/>
      <c r="D88" s="56">
        <v>17850</v>
      </c>
      <c r="E88" s="37"/>
      <c r="F88" s="37"/>
      <c r="G88" s="37"/>
      <c r="H88" s="38"/>
    </row>
    <row r="89" spans="1:8" s="16" customFormat="1" ht="37.5" customHeight="1" outlineLevel="1" x14ac:dyDescent="0.2">
      <c r="A89" s="147" t="s">
        <v>56</v>
      </c>
      <c r="B89" s="315"/>
      <c r="C89" s="297"/>
      <c r="D89" s="56">
        <v>18900</v>
      </c>
      <c r="E89" s="37"/>
      <c r="F89" s="37"/>
      <c r="G89" s="37"/>
      <c r="H89" s="38"/>
    </row>
    <row r="90" spans="1:8" s="16" customFormat="1" ht="37.5" customHeight="1" outlineLevel="1" x14ac:dyDescent="0.2">
      <c r="A90" s="147" t="s">
        <v>57</v>
      </c>
      <c r="B90" s="315"/>
      <c r="C90" s="297"/>
      <c r="D90" s="56">
        <v>19950</v>
      </c>
      <c r="E90" s="37"/>
      <c r="F90" s="37"/>
      <c r="G90" s="37"/>
      <c r="H90" s="38"/>
    </row>
    <row r="91" spans="1:8" s="16" customFormat="1" ht="37.5" customHeight="1" outlineLevel="1" x14ac:dyDescent="0.2">
      <c r="A91" s="147" t="s">
        <v>58</v>
      </c>
      <c r="B91" s="315"/>
      <c r="C91" s="297"/>
      <c r="D91" s="56">
        <v>21000</v>
      </c>
      <c r="E91" s="37"/>
      <c r="F91" s="37"/>
      <c r="G91" s="37"/>
      <c r="H91" s="38"/>
    </row>
    <row r="92" spans="1:8" s="16" customFormat="1" ht="37.5" customHeight="1" outlineLevel="1" x14ac:dyDescent="0.2">
      <c r="A92" s="147" t="s">
        <v>205</v>
      </c>
      <c r="B92" s="148"/>
      <c r="C92" s="297"/>
      <c r="D92" s="56">
        <v>22050</v>
      </c>
      <c r="E92" s="37"/>
      <c r="F92" s="37"/>
      <c r="G92" s="37"/>
      <c r="H92" s="38"/>
    </row>
    <row r="93" spans="1:8" s="16" customFormat="1" ht="37.5" customHeight="1" outlineLevel="1" x14ac:dyDescent="0.2">
      <c r="A93" s="147" t="s">
        <v>206</v>
      </c>
      <c r="B93" s="148"/>
      <c r="C93" s="297"/>
      <c r="D93" s="56">
        <v>23100</v>
      </c>
      <c r="E93" s="37"/>
      <c r="F93" s="37"/>
      <c r="G93" s="37"/>
      <c r="H93" s="38"/>
    </row>
    <row r="94" spans="1:8" s="16" customFormat="1" ht="37.5" customHeight="1" outlineLevel="1" x14ac:dyDescent="0.2">
      <c r="A94" s="147" t="s">
        <v>207</v>
      </c>
      <c r="B94" s="148"/>
      <c r="C94" s="297"/>
      <c r="D94" s="56">
        <v>24150</v>
      </c>
      <c r="E94" s="37"/>
      <c r="F94" s="37"/>
      <c r="G94" s="37"/>
      <c r="H94" s="38"/>
    </row>
    <row r="95" spans="1:8" s="16" customFormat="1" ht="37.5" customHeight="1" outlineLevel="1" x14ac:dyDescent="0.2">
      <c r="A95" s="147" t="s">
        <v>208</v>
      </c>
      <c r="B95" s="148"/>
      <c r="C95" s="297"/>
      <c r="D95" s="56">
        <v>25200</v>
      </c>
      <c r="E95" s="37"/>
      <c r="F95" s="37"/>
      <c r="G95" s="37"/>
      <c r="H95" s="38"/>
    </row>
    <row r="96" spans="1:8" s="16" customFormat="1" ht="37.5" customHeight="1" outlineLevel="1" x14ac:dyDescent="0.2">
      <c r="A96" s="147" t="s">
        <v>209</v>
      </c>
      <c r="B96" s="148"/>
      <c r="C96" s="297"/>
      <c r="D96" s="56">
        <v>26250</v>
      </c>
      <c r="E96" s="37"/>
      <c r="F96" s="37"/>
      <c r="G96" s="37"/>
      <c r="H96" s="38"/>
    </row>
    <row r="97" spans="1:8" s="16" customFormat="1" ht="37.5" customHeight="1" outlineLevel="1" x14ac:dyDescent="0.2">
      <c r="A97" s="147" t="s">
        <v>210</v>
      </c>
      <c r="B97" s="148"/>
      <c r="C97" s="297"/>
      <c r="D97" s="56">
        <v>27300</v>
      </c>
      <c r="E97" s="37"/>
      <c r="F97" s="37"/>
      <c r="G97" s="37"/>
      <c r="H97" s="38"/>
    </row>
    <row r="98" spans="1:8" s="16" customFormat="1" ht="37.5" customHeight="1" outlineLevel="1" x14ac:dyDescent="0.2">
      <c r="A98" s="147" t="s">
        <v>211</v>
      </c>
      <c r="B98" s="148"/>
      <c r="C98" s="297"/>
      <c r="D98" s="56">
        <v>28350</v>
      </c>
      <c r="E98" s="37"/>
      <c r="F98" s="37"/>
      <c r="G98" s="37"/>
      <c r="H98" s="38"/>
    </row>
    <row r="99" spans="1:8" s="16" customFormat="1" ht="37.5" customHeight="1" outlineLevel="1" x14ac:dyDescent="0.2">
      <c r="A99" s="147" t="s">
        <v>212</v>
      </c>
      <c r="B99" s="148"/>
      <c r="C99" s="297"/>
      <c r="D99" s="56">
        <v>29400</v>
      </c>
      <c r="E99" s="37"/>
      <c r="F99" s="37"/>
      <c r="G99" s="37"/>
      <c r="H99" s="38"/>
    </row>
    <row r="100" spans="1:8" s="16" customFormat="1" ht="37.5" customHeight="1" outlineLevel="1" x14ac:dyDescent="0.2">
      <c r="A100" s="147" t="s">
        <v>213</v>
      </c>
      <c r="B100" s="148"/>
      <c r="C100" s="297"/>
      <c r="D100" s="56">
        <v>30450</v>
      </c>
      <c r="E100" s="37"/>
      <c r="F100" s="37"/>
      <c r="G100" s="37"/>
      <c r="H100" s="38"/>
    </row>
    <row r="101" spans="1:8" s="16" customFormat="1" ht="37.5" customHeight="1" outlineLevel="1" x14ac:dyDescent="0.2">
      <c r="A101" s="147" t="s">
        <v>214</v>
      </c>
      <c r="B101" s="148"/>
      <c r="C101" s="297"/>
      <c r="D101" s="56">
        <v>31500</v>
      </c>
      <c r="E101" s="37"/>
      <c r="F101" s="37"/>
      <c r="G101" s="37"/>
      <c r="H101" s="38"/>
    </row>
    <row r="102" spans="1:8" s="16" customFormat="1" ht="37.5" customHeight="1" outlineLevel="1" x14ac:dyDescent="0.2">
      <c r="A102" s="147" t="s">
        <v>224</v>
      </c>
      <c r="B102" s="148"/>
      <c r="C102" s="297"/>
      <c r="D102" s="56">
        <v>32550</v>
      </c>
      <c r="E102" s="37"/>
      <c r="F102" s="37"/>
      <c r="G102" s="37"/>
      <c r="H102" s="38"/>
    </row>
    <row r="103" spans="1:8" s="16" customFormat="1" ht="37.5" customHeight="1" outlineLevel="1" x14ac:dyDescent="0.2">
      <c r="A103" s="147" t="s">
        <v>225</v>
      </c>
      <c r="B103" s="148"/>
      <c r="C103" s="297"/>
      <c r="D103" s="56">
        <v>33600</v>
      </c>
      <c r="E103" s="37"/>
      <c r="F103" s="37"/>
      <c r="G103" s="37"/>
      <c r="H103" s="38"/>
    </row>
    <row r="104" spans="1:8" s="16" customFormat="1" ht="37.5" customHeight="1" outlineLevel="1" x14ac:dyDescent="0.2">
      <c r="A104" s="147" t="s">
        <v>226</v>
      </c>
      <c r="B104" s="148"/>
      <c r="C104" s="297"/>
      <c r="D104" s="56">
        <v>34650</v>
      </c>
      <c r="E104" s="37"/>
      <c r="F104" s="37"/>
      <c r="G104" s="37"/>
      <c r="H104" s="38"/>
    </row>
    <row r="105" spans="1:8" s="16" customFormat="1" ht="37.5" customHeight="1" outlineLevel="1" x14ac:dyDescent="0.2">
      <c r="A105" s="147" t="s">
        <v>227</v>
      </c>
      <c r="B105" s="148"/>
      <c r="C105" s="297"/>
      <c r="D105" s="56">
        <v>35700</v>
      </c>
      <c r="E105" s="37"/>
      <c r="F105" s="37"/>
      <c r="G105" s="37"/>
      <c r="H105" s="38"/>
    </row>
    <row r="106" spans="1:8" s="16" customFormat="1" ht="37.5" customHeight="1" outlineLevel="1" x14ac:dyDescent="0.2">
      <c r="A106" s="147" t="s">
        <v>228</v>
      </c>
      <c r="B106" s="148"/>
      <c r="C106" s="297"/>
      <c r="D106" s="56">
        <v>36750</v>
      </c>
      <c r="E106" s="37"/>
      <c r="F106" s="37"/>
      <c r="G106" s="37"/>
      <c r="H106" s="38"/>
    </row>
    <row r="107" spans="1:8" s="16" customFormat="1" ht="37.5" customHeight="1" outlineLevel="1" x14ac:dyDescent="0.2">
      <c r="A107" s="147" t="s">
        <v>229</v>
      </c>
      <c r="B107" s="148"/>
      <c r="C107" s="297"/>
      <c r="D107" s="56">
        <v>37800</v>
      </c>
      <c r="E107" s="37"/>
      <c r="F107" s="37"/>
      <c r="G107" s="37"/>
      <c r="H107" s="38"/>
    </row>
    <row r="108" spans="1:8" s="16" customFormat="1" ht="37.5" customHeight="1" outlineLevel="1" x14ac:dyDescent="0.2">
      <c r="A108" s="147" t="s">
        <v>230</v>
      </c>
      <c r="B108" s="148"/>
      <c r="C108" s="297"/>
      <c r="D108" s="56">
        <v>38850</v>
      </c>
      <c r="E108" s="37"/>
      <c r="F108" s="37"/>
      <c r="G108" s="37"/>
      <c r="H108" s="38"/>
    </row>
    <row r="109" spans="1:8" s="16" customFormat="1" ht="37.5" customHeight="1" outlineLevel="1" x14ac:dyDescent="0.2">
      <c r="A109" s="147" t="s">
        <v>231</v>
      </c>
      <c r="B109" s="148"/>
      <c r="C109" s="297"/>
      <c r="D109" s="56">
        <v>39900</v>
      </c>
      <c r="E109" s="37"/>
      <c r="F109" s="37"/>
      <c r="G109" s="37"/>
      <c r="H109" s="38"/>
    </row>
    <row r="110" spans="1:8" s="16" customFormat="1" ht="37.5" customHeight="1" outlineLevel="1" x14ac:dyDescent="0.2">
      <c r="A110" s="147" t="s">
        <v>232</v>
      </c>
      <c r="B110" s="148"/>
      <c r="C110" s="297"/>
      <c r="D110" s="56">
        <v>40950</v>
      </c>
      <c r="E110" s="37"/>
      <c r="F110" s="37"/>
      <c r="G110" s="37"/>
      <c r="H110" s="38"/>
    </row>
    <row r="111" spans="1:8" s="16" customFormat="1" ht="37.5" customHeight="1" outlineLevel="1" thickBot="1" x14ac:dyDescent="0.25">
      <c r="A111" s="147" t="s">
        <v>233</v>
      </c>
      <c r="B111" s="148"/>
      <c r="C111" s="316"/>
      <c r="D111" s="56">
        <v>42000</v>
      </c>
      <c r="E111" s="37"/>
      <c r="F111" s="37"/>
      <c r="G111" s="37"/>
      <c r="H111" s="38"/>
    </row>
    <row r="112" spans="1:8" s="16" customFormat="1" ht="50.1" customHeight="1" thickBot="1" x14ac:dyDescent="0.25">
      <c r="A112" s="136" t="s">
        <v>59</v>
      </c>
      <c r="B112" s="137"/>
      <c r="C112" s="137"/>
      <c r="D112" s="138" t="str">
        <f>"от "&amp;MIN(D113:D122)&amp;" до "&amp;MAX(D113:D122)</f>
        <v>от 96 до 6048</v>
      </c>
      <c r="E112" s="139"/>
      <c r="F112" s="139"/>
      <c r="G112" s="139"/>
      <c r="H112" s="140"/>
    </row>
    <row r="113" spans="1:8" s="16" customFormat="1" ht="157.5" customHeight="1" x14ac:dyDescent="0.2">
      <c r="A113" s="149" t="s">
        <v>60</v>
      </c>
      <c r="B113" s="150" t="s">
        <v>13</v>
      </c>
      <c r="C113" s="294"/>
      <c r="D113" s="144">
        <v>1200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6">
        <v>96</v>
      </c>
      <c r="E114" s="37"/>
      <c r="F114" s="37"/>
      <c r="G114" s="37"/>
      <c r="H114" s="38"/>
    </row>
    <row r="115" spans="1:8" s="16" customFormat="1" ht="37.5" customHeight="1" x14ac:dyDescent="0.2">
      <c r="A115" s="160" t="s">
        <v>62</v>
      </c>
      <c r="B115" s="161"/>
      <c r="C115" s="159"/>
      <c r="D115" s="36">
        <v>6048</v>
      </c>
      <c r="E115" s="37"/>
      <c r="F115" s="37"/>
      <c r="G115" s="37"/>
      <c r="H115" s="38"/>
    </row>
    <row r="116" spans="1:8" s="16" customFormat="1" ht="37.5" customHeight="1" x14ac:dyDescent="0.2">
      <c r="A116" s="160" t="s">
        <v>63</v>
      </c>
      <c r="B116" s="161"/>
      <c r="C116" s="159"/>
      <c r="D116" s="36">
        <v>1260</v>
      </c>
      <c r="E116" s="37"/>
      <c r="F116" s="37"/>
      <c r="G116" s="37"/>
      <c r="H116" s="38"/>
    </row>
    <row r="117" spans="1:8" s="16" customFormat="1" ht="37.5" customHeight="1" x14ac:dyDescent="0.2">
      <c r="A117" s="160" t="s">
        <v>64</v>
      </c>
      <c r="B117" s="161"/>
      <c r="C117" s="159"/>
      <c r="D117" s="36">
        <v>3654</v>
      </c>
      <c r="E117" s="37"/>
      <c r="F117" s="37"/>
      <c r="G117" s="37"/>
      <c r="H117" s="38"/>
    </row>
    <row r="118" spans="1:8" s="16" customFormat="1" ht="37.5" customHeight="1" x14ac:dyDescent="0.2">
      <c r="A118" s="160" t="s">
        <v>65</v>
      </c>
      <c r="B118" s="504"/>
      <c r="C118" s="159"/>
      <c r="D118" s="36">
        <v>252</v>
      </c>
      <c r="E118" s="37"/>
      <c r="F118" s="37"/>
      <c r="G118" s="37"/>
      <c r="H118" s="38"/>
    </row>
    <row r="119" spans="1:8" s="16" customFormat="1" ht="37.5" customHeight="1" x14ac:dyDescent="0.2">
      <c r="A119" s="160" t="s">
        <v>66</v>
      </c>
      <c r="B119" s="504"/>
      <c r="C119" s="159"/>
      <c r="D119" s="36">
        <v>252</v>
      </c>
      <c r="E119" s="37"/>
      <c r="F119" s="37"/>
      <c r="G119" s="37"/>
      <c r="H119" s="38"/>
    </row>
    <row r="120" spans="1:8" s="16" customFormat="1" ht="37.5" customHeight="1" x14ac:dyDescent="0.2">
      <c r="A120" s="160" t="s">
        <v>67</v>
      </c>
      <c r="B120" s="504"/>
      <c r="C120" s="159"/>
      <c r="D120" s="36">
        <v>504</v>
      </c>
      <c r="E120" s="37"/>
      <c r="F120" s="37"/>
      <c r="G120" s="37"/>
      <c r="H120" s="38"/>
    </row>
    <row r="121" spans="1:8" s="16" customFormat="1" ht="37.5" customHeight="1" x14ac:dyDescent="0.2">
      <c r="A121" s="160" t="s">
        <v>68</v>
      </c>
      <c r="B121" s="504"/>
      <c r="C121" s="159"/>
      <c r="D121" s="36">
        <v>756</v>
      </c>
      <c r="E121" s="37"/>
      <c r="F121" s="37"/>
      <c r="G121" s="37"/>
      <c r="H121" s="38"/>
    </row>
    <row r="122" spans="1:8" s="16" customFormat="1" ht="37.5" customHeight="1" thickBot="1" x14ac:dyDescent="0.25">
      <c r="A122" s="207" t="s">
        <v>69</v>
      </c>
      <c r="B122" s="505"/>
      <c r="C122" s="164"/>
      <c r="D122" s="36">
        <v>4221</v>
      </c>
      <c r="E122" s="37"/>
      <c r="F122" s="37"/>
      <c r="G122" s="37"/>
      <c r="H122" s="38"/>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45">
        <v>33</v>
      </c>
      <c r="E123" s="45"/>
      <c r="F123" s="45"/>
      <c r="G123" s="45"/>
      <c r="H123" s="46"/>
    </row>
    <row r="124" spans="1:8" s="28" customFormat="1" ht="50.1" customHeight="1" thickBot="1" x14ac:dyDescent="0.25">
      <c r="A124" s="24" t="s">
        <v>72</v>
      </c>
      <c r="B124" s="25"/>
      <c r="C124" s="26"/>
      <c r="D124" s="173" t="str">
        <f>"от "&amp;MIN(D126,D146:H147,F186,D148:H162)&amp;" до "&amp;MAX(D126,D146:H147,F186,D148:H162)</f>
        <v>от 537 до 15750</v>
      </c>
      <c r="E124" s="173"/>
      <c r="F124" s="173"/>
      <c r="G124" s="173"/>
      <c r="H124" s="174"/>
    </row>
    <row r="125" spans="1:8" s="16" customFormat="1" ht="24.95" customHeight="1" thickBot="1" x14ac:dyDescent="0.25">
      <c r="A125" s="336"/>
      <c r="B125" s="337"/>
      <c r="C125" s="130"/>
      <c r="D125" s="399"/>
      <c r="E125" s="399"/>
      <c r="F125" s="399"/>
      <c r="G125" s="399"/>
      <c r="H125" s="400"/>
    </row>
    <row r="126" spans="1:8" s="16" customFormat="1" ht="58.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182">
        <v>4200</v>
      </c>
      <c r="E126" s="182"/>
      <c r="F126" s="182"/>
      <c r="G126" s="182"/>
      <c r="H126" s="183"/>
    </row>
    <row r="127" spans="1:8" s="16" customFormat="1" ht="58.5" customHeight="1" thickBot="1" x14ac:dyDescent="0.25">
      <c r="A127" s="184" t="s">
        <v>74</v>
      </c>
      <c r="B127" s="185"/>
      <c r="C127" s="186"/>
      <c r="D127" s="187" t="s">
        <v>75</v>
      </c>
      <c r="E127" s="188"/>
      <c r="F127" s="188"/>
      <c r="G127" s="188"/>
      <c r="H127" s="189"/>
    </row>
    <row r="128" spans="1:8" s="16" customFormat="1" ht="58.5" customHeight="1" x14ac:dyDescent="0.2">
      <c r="A128" s="190" t="s">
        <v>76</v>
      </c>
      <c r="B128" s="191"/>
      <c r="C128" s="186"/>
      <c r="D128" s="157">
        <f>D126/4</f>
        <v>1050</v>
      </c>
      <c r="E128" s="157"/>
      <c r="F128" s="157"/>
      <c r="G128" s="157"/>
      <c r="H128" s="158"/>
    </row>
    <row r="129" spans="1:8" s="16" customFormat="1" ht="58.5" customHeight="1" x14ac:dyDescent="0.2">
      <c r="A129" s="190" t="s">
        <v>77</v>
      </c>
      <c r="B129" s="191"/>
      <c r="C129" s="186"/>
      <c r="D129" s="157">
        <f>D126/5</f>
        <v>840</v>
      </c>
      <c r="E129" s="157"/>
      <c r="F129" s="157"/>
      <c r="G129" s="157"/>
      <c r="H129" s="158"/>
    </row>
    <row r="130" spans="1:8" s="16" customFormat="1" ht="58.5" customHeight="1" x14ac:dyDescent="0.2">
      <c r="A130" s="190" t="s">
        <v>78</v>
      </c>
      <c r="B130" s="191"/>
      <c r="C130" s="186"/>
      <c r="D130" s="157">
        <f>D126/6</f>
        <v>700</v>
      </c>
      <c r="E130" s="157"/>
      <c r="F130" s="157"/>
      <c r="G130" s="157"/>
      <c r="H130" s="158"/>
    </row>
    <row r="131" spans="1:8" s="16" customFormat="1" ht="58.5" customHeight="1" x14ac:dyDescent="0.2">
      <c r="A131" s="190" t="s">
        <v>79</v>
      </c>
      <c r="B131" s="191"/>
      <c r="C131" s="186"/>
      <c r="D131" s="157">
        <f>D126/7</f>
        <v>600</v>
      </c>
      <c r="E131" s="157"/>
      <c r="F131" s="157"/>
      <c r="G131" s="157"/>
      <c r="H131" s="158"/>
    </row>
    <row r="132" spans="1:8" s="16" customFormat="1" ht="58.5" customHeight="1" x14ac:dyDescent="0.2">
      <c r="A132" s="190" t="s">
        <v>80</v>
      </c>
      <c r="B132" s="191"/>
      <c r="C132" s="186"/>
      <c r="D132" s="157">
        <f>D126/8</f>
        <v>525</v>
      </c>
      <c r="E132" s="157"/>
      <c r="F132" s="157"/>
      <c r="G132" s="157"/>
      <c r="H132" s="158"/>
    </row>
    <row r="133" spans="1:8" s="16" customFormat="1" ht="58.5" customHeight="1" x14ac:dyDescent="0.2">
      <c r="A133" s="190" t="s">
        <v>81</v>
      </c>
      <c r="B133" s="191"/>
      <c r="C133" s="186"/>
      <c r="D133" s="157">
        <f>D126/9</f>
        <v>466.66666666666669</v>
      </c>
      <c r="E133" s="157"/>
      <c r="F133" s="157"/>
      <c r="G133" s="157"/>
      <c r="H133" s="158"/>
    </row>
    <row r="134" spans="1:8" s="16" customFormat="1" ht="58.5" customHeight="1" x14ac:dyDescent="0.2">
      <c r="A134" s="190" t="s">
        <v>82</v>
      </c>
      <c r="B134" s="191"/>
      <c r="C134" s="186"/>
      <c r="D134" s="157">
        <f>D126/10</f>
        <v>420</v>
      </c>
      <c r="E134" s="157"/>
      <c r="F134" s="157"/>
      <c r="G134" s="157"/>
      <c r="H134" s="158"/>
    </row>
    <row r="135" spans="1:8" s="16" customFormat="1" ht="58.5" customHeight="1" thickBot="1" x14ac:dyDescent="0.25">
      <c r="A135" s="179" t="s">
        <v>83</v>
      </c>
      <c r="B135" s="180"/>
      <c r="C135" s="186"/>
      <c r="D135" s="182">
        <v>4920</v>
      </c>
      <c r="E135" s="182"/>
      <c r="F135" s="182"/>
      <c r="G135" s="182"/>
      <c r="H135" s="183"/>
    </row>
    <row r="136" spans="1:8" s="16" customFormat="1" ht="58.5" customHeight="1" thickBot="1" x14ac:dyDescent="0.25">
      <c r="A136" s="184" t="s">
        <v>74</v>
      </c>
      <c r="B136" s="185"/>
      <c r="C136" s="186"/>
      <c r="D136" s="187" t="s">
        <v>75</v>
      </c>
      <c r="E136" s="188"/>
      <c r="F136" s="188"/>
      <c r="G136" s="188"/>
      <c r="H136" s="189"/>
    </row>
    <row r="137" spans="1:8" s="16" customFormat="1" ht="58.5" customHeight="1" x14ac:dyDescent="0.2">
      <c r="A137" s="190" t="s">
        <v>76</v>
      </c>
      <c r="B137" s="191"/>
      <c r="C137" s="186"/>
      <c r="D137" s="157">
        <v>1230</v>
      </c>
      <c r="E137" s="157"/>
      <c r="F137" s="157"/>
      <c r="G137" s="157"/>
      <c r="H137" s="158"/>
    </row>
    <row r="138" spans="1:8" s="16" customFormat="1" ht="58.5" customHeight="1" x14ac:dyDescent="0.2">
      <c r="A138" s="190" t="s">
        <v>77</v>
      </c>
      <c r="B138" s="191"/>
      <c r="C138" s="186"/>
      <c r="D138" s="157">
        <v>984</v>
      </c>
      <c r="E138" s="157"/>
      <c r="F138" s="157"/>
      <c r="G138" s="157"/>
      <c r="H138" s="158"/>
    </row>
    <row r="139" spans="1:8" s="16" customFormat="1" ht="58.5" customHeight="1" x14ac:dyDescent="0.2">
      <c r="A139" s="190" t="s">
        <v>78</v>
      </c>
      <c r="B139" s="191"/>
      <c r="C139" s="186"/>
      <c r="D139" s="157">
        <v>820</v>
      </c>
      <c r="E139" s="157"/>
      <c r="F139" s="157"/>
      <c r="G139" s="157"/>
      <c r="H139" s="158"/>
    </row>
    <row r="140" spans="1:8" s="16" customFormat="1" ht="58.5" customHeight="1" x14ac:dyDescent="0.2">
      <c r="A140" s="190" t="s">
        <v>79</v>
      </c>
      <c r="B140" s="191"/>
      <c r="C140" s="186"/>
      <c r="D140" s="157">
        <v>702.85714285714278</v>
      </c>
      <c r="E140" s="157"/>
      <c r="F140" s="157"/>
      <c r="G140" s="157"/>
      <c r="H140" s="158"/>
    </row>
    <row r="141" spans="1:8" s="16" customFormat="1" ht="58.5" customHeight="1" x14ac:dyDescent="0.2">
      <c r="A141" s="190" t="s">
        <v>80</v>
      </c>
      <c r="B141" s="191"/>
      <c r="C141" s="186"/>
      <c r="D141" s="157">
        <v>615</v>
      </c>
      <c r="E141" s="157"/>
      <c r="F141" s="157"/>
      <c r="G141" s="157"/>
      <c r="H141" s="158"/>
    </row>
    <row r="142" spans="1:8" s="16" customFormat="1" ht="58.5" customHeight="1" x14ac:dyDescent="0.2">
      <c r="A142" s="190" t="s">
        <v>81</v>
      </c>
      <c r="B142" s="191"/>
      <c r="C142" s="186"/>
      <c r="D142" s="157">
        <v>546.66666666666663</v>
      </c>
      <c r="E142" s="157"/>
      <c r="F142" s="157"/>
      <c r="G142" s="157"/>
      <c r="H142" s="158"/>
    </row>
    <row r="143" spans="1:8" s="16" customFormat="1" ht="58.5" customHeight="1" thickBot="1" x14ac:dyDescent="0.25">
      <c r="A143" s="190" t="s">
        <v>82</v>
      </c>
      <c r="B143" s="191"/>
      <c r="C143" s="194"/>
      <c r="D143" s="157">
        <v>492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44">
        <v>10509</v>
      </c>
      <c r="E144" s="45"/>
      <c r="F144" s="45"/>
      <c r="G144" s="45"/>
      <c r="H144" s="46"/>
    </row>
    <row r="145" spans="1:8" s="16" customFormat="1" ht="24.95" customHeight="1" thickBot="1" x14ac:dyDescent="0.25">
      <c r="A145" s="336"/>
      <c r="B145" s="337"/>
      <c r="C145" s="125"/>
      <c r="D145" s="399"/>
      <c r="E145" s="399"/>
      <c r="F145" s="399"/>
      <c r="G145" s="399"/>
      <c r="H145" s="400"/>
    </row>
    <row r="146" spans="1:8" s="16" customFormat="1" ht="50.1" customHeight="1" x14ac:dyDescent="0.2">
      <c r="A146" s="160" t="s">
        <v>85</v>
      </c>
      <c r="B146" s="161"/>
      <c r="C146" s="439" t="str">
        <f>"Интернет-площадка 2gis.ru на основе Cправочника организаций "&amp;$C$2&amp;""</f>
        <v>Интернет-площадка 2gis.ru на основе Cправочника организаций "2ГИС.РЯЗАНЬ"</v>
      </c>
      <c r="D146" s="56">
        <v>3000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56">
        <v>3528</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56">
        <v>8064</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"2ГИС.РЯЗАНЬ"</v>
      </c>
      <c r="D149" s="56">
        <v>5700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"2ГИС.РЯЗАНЬ"</v>
      </c>
      <c r="D150" s="56">
        <v>6201</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56">
        <v>5418</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56">
        <v>5418</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56">
        <v>9702</v>
      </c>
      <c r="E153" s="37"/>
      <c r="F153" s="37"/>
      <c r="G153" s="37"/>
      <c r="H153" s="38"/>
    </row>
    <row r="154" spans="1:8" s="16" customFormat="1" ht="50.1" customHeight="1" x14ac:dyDescent="0.2">
      <c r="A154" s="160" t="s">
        <v>93</v>
      </c>
      <c r="B154" s="161"/>
      <c r="C154" s="203" t="str">
        <f>C187</f>
        <v>Интернет-площадка 2gis.ru на основе Cправочника организаций "2ГИС.РЯЗАНЬ"</v>
      </c>
      <c r="D154" s="56">
        <v>15750</v>
      </c>
      <c r="E154" s="37"/>
      <c r="F154" s="37"/>
      <c r="G154" s="37"/>
      <c r="H154" s="38"/>
    </row>
    <row r="155" spans="1:8" s="16" customFormat="1" ht="50.1" customHeight="1" x14ac:dyDescent="0.2">
      <c r="A155" s="154" t="s">
        <v>94</v>
      </c>
      <c r="B155" s="204"/>
      <c r="C155" s="203" t="s">
        <v>95</v>
      </c>
      <c r="D155" s="56">
        <v>537</v>
      </c>
      <c r="E155" s="37"/>
      <c r="F155" s="37"/>
      <c r="G155" s="37"/>
      <c r="H155" s="38"/>
    </row>
    <row r="156" spans="1:8" s="16" customFormat="1" ht="83.2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56">
        <v>2016</v>
      </c>
      <c r="E156" s="37"/>
      <c r="F156" s="37"/>
      <c r="G156" s="37"/>
      <c r="H156" s="38"/>
    </row>
    <row r="157" spans="1:8" s="16" customFormat="1" ht="83.2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56">
        <v>1536</v>
      </c>
      <c r="E157" s="37"/>
      <c r="F157" s="37"/>
      <c r="G157" s="37"/>
      <c r="H157" s="38"/>
    </row>
    <row r="158" spans="1:8" s="16" customFormat="1" ht="83.25" customHeight="1" x14ac:dyDescent="0.2">
      <c r="A158" s="160" t="s">
        <v>98</v>
      </c>
      <c r="B158" s="161"/>
      <c r="C158"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56">
        <v>1638</v>
      </c>
      <c r="E158" s="37"/>
      <c r="F158" s="37"/>
      <c r="G158" s="37"/>
      <c r="H158" s="38"/>
    </row>
    <row r="159" spans="1:8" s="16" customFormat="1" ht="83.25" customHeight="1" x14ac:dyDescent="0.2">
      <c r="A159" s="160" t="s">
        <v>99</v>
      </c>
      <c r="B159" s="161"/>
      <c r="C159"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56">
        <v>768</v>
      </c>
      <c r="E159" s="37"/>
      <c r="F159" s="37"/>
      <c r="G159" s="37"/>
      <c r="H159" s="38"/>
    </row>
    <row r="160" spans="1:8" s="16" customFormat="1" ht="83.2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56">
        <v>12600</v>
      </c>
      <c r="E160" s="37"/>
      <c r="F160" s="37"/>
      <c r="G160" s="37"/>
      <c r="H160" s="38"/>
    </row>
    <row r="161" spans="1:8" s="16" customFormat="1" ht="83.2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56">
        <v>3504</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56">
        <v>3528</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56">
        <v>945</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56">
        <v>100002</v>
      </c>
      <c r="E164" s="37"/>
      <c r="F164" s="37"/>
      <c r="G164" s="37"/>
      <c r="H164" s="3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56">
        <v>4500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56">
        <v>3150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56">
        <v>5262</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"2ГИС.РЯЗАНЬ"</v>
      </c>
      <c r="D168" s="56">
        <v>4200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56">
        <v>5040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56">
        <v>11400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"2ГИС.РЯЗАНЬ"</v>
      </c>
      <c r="D171" s="56">
        <v>8040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"2ГИС.РЯЗАНЬ"</v>
      </c>
      <c r="D172" s="56">
        <v>9648</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56">
        <v>7680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56">
        <v>7680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56">
        <v>13680</v>
      </c>
      <c r="E175" s="37"/>
      <c r="F175" s="37"/>
      <c r="G175" s="37"/>
      <c r="H175" s="38"/>
    </row>
    <row r="176" spans="1:8" s="16" customFormat="1" ht="50.1" customHeight="1" x14ac:dyDescent="0.2">
      <c r="A176" s="160" t="s">
        <v>115</v>
      </c>
      <c r="B176" s="161"/>
      <c r="C176" s="203" t="s">
        <v>95</v>
      </c>
      <c r="D176" s="56">
        <v>840</v>
      </c>
      <c r="E176" s="37"/>
      <c r="F176" s="37"/>
      <c r="G176" s="37"/>
      <c r="H176" s="38"/>
    </row>
    <row r="177" spans="1:8" s="16" customFormat="1" ht="64.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56">
        <v>17640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56">
        <v>5040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6">
        <v>3150</v>
      </c>
      <c r="E180" s="37"/>
      <c r="F180" s="37"/>
      <c r="G180" s="37"/>
      <c r="H180" s="38"/>
    </row>
    <row r="181" spans="1:8" s="16" customFormat="1" ht="50.1" customHeight="1" x14ac:dyDescent="0.2">
      <c r="A181" s="160" t="s">
        <v>120</v>
      </c>
      <c r="B181" s="161"/>
      <c r="C181" s="209"/>
      <c r="D181" s="36">
        <v>3150</v>
      </c>
      <c r="E181" s="37"/>
      <c r="F181" s="37"/>
      <c r="G181" s="37"/>
      <c r="H181" s="38"/>
    </row>
    <row r="182" spans="1:8" s="16" customFormat="1" ht="50.1" customHeight="1" x14ac:dyDescent="0.2">
      <c r="A182" s="207" t="s">
        <v>121</v>
      </c>
      <c r="B182" s="208"/>
      <c r="C182" s="209"/>
      <c r="D182" s="359">
        <v>1590</v>
      </c>
      <c r="E182" s="157"/>
      <c r="F182" s="157"/>
      <c r="G182" s="157"/>
      <c r="H182" s="157"/>
    </row>
    <row r="183" spans="1:8" s="16" customFormat="1" ht="50.1" customHeight="1" x14ac:dyDescent="0.2">
      <c r="A183" s="207" t="s">
        <v>122</v>
      </c>
      <c r="B183" s="208"/>
      <c r="C183" s="209"/>
      <c r="D183" s="359">
        <v>159</v>
      </c>
      <c r="E183" s="157"/>
      <c r="F183" s="157"/>
      <c r="G183" s="157"/>
      <c r="H183" s="157"/>
    </row>
    <row r="184" spans="1:8" s="16" customFormat="1" ht="50.1" customHeight="1" thickBot="1" x14ac:dyDescent="0.25">
      <c r="A184" s="207" t="s">
        <v>123</v>
      </c>
      <c r="B184" s="208"/>
      <c r="C184" s="210"/>
      <c r="D184" s="78">
        <v>537</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86" s="212">
        <f>F186*1.2</f>
        <v>3780</v>
      </c>
      <c r="E186" s="213">
        <f>F186*1.1</f>
        <v>3465.0000000000005</v>
      </c>
      <c r="F186" s="213">
        <v>3150</v>
      </c>
      <c r="G186" s="213">
        <f>F186*0.75</f>
        <v>2362.5</v>
      </c>
      <c r="H186" s="214">
        <f>F186*0.5</f>
        <v>1575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"2ГИС.РЯЗАНЬ"</v>
      </c>
      <c r="D187" s="36">
        <v>2835</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8" s="56">
        <v>1575</v>
      </c>
      <c r="E188" s="37"/>
      <c r="F188" s="37"/>
      <c r="G188" s="37"/>
      <c r="H188" s="38"/>
    </row>
    <row r="189" spans="1:8" s="16" customFormat="1" ht="50.1" customHeight="1" x14ac:dyDescent="0.2">
      <c r="A189" s="154" t="s">
        <v>295</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89" s="212">
        <f>F189*1.2</f>
        <v>5328</v>
      </c>
      <c r="E189" s="213">
        <f>F189*1.1</f>
        <v>4884</v>
      </c>
      <c r="F189" s="213">
        <v>4440</v>
      </c>
      <c r="G189" s="213">
        <f>F189*0.75</f>
        <v>3330</v>
      </c>
      <c r="H189" s="214">
        <f>F189*0.5</f>
        <v>2220</v>
      </c>
    </row>
    <row r="190" spans="1:8" s="16" customFormat="1" ht="50.1" customHeight="1" x14ac:dyDescent="0.2">
      <c r="A190" s="160" t="s">
        <v>179</v>
      </c>
      <c r="B190" s="161"/>
      <c r="C190" s="203" t="str">
        <f>"Интернет-площадка 2gis.ru на основе Cправочника организаций "&amp;$C$2&amp;""</f>
        <v>Интернет-площадка 2gis.ru на основе Cправочника организаций "2ГИС.РЯЗАНЬ"</v>
      </c>
      <c r="D190" s="36">
        <v>4080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91" s="36">
        <v>2280</v>
      </c>
      <c r="E191" s="37"/>
      <c r="F191" s="37"/>
      <c r="G191" s="37"/>
      <c r="H191" s="38"/>
    </row>
    <row r="192" spans="1:8" s="16" customFormat="1" ht="126" customHeight="1" thickBot="1" x14ac:dyDescent="0.25">
      <c r="A192" s="160" t="s">
        <v>131</v>
      </c>
      <c r="B192" s="161"/>
      <c r="C192" s="215" t="e">
        <f>#REF!</f>
        <v>#REF!</v>
      </c>
      <c r="D192" s="212">
        <f>F192*1.2</f>
        <v>2570.4</v>
      </c>
      <c r="E192" s="213">
        <f>F192*1.1</f>
        <v>2356.2000000000003</v>
      </c>
      <c r="F192" s="213">
        <v>2142</v>
      </c>
      <c r="G192" s="213">
        <f>F192*0.75</f>
        <v>1606.5</v>
      </c>
      <c r="H192" s="214">
        <f>F192*0.5</f>
        <v>1071</v>
      </c>
    </row>
    <row r="193" spans="1:8" s="28" customFormat="1" ht="50.1" customHeight="1" thickBot="1" x14ac:dyDescent="0.25">
      <c r="A193" s="24" t="s">
        <v>193</v>
      </c>
      <c r="B193" s="25"/>
      <c r="C193" s="26"/>
      <c r="D193" s="173"/>
      <c r="E193" s="173"/>
      <c r="F193" s="173"/>
      <c r="G193" s="173"/>
      <c r="H193" s="174"/>
    </row>
    <row r="194" spans="1:8" s="23" customFormat="1" ht="30" customHeight="1" thickBot="1" x14ac:dyDescent="0.25">
      <c r="A194" s="58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5" s="31">
        <v>6630</v>
      </c>
      <c r="E195" s="32"/>
      <c r="F195" s="32"/>
      <c r="G195" s="32"/>
      <c r="H195" s="33"/>
    </row>
    <row r="196" spans="1:8" s="16" customFormat="1" ht="83.25" customHeight="1" thickBot="1" x14ac:dyDescent="0.25">
      <c r="A196" s="160" t="s">
        <v>195</v>
      </c>
      <c r="B196" s="161"/>
      <c r="C196" s="209"/>
      <c r="D196" s="36">
        <v>6630</v>
      </c>
      <c r="E196" s="37"/>
      <c r="F196" s="37"/>
      <c r="G196" s="37"/>
      <c r="H196" s="38"/>
    </row>
    <row r="197" spans="1:8" s="16" customFormat="1" ht="21.75" thickBot="1" x14ac:dyDescent="0.25">
      <c r="A197" s="336"/>
      <c r="B197" s="337"/>
      <c r="C197" s="125"/>
      <c r="D197" s="399"/>
      <c r="E197" s="399"/>
      <c r="F197" s="399"/>
      <c r="G197" s="399"/>
      <c r="H197" s="400"/>
    </row>
    <row r="198" spans="1:8" ht="12.6" customHeight="1" x14ac:dyDescent="0.2"/>
    <row r="199" spans="1:8" s="223" customFormat="1" ht="24.95" customHeight="1" x14ac:dyDescent="0.2">
      <c r="A199" s="220"/>
      <c r="B199" s="221" t="s">
        <v>133</v>
      </c>
      <c r="C199" s="222" t="s">
        <v>531</v>
      </c>
      <c r="D199" s="222"/>
    </row>
    <row r="200" spans="1:8" s="223" customFormat="1" ht="24.95" customHeight="1" x14ac:dyDescent="0.2">
      <c r="A200" s="220"/>
      <c r="C200" s="224" t="s">
        <v>532</v>
      </c>
      <c r="D200" s="224"/>
    </row>
    <row r="201" spans="1:8" s="223" customFormat="1" ht="24.95" customHeight="1" x14ac:dyDescent="0.2">
      <c r="A201" s="220"/>
      <c r="C201" s="224" t="s">
        <v>533</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595" t="s">
        <v>147</v>
      </c>
      <c r="B215" s="596"/>
      <c r="C215" s="596"/>
      <c r="D215" s="596"/>
      <c r="E215" s="597"/>
      <c r="F215" s="246"/>
      <c r="G215" s="217"/>
    </row>
    <row r="216" spans="1:8" ht="91.5" customHeight="1" thickBot="1" x14ac:dyDescent="0.25">
      <c r="A216" s="375" t="s">
        <v>148</v>
      </c>
      <c r="B216" s="376"/>
      <c r="C216" s="250" t="s">
        <v>149</v>
      </c>
      <c r="D216" s="402" t="s">
        <v>150</v>
      </c>
      <c r="E216" s="403"/>
      <c r="F216" s="252"/>
      <c r="G216" s="252"/>
      <c r="H216" s="252"/>
    </row>
    <row r="217" spans="1:8" ht="50.1" customHeight="1" x14ac:dyDescent="0.2">
      <c r="A217" s="253" t="s">
        <v>183</v>
      </c>
      <c r="B217" s="254"/>
      <c r="C217" s="256" t="s">
        <v>184</v>
      </c>
      <c r="D217" s="436">
        <v>2190</v>
      </c>
      <c r="E217" s="257"/>
      <c r="F217" s="252"/>
      <c r="G217" s="252"/>
      <c r="H217" s="252"/>
    </row>
    <row r="218" spans="1:8" ht="50.1" customHeight="1" x14ac:dyDescent="0.2">
      <c r="A218" s="258" t="s">
        <v>185</v>
      </c>
      <c r="B218" s="259"/>
      <c r="C218" s="261"/>
      <c r="D218" s="437">
        <v>1590</v>
      </c>
      <c r="E218" s="262"/>
      <c r="F218" s="252"/>
      <c r="G218" s="252"/>
      <c r="H218" s="252"/>
    </row>
    <row r="219" spans="1:8" ht="50.1" customHeight="1" x14ac:dyDescent="0.2">
      <c r="A219" s="258" t="s">
        <v>186</v>
      </c>
      <c r="B219" s="259"/>
      <c r="C219" s="261"/>
      <c r="D219" s="437">
        <v>1440</v>
      </c>
      <c r="E219" s="262"/>
      <c r="F219" s="252"/>
      <c r="G219" s="252"/>
      <c r="H219" s="252"/>
    </row>
    <row r="220" spans="1:8" ht="50.1" customHeight="1" x14ac:dyDescent="0.2">
      <c r="A220" s="258" t="s">
        <v>187</v>
      </c>
      <c r="B220" s="259"/>
      <c r="C220" s="261"/>
      <c r="D220" s="437">
        <v>1290</v>
      </c>
      <c r="E220" s="262"/>
      <c r="F220" s="252"/>
      <c r="G220" s="252"/>
      <c r="H220" s="252"/>
    </row>
    <row r="221" spans="1:8" ht="99.95" customHeight="1" x14ac:dyDescent="0.2">
      <c r="A221" s="258" t="s">
        <v>151</v>
      </c>
      <c r="B221" s="259"/>
      <c r="C221" s="260" t="s">
        <v>152</v>
      </c>
      <c r="D221" s="261" t="s">
        <v>153</v>
      </c>
      <c r="E221" s="262"/>
      <c r="F221" s="252"/>
      <c r="G221" s="252"/>
      <c r="H221" s="252"/>
    </row>
    <row r="222" spans="1:8" ht="75" customHeight="1" x14ac:dyDescent="0.2">
      <c r="A222" s="258" t="s">
        <v>154</v>
      </c>
      <c r="B222" s="259"/>
      <c r="C222" s="260" t="s">
        <v>155</v>
      </c>
      <c r="D222" s="261" t="s">
        <v>156</v>
      </c>
      <c r="E222" s="262"/>
      <c r="F222" s="252"/>
      <c r="G222" s="252"/>
      <c r="H222" s="252"/>
    </row>
    <row r="223" spans="1:8" ht="141.75" customHeight="1" thickBot="1" x14ac:dyDescent="0.25">
      <c r="A223" s="404" t="s">
        <v>157</v>
      </c>
      <c r="B223" s="405"/>
      <c r="C223" s="406" t="s">
        <v>158</v>
      </c>
      <c r="D223" s="407" t="s">
        <v>156</v>
      </c>
      <c r="E223" s="408"/>
      <c r="F223" s="252"/>
      <c r="G223" s="252"/>
      <c r="H223" s="252"/>
    </row>
    <row r="224" spans="1:8" s="217" customFormat="1" ht="102.75" customHeight="1" thickBot="1" x14ac:dyDescent="0.25">
      <c r="A224" s="404" t="s">
        <v>160</v>
      </c>
      <c r="B224" s="405"/>
      <c r="C224" s="601" t="s">
        <v>161</v>
      </c>
      <c r="D224" s="405" t="s">
        <v>156</v>
      </c>
      <c r="E224" s="602"/>
      <c r="F224" s="246"/>
      <c r="G224" s="246"/>
      <c r="H224" s="246"/>
    </row>
    <row r="225" spans="1:8" s="238" customFormat="1" ht="222.75" customHeight="1" thickBot="1" x14ac:dyDescent="0.25">
      <c r="A225" s="404" t="s">
        <v>162</v>
      </c>
      <c r="B225" s="405"/>
      <c r="C225" s="406" t="s">
        <v>163</v>
      </c>
      <c r="D225" s="407" t="s">
        <v>156</v>
      </c>
      <c r="E225" s="408"/>
      <c r="F225" s="236"/>
      <c r="G225" s="237"/>
      <c r="H225" s="237"/>
    </row>
    <row r="226" spans="1:8" ht="35.25" customHeight="1" x14ac:dyDescent="0.2">
      <c r="A226" s="264" t="s">
        <v>164</v>
      </c>
      <c r="B226" s="264"/>
      <c r="C226" s="264"/>
      <c r="D226" s="264"/>
      <c r="E226" s="264"/>
      <c r="F226" s="264"/>
      <c r="G226" s="264"/>
      <c r="H226" s="264"/>
    </row>
    <row r="227" spans="1:8" ht="35.25" customHeight="1" x14ac:dyDescent="0.2">
      <c r="A227" s="264" t="s">
        <v>165</v>
      </c>
      <c r="B227" s="264"/>
      <c r="C227" s="264"/>
      <c r="D227" s="264"/>
      <c r="E227" s="264"/>
      <c r="F227" s="264"/>
      <c r="G227" s="264"/>
      <c r="H227" s="264"/>
    </row>
    <row r="228" spans="1:8" ht="185.25" customHeight="1" x14ac:dyDescent="0.2">
      <c r="A228"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8" s="384"/>
      <c r="C228" s="384"/>
      <c r="D228" s="384"/>
      <c r="E228" s="384"/>
      <c r="F228" s="384"/>
      <c r="G228" s="384"/>
      <c r="H228" s="384"/>
    </row>
    <row r="229" spans="1:8" s="16" customFormat="1" ht="67.5" customHeight="1" x14ac:dyDescent="0.2">
      <c r="A229" s="239" t="s">
        <v>167</v>
      </c>
      <c r="B229" s="239"/>
      <c r="C229" s="239"/>
      <c r="D229" s="239"/>
      <c r="E229" s="239"/>
      <c r="F229" s="239"/>
      <c r="G229" s="239"/>
      <c r="H229" s="239"/>
    </row>
    <row r="230" spans="1:8" ht="23.25" x14ac:dyDescent="0.2">
      <c r="A230" s="264" t="s">
        <v>168</v>
      </c>
      <c r="B230" s="264"/>
      <c r="C230" s="264"/>
      <c r="D230" s="264"/>
      <c r="E230" s="264"/>
      <c r="F230" s="264"/>
      <c r="G230" s="264"/>
      <c r="H230" s="264"/>
    </row>
    <row r="231" spans="1:8" s="266" customFormat="1" ht="114.75" customHeight="1" x14ac:dyDescent="0.2">
      <c r="A231" s="239" t="s">
        <v>169</v>
      </c>
      <c r="B231" s="239"/>
      <c r="C231" s="239"/>
      <c r="D231" s="239"/>
      <c r="E231" s="239"/>
      <c r="F231" s="239"/>
      <c r="G231" s="239"/>
      <c r="H231" s="239"/>
    </row>
  </sheetData>
  <sheetProtection selectLockedCells="1" selectUnlockedCells="1"/>
  <mergeCells count="386">
    <mergeCell ref="A228:H228"/>
    <mergeCell ref="A229:H229"/>
    <mergeCell ref="A230:H230"/>
    <mergeCell ref="A231:E231"/>
    <mergeCell ref="F231:H231"/>
    <mergeCell ref="A224:B224"/>
    <mergeCell ref="D224:E224"/>
    <mergeCell ref="A225:B225"/>
    <mergeCell ref="D225:E225"/>
    <mergeCell ref="A226:H226"/>
    <mergeCell ref="A227:H227"/>
    <mergeCell ref="D220:E220"/>
    <mergeCell ref="A221:B221"/>
    <mergeCell ref="D221:E221"/>
    <mergeCell ref="A222:B222"/>
    <mergeCell ref="D222:E222"/>
    <mergeCell ref="A223:B223"/>
    <mergeCell ref="D223:E223"/>
    <mergeCell ref="A216:B216"/>
    <mergeCell ref="D216:E216"/>
    <mergeCell ref="A217:B217"/>
    <mergeCell ref="C217:C220"/>
    <mergeCell ref="D217:E217"/>
    <mergeCell ref="A218:B218"/>
    <mergeCell ref="D218:E218"/>
    <mergeCell ref="A219:B219"/>
    <mergeCell ref="D219:E219"/>
    <mergeCell ref="A220:B220"/>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1"/>
  <sheetViews>
    <sheetView view="pageBreakPreview" zoomScale="40" zoomScaleNormal="60" zoomScaleSheetLayoutView="40" workbookViewId="0">
      <pane ySplit="3" topLeftCell="A53"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647</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389">
        <v>252</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337"/>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1">
        <f>F49*1.2</f>
        <v>14925.599999999999</v>
      </c>
      <c r="E49" s="32">
        <f>F49*1.1</f>
        <v>13681.800000000001</v>
      </c>
      <c r="F49" s="32">
        <v>12438</v>
      </c>
      <c r="G49" s="32">
        <f>F49*0.75</f>
        <v>9328.5</v>
      </c>
      <c r="H49" s="33">
        <f>F49*0.5</f>
        <v>6219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54">
        <f>F55*1.2</f>
        <v>17013.599999999999</v>
      </c>
      <c r="E55" s="32">
        <f>F55*1.1</f>
        <v>15595.800000000001</v>
      </c>
      <c r="F55" s="32">
        <v>14178</v>
      </c>
      <c r="G55" s="32">
        <f>F55*0.75</f>
        <v>10633.5</v>
      </c>
      <c r="H55" s="33">
        <f>F55*0.5</f>
        <v>7089</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389">
        <v>252</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393"/>
      <c r="E63" s="394"/>
      <c r="F63" s="394"/>
      <c r="G63" s="394"/>
      <c r="H63" s="395"/>
    </row>
    <row r="64" spans="1:8" s="16" customFormat="1" ht="32.25" customHeight="1" thickBot="1" x14ac:dyDescent="0.25">
      <c r="A64" s="685"/>
      <c r="B64" s="686"/>
      <c r="C64" s="686"/>
      <c r="D64" s="337" t="s">
        <v>299</v>
      </c>
      <c r="E64" s="337"/>
      <c r="F64" s="337"/>
      <c r="G64" s="337"/>
      <c r="H64" s="478"/>
    </row>
    <row r="65" spans="1:8" s="16" customFormat="1" ht="50.1" customHeight="1" thickBot="1" x14ac:dyDescent="0.25">
      <c r="A65" s="136" t="s">
        <v>38</v>
      </c>
      <c r="B65" s="137"/>
      <c r="C65" s="137"/>
      <c r="D65" s="311" t="str">
        <f>"от "&amp;MIN(D66:D86)&amp;" до "&amp;MAX(D66:D86)</f>
        <v>от 2205 до 46305</v>
      </c>
      <c r="E65" s="311"/>
      <c r="F65" s="311"/>
      <c r="G65" s="311"/>
      <c r="H65" s="312"/>
    </row>
    <row r="66" spans="1:8" s="16" customFormat="1" ht="37.5" customHeight="1" outlineLevel="1" x14ac:dyDescent="0.2">
      <c r="A66" s="585" t="s">
        <v>39</v>
      </c>
      <c r="B66" s="652"/>
      <c r="C66" s="687"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617">
        <v>2205</v>
      </c>
      <c r="E66" s="552"/>
      <c r="F66" s="552"/>
      <c r="G66" s="552"/>
      <c r="H66" s="472"/>
    </row>
    <row r="67" spans="1:8" s="16" customFormat="1" ht="37.5" customHeight="1" outlineLevel="1" x14ac:dyDescent="0.2">
      <c r="A67" s="543" t="s">
        <v>40</v>
      </c>
      <c r="B67" s="544"/>
      <c r="C67" s="688"/>
      <c r="D67" s="359">
        <v>4410</v>
      </c>
      <c r="E67" s="157"/>
      <c r="F67" s="157"/>
      <c r="G67" s="157"/>
      <c r="H67" s="158"/>
    </row>
    <row r="68" spans="1:8" s="16" customFormat="1" ht="37.5" customHeight="1" outlineLevel="1" x14ac:dyDescent="0.2">
      <c r="A68" s="543" t="s">
        <v>41</v>
      </c>
      <c r="B68" s="544"/>
      <c r="C68" s="688"/>
      <c r="D68" s="359">
        <v>6615</v>
      </c>
      <c r="E68" s="157"/>
      <c r="F68" s="157"/>
      <c r="G68" s="157"/>
      <c r="H68" s="158"/>
    </row>
    <row r="69" spans="1:8" s="16" customFormat="1" ht="37.5" customHeight="1" outlineLevel="1" x14ac:dyDescent="0.2">
      <c r="A69" s="543" t="s">
        <v>42</v>
      </c>
      <c r="B69" s="544"/>
      <c r="C69" s="688"/>
      <c r="D69" s="359">
        <v>8820</v>
      </c>
      <c r="E69" s="157"/>
      <c r="F69" s="157"/>
      <c r="G69" s="157"/>
      <c r="H69" s="158"/>
    </row>
    <row r="70" spans="1:8" s="16" customFormat="1" ht="37.5" customHeight="1" outlineLevel="1" x14ac:dyDescent="0.2">
      <c r="A70" s="543" t="s">
        <v>43</v>
      </c>
      <c r="B70" s="544"/>
      <c r="C70" s="688"/>
      <c r="D70" s="359">
        <v>11025</v>
      </c>
      <c r="E70" s="157"/>
      <c r="F70" s="157"/>
      <c r="G70" s="157"/>
      <c r="H70" s="158"/>
    </row>
    <row r="71" spans="1:8" s="16" customFormat="1" ht="37.5" customHeight="1" outlineLevel="1" x14ac:dyDescent="0.2">
      <c r="A71" s="543" t="s">
        <v>44</v>
      </c>
      <c r="B71" s="544"/>
      <c r="C71" s="688"/>
      <c r="D71" s="359">
        <v>13230</v>
      </c>
      <c r="E71" s="157"/>
      <c r="F71" s="157"/>
      <c r="G71" s="157"/>
      <c r="H71" s="158"/>
    </row>
    <row r="72" spans="1:8" s="16" customFormat="1" ht="37.5" customHeight="1" outlineLevel="1" x14ac:dyDescent="0.2">
      <c r="A72" s="543" t="s">
        <v>45</v>
      </c>
      <c r="B72" s="544"/>
      <c r="C72" s="688"/>
      <c r="D72" s="359">
        <v>15435</v>
      </c>
      <c r="E72" s="157"/>
      <c r="F72" s="157"/>
      <c r="G72" s="157"/>
      <c r="H72" s="158"/>
    </row>
    <row r="73" spans="1:8" s="16" customFormat="1" ht="37.5" customHeight="1" outlineLevel="1" x14ac:dyDescent="0.2">
      <c r="A73" s="543" t="s">
        <v>46</v>
      </c>
      <c r="B73" s="544"/>
      <c r="C73" s="688"/>
      <c r="D73" s="359">
        <v>17640</v>
      </c>
      <c r="E73" s="157"/>
      <c r="F73" s="157"/>
      <c r="G73" s="157"/>
      <c r="H73" s="158"/>
    </row>
    <row r="74" spans="1:8" s="16" customFormat="1" ht="37.5" customHeight="1" outlineLevel="1" x14ac:dyDescent="0.2">
      <c r="A74" s="543" t="s">
        <v>47</v>
      </c>
      <c r="B74" s="544"/>
      <c r="C74" s="688"/>
      <c r="D74" s="359">
        <v>19845</v>
      </c>
      <c r="E74" s="157"/>
      <c r="F74" s="157"/>
      <c r="G74" s="157"/>
      <c r="H74" s="158"/>
    </row>
    <row r="75" spans="1:8" s="16" customFormat="1" ht="37.5" customHeight="1" outlineLevel="1" x14ac:dyDescent="0.2">
      <c r="A75" s="543" t="s">
        <v>48</v>
      </c>
      <c r="B75" s="544"/>
      <c r="C75" s="688"/>
      <c r="D75" s="359">
        <v>22050</v>
      </c>
      <c r="E75" s="157"/>
      <c r="F75" s="157"/>
      <c r="G75" s="157"/>
      <c r="H75" s="158"/>
    </row>
    <row r="76" spans="1:8" s="16" customFormat="1" ht="37.5" customHeight="1" outlineLevel="1" x14ac:dyDescent="0.2">
      <c r="A76" s="543" t="s">
        <v>49</v>
      </c>
      <c r="B76" s="544"/>
      <c r="C76" s="688"/>
      <c r="D76" s="359">
        <v>24255</v>
      </c>
      <c r="E76" s="157"/>
      <c r="F76" s="157"/>
      <c r="G76" s="157"/>
      <c r="H76" s="158"/>
    </row>
    <row r="77" spans="1:8" s="16" customFormat="1" ht="37.5" customHeight="1" outlineLevel="1" x14ac:dyDescent="0.2">
      <c r="A77" s="543" t="s">
        <v>50</v>
      </c>
      <c r="B77" s="544"/>
      <c r="C77" s="688"/>
      <c r="D77" s="359">
        <v>26460</v>
      </c>
      <c r="E77" s="157"/>
      <c r="F77" s="157"/>
      <c r="G77" s="157"/>
      <c r="H77" s="158"/>
    </row>
    <row r="78" spans="1:8" s="16" customFormat="1" ht="37.5" customHeight="1" outlineLevel="1" x14ac:dyDescent="0.2">
      <c r="A78" s="543" t="s">
        <v>51</v>
      </c>
      <c r="B78" s="544"/>
      <c r="C78" s="688"/>
      <c r="D78" s="359">
        <v>28665</v>
      </c>
      <c r="E78" s="157"/>
      <c r="F78" s="157"/>
      <c r="G78" s="157"/>
      <c r="H78" s="158"/>
    </row>
    <row r="79" spans="1:8" s="16" customFormat="1" ht="37.5" customHeight="1" outlineLevel="1" x14ac:dyDescent="0.2">
      <c r="A79" s="543" t="s">
        <v>52</v>
      </c>
      <c r="B79" s="544"/>
      <c r="C79" s="688"/>
      <c r="D79" s="359">
        <v>30870</v>
      </c>
      <c r="E79" s="157"/>
      <c r="F79" s="157"/>
      <c r="G79" s="157"/>
      <c r="H79" s="158"/>
    </row>
    <row r="80" spans="1:8" s="16" customFormat="1" ht="37.5" customHeight="1" outlineLevel="1" x14ac:dyDescent="0.2">
      <c r="A80" s="543" t="s">
        <v>53</v>
      </c>
      <c r="B80" s="544"/>
      <c r="C80" s="688"/>
      <c r="D80" s="359">
        <v>33075</v>
      </c>
      <c r="E80" s="157"/>
      <c r="F80" s="157"/>
      <c r="G80" s="157"/>
      <c r="H80" s="158"/>
    </row>
    <row r="81" spans="1:8" s="16" customFormat="1" ht="37.5" customHeight="1" outlineLevel="1" x14ac:dyDescent="0.2">
      <c r="A81" s="543" t="s">
        <v>54</v>
      </c>
      <c r="B81" s="544"/>
      <c r="C81" s="688"/>
      <c r="D81" s="359">
        <v>35280</v>
      </c>
      <c r="E81" s="157"/>
      <c r="F81" s="157"/>
      <c r="G81" s="157"/>
      <c r="H81" s="158"/>
    </row>
    <row r="82" spans="1:8" s="16" customFormat="1" ht="37.5" customHeight="1" outlineLevel="1" x14ac:dyDescent="0.2">
      <c r="A82" s="543" t="s">
        <v>55</v>
      </c>
      <c r="B82" s="544"/>
      <c r="C82" s="688"/>
      <c r="D82" s="359">
        <v>37485</v>
      </c>
      <c r="E82" s="157"/>
      <c r="F82" s="157"/>
      <c r="G82" s="157"/>
      <c r="H82" s="158"/>
    </row>
    <row r="83" spans="1:8" s="16" customFormat="1" ht="37.5" customHeight="1" outlineLevel="1" x14ac:dyDescent="0.2">
      <c r="A83" s="543" t="s">
        <v>56</v>
      </c>
      <c r="B83" s="544"/>
      <c r="C83" s="688"/>
      <c r="D83" s="359">
        <v>39690</v>
      </c>
      <c r="E83" s="157"/>
      <c r="F83" s="157"/>
      <c r="G83" s="157"/>
      <c r="H83" s="158"/>
    </row>
    <row r="84" spans="1:8" s="16" customFormat="1" ht="37.5" customHeight="1" outlineLevel="1" x14ac:dyDescent="0.2">
      <c r="A84" s="543" t="s">
        <v>57</v>
      </c>
      <c r="B84" s="544"/>
      <c r="C84" s="688"/>
      <c r="D84" s="359">
        <v>41895</v>
      </c>
      <c r="E84" s="157"/>
      <c r="F84" s="157"/>
      <c r="G84" s="157"/>
      <c r="H84" s="158"/>
    </row>
    <row r="85" spans="1:8" s="16" customFormat="1" ht="37.5" customHeight="1" outlineLevel="1" x14ac:dyDescent="0.2">
      <c r="A85" s="543" t="s">
        <v>58</v>
      </c>
      <c r="B85" s="544"/>
      <c r="C85" s="688"/>
      <c r="D85" s="359">
        <v>44100</v>
      </c>
      <c r="E85" s="157"/>
      <c r="F85" s="157"/>
      <c r="G85" s="157"/>
      <c r="H85" s="158"/>
    </row>
    <row r="86" spans="1:8" s="16" customFormat="1" ht="37.5" customHeight="1" outlineLevel="1" thickBot="1" x14ac:dyDescent="0.25">
      <c r="A86" s="543" t="s">
        <v>205</v>
      </c>
      <c r="B86" s="544"/>
      <c r="C86" s="688"/>
      <c r="D86" s="359">
        <v>46305</v>
      </c>
      <c r="E86" s="157"/>
      <c r="F86" s="157"/>
      <c r="G86" s="157"/>
      <c r="H86" s="158"/>
    </row>
    <row r="87" spans="1:8" s="16" customFormat="1" ht="24.95" customHeight="1" thickBot="1" x14ac:dyDescent="0.25">
      <c r="A87" s="81"/>
      <c r="B87" s="513"/>
      <c r="C87" s="130"/>
      <c r="D87" s="291" t="s">
        <v>360</v>
      </c>
      <c r="E87" s="291"/>
      <c r="F87" s="291"/>
      <c r="G87" s="291"/>
      <c r="H87" s="292"/>
    </row>
    <row r="88" spans="1:8" s="16" customFormat="1" ht="24.95" customHeight="1" thickBot="1" x14ac:dyDescent="0.25">
      <c r="A88" s="514"/>
      <c r="B88" s="124"/>
      <c r="C88" s="125"/>
      <c r="D88" s="515" t="s">
        <v>171</v>
      </c>
      <c r="E88" s="516" t="s">
        <v>172</v>
      </c>
      <c r="F88" s="517" t="s">
        <v>173</v>
      </c>
      <c r="G88" s="516" t="s">
        <v>174</v>
      </c>
      <c r="H88" s="518" t="s">
        <v>175</v>
      </c>
    </row>
    <row r="89" spans="1:8" s="16" customFormat="1" ht="48" customHeight="1" x14ac:dyDescent="0.2">
      <c r="A89" s="29" t="s">
        <v>361</v>
      </c>
      <c r="B89" s="30" t="s">
        <v>27</v>
      </c>
      <c r="C8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9" s="31">
        <f>F89*1.2</f>
        <v>12438</v>
      </c>
      <c r="E89" s="32">
        <f>F89*1.1</f>
        <v>11401.500000000002</v>
      </c>
      <c r="F89" s="32">
        <v>10365</v>
      </c>
      <c r="G89" s="32">
        <f>F89*0.75</f>
        <v>7773.75</v>
      </c>
      <c r="H89" s="33">
        <f>F89*0.5</f>
        <v>5182.5</v>
      </c>
    </row>
    <row r="90" spans="1:8" s="16" customFormat="1" ht="132" customHeight="1" x14ac:dyDescent="0.2">
      <c r="A90" s="34"/>
      <c r="B90" s="35"/>
      <c r="C90" s="35"/>
      <c r="D90" s="36"/>
      <c r="E90" s="37"/>
      <c r="F90" s="37"/>
      <c r="G90" s="37"/>
      <c r="H90" s="38"/>
    </row>
    <row r="91" spans="1:8" s="16" customFormat="1" ht="97.5" customHeight="1" x14ac:dyDescent="0.2">
      <c r="A91" s="34"/>
      <c r="B91" s="39" t="s">
        <v>12</v>
      </c>
      <c r="C9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1" s="36"/>
      <c r="E91" s="37"/>
      <c r="F91" s="37"/>
      <c r="G91" s="37"/>
      <c r="H91" s="38"/>
    </row>
    <row r="92" spans="1:8" s="16" customFormat="1" ht="166.5" customHeight="1" thickBot="1" x14ac:dyDescent="0.25">
      <c r="A92" s="41"/>
      <c r="B92" s="42" t="s">
        <v>13</v>
      </c>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2" s="44"/>
      <c r="E92" s="45"/>
      <c r="F92" s="45"/>
      <c r="G92" s="45"/>
      <c r="H92" s="46"/>
    </row>
    <row r="93" spans="1:8" s="16" customFormat="1" ht="24.95" customHeight="1" thickBot="1" x14ac:dyDescent="0.25">
      <c r="A93" s="47"/>
      <c r="B93" s="48"/>
      <c r="C93" s="49"/>
      <c r="D93" s="337"/>
      <c r="E93" s="337"/>
      <c r="F93" s="337"/>
      <c r="G93" s="337"/>
      <c r="H93" s="478"/>
    </row>
    <row r="94" spans="1:8" s="16" customFormat="1" ht="48" customHeight="1" x14ac:dyDescent="0.2">
      <c r="A94" s="53" t="s">
        <v>362</v>
      </c>
      <c r="B94" s="30" t="s">
        <v>27</v>
      </c>
      <c r="C9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4" s="54">
        <f>F94*1.2</f>
        <v>14176.8</v>
      </c>
      <c r="E94" s="32">
        <f>F94*1.1</f>
        <v>12995.400000000001</v>
      </c>
      <c r="F94" s="32">
        <v>11814</v>
      </c>
      <c r="G94" s="32">
        <f>F94*0.75</f>
        <v>8860.5</v>
      </c>
      <c r="H94" s="33">
        <f>F94*0.5</f>
        <v>5907</v>
      </c>
    </row>
    <row r="95" spans="1:8" s="16" customFormat="1" ht="132" customHeight="1" x14ac:dyDescent="0.2">
      <c r="A95" s="55"/>
      <c r="B95" s="35"/>
      <c r="C95" s="35"/>
      <c r="D95" s="56"/>
      <c r="E95" s="37"/>
      <c r="F95" s="37"/>
      <c r="G95" s="37"/>
      <c r="H95" s="38"/>
    </row>
    <row r="96" spans="1:8" s="16" customFormat="1" ht="97.5" customHeight="1" x14ac:dyDescent="0.2">
      <c r="A96" s="55"/>
      <c r="B96" s="39" t="s">
        <v>12</v>
      </c>
      <c r="C9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6" s="56"/>
      <c r="E96" s="37"/>
      <c r="F96" s="37"/>
      <c r="G96" s="37"/>
      <c r="H96" s="38"/>
    </row>
    <row r="97" spans="1:8" s="16" customFormat="1" ht="166.5" customHeight="1" x14ac:dyDescent="0.2">
      <c r="A97" s="55"/>
      <c r="B97" s="57" t="s">
        <v>13</v>
      </c>
      <c r="C9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7" s="56"/>
      <c r="E97" s="37"/>
      <c r="F97" s="37"/>
      <c r="G97" s="37"/>
      <c r="H97" s="38"/>
    </row>
    <row r="98" spans="1:8" s="16" customFormat="1" ht="92.25" customHeight="1" thickBot="1" x14ac:dyDescent="0.25">
      <c r="A98" s="59"/>
      <c r="B98" s="42" t="s">
        <v>16</v>
      </c>
      <c r="C9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8" s="61"/>
      <c r="E98" s="45"/>
      <c r="F98" s="45"/>
      <c r="G98" s="45"/>
      <c r="H98" s="46"/>
    </row>
    <row r="99" spans="1:8" s="16" customFormat="1" ht="24.95" customHeight="1" thickBot="1" x14ac:dyDescent="0.25">
      <c r="A99" s="81"/>
      <c r="B99" s="82"/>
      <c r="C99" s="83"/>
      <c r="D99" s="337"/>
      <c r="E99" s="337"/>
      <c r="F99" s="337"/>
      <c r="G99" s="337"/>
      <c r="H99" s="478"/>
    </row>
    <row r="100" spans="1:8" s="16" customFormat="1" ht="50.1" customHeight="1" x14ac:dyDescent="0.2">
      <c r="A100" s="65" t="s">
        <v>363</v>
      </c>
      <c r="B100" s="87" t="s">
        <v>23</v>
      </c>
      <c r="C10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0" s="389">
        <v>252</v>
      </c>
      <c r="E100" s="390"/>
      <c r="F100" s="390"/>
      <c r="G100" s="390"/>
      <c r="H100" s="391"/>
    </row>
    <row r="101" spans="1:8" s="16" customFormat="1" ht="94.5" customHeight="1" x14ac:dyDescent="0.2">
      <c r="A101" s="71"/>
      <c r="B101" s="92"/>
      <c r="C101" s="93"/>
      <c r="D101" s="94"/>
      <c r="E101" s="95"/>
      <c r="F101" s="95"/>
      <c r="G101" s="95"/>
      <c r="H101" s="392"/>
    </row>
    <row r="102" spans="1:8" s="16" customFormat="1" ht="163.5" customHeight="1" thickBot="1" x14ac:dyDescent="0.25">
      <c r="A102" s="77"/>
      <c r="B102" s="97" t="s">
        <v>13</v>
      </c>
      <c r="C10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02" s="393"/>
      <c r="E102" s="394"/>
      <c r="F102" s="394"/>
      <c r="G102" s="394"/>
      <c r="H102" s="395"/>
    </row>
    <row r="103" spans="1:8" s="16" customFormat="1" ht="24.95" customHeight="1" thickBot="1" x14ac:dyDescent="0.25">
      <c r="A103" s="81"/>
      <c r="B103" s="129"/>
      <c r="C103" s="130"/>
      <c r="D103" s="291" t="s">
        <v>360</v>
      </c>
      <c r="E103" s="291"/>
      <c r="F103" s="291"/>
      <c r="G103" s="291"/>
      <c r="H103" s="292"/>
    </row>
    <row r="104" spans="1:8" s="16" customFormat="1" ht="50.1" customHeight="1" thickBot="1" x14ac:dyDescent="0.25">
      <c r="A104" s="136" t="s">
        <v>38</v>
      </c>
      <c r="B104" s="137"/>
      <c r="C104" s="137"/>
      <c r="D104" s="498" t="str">
        <f>"от "&amp;MIN(D105:D123)&amp;" до "&amp;MAX(D105:D123)</f>
        <v>от 2205 до 41895</v>
      </c>
      <c r="E104" s="499"/>
      <c r="F104" s="499"/>
      <c r="G104" s="499"/>
      <c r="H104" s="500"/>
    </row>
    <row r="105" spans="1:8" s="16" customFormat="1" ht="37.5" customHeight="1" outlineLevel="1" x14ac:dyDescent="0.2">
      <c r="A105" s="730" t="s">
        <v>364</v>
      </c>
      <c r="B105" s="731"/>
      <c r="C105" s="3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05" s="31">
        <v>2205</v>
      </c>
      <c r="E105" s="32"/>
      <c r="F105" s="32"/>
      <c r="G105" s="32"/>
      <c r="H105" s="33"/>
    </row>
    <row r="106" spans="1:8" s="16" customFormat="1" ht="37.5" customHeight="1" outlineLevel="1" x14ac:dyDescent="0.2">
      <c r="A106" s="543" t="s">
        <v>365</v>
      </c>
      <c r="B106" s="678"/>
      <c r="C106" s="297"/>
      <c r="D106" s="144">
        <v>4410</v>
      </c>
      <c r="E106" s="145"/>
      <c r="F106" s="145"/>
      <c r="G106" s="145"/>
      <c r="H106" s="146"/>
    </row>
    <row r="107" spans="1:8" s="16" customFormat="1" ht="37.5" customHeight="1" outlineLevel="1" x14ac:dyDescent="0.2">
      <c r="A107" s="543" t="s">
        <v>366</v>
      </c>
      <c r="B107" s="678"/>
      <c r="C107" s="297"/>
      <c r="D107" s="144">
        <v>6615</v>
      </c>
      <c r="E107" s="145"/>
      <c r="F107" s="145"/>
      <c r="G107" s="145"/>
      <c r="H107" s="146"/>
    </row>
    <row r="108" spans="1:8" s="16" customFormat="1" ht="37.5" customHeight="1" outlineLevel="1" x14ac:dyDescent="0.2">
      <c r="A108" s="543" t="s">
        <v>367</v>
      </c>
      <c r="B108" s="678"/>
      <c r="C108" s="297"/>
      <c r="D108" s="144">
        <v>8820</v>
      </c>
      <c r="E108" s="145"/>
      <c r="F108" s="145"/>
      <c r="G108" s="145"/>
      <c r="H108" s="146"/>
    </row>
    <row r="109" spans="1:8" s="16" customFormat="1" ht="37.5" customHeight="1" outlineLevel="1" x14ac:dyDescent="0.2">
      <c r="A109" s="543" t="s">
        <v>368</v>
      </c>
      <c r="B109" s="678"/>
      <c r="C109" s="297"/>
      <c r="D109" s="144">
        <v>11025</v>
      </c>
      <c r="E109" s="145"/>
      <c r="F109" s="145"/>
      <c r="G109" s="145"/>
      <c r="H109" s="146"/>
    </row>
    <row r="110" spans="1:8" s="16" customFormat="1" ht="37.5" customHeight="1" outlineLevel="1" x14ac:dyDescent="0.2">
      <c r="A110" s="543" t="s">
        <v>369</v>
      </c>
      <c r="B110" s="678"/>
      <c r="C110" s="297"/>
      <c r="D110" s="144">
        <v>13230</v>
      </c>
      <c r="E110" s="145"/>
      <c r="F110" s="145"/>
      <c r="G110" s="145"/>
      <c r="H110" s="146"/>
    </row>
    <row r="111" spans="1:8" s="16" customFormat="1" ht="37.5" customHeight="1" outlineLevel="1" x14ac:dyDescent="0.2">
      <c r="A111" s="543" t="s">
        <v>370</v>
      </c>
      <c r="B111" s="678"/>
      <c r="C111" s="297"/>
      <c r="D111" s="144">
        <v>15435</v>
      </c>
      <c r="E111" s="145"/>
      <c r="F111" s="145"/>
      <c r="G111" s="145"/>
      <c r="H111" s="146"/>
    </row>
    <row r="112" spans="1:8" s="16" customFormat="1" ht="37.5" customHeight="1" outlineLevel="1" x14ac:dyDescent="0.2">
      <c r="A112" s="543" t="s">
        <v>371</v>
      </c>
      <c r="B112" s="678"/>
      <c r="C112" s="297"/>
      <c r="D112" s="144">
        <v>17640</v>
      </c>
      <c r="E112" s="145"/>
      <c r="F112" s="145"/>
      <c r="G112" s="145"/>
      <c r="H112" s="146"/>
    </row>
    <row r="113" spans="1:8" s="16" customFormat="1" ht="37.5" customHeight="1" outlineLevel="1" x14ac:dyDescent="0.2">
      <c r="A113" s="543" t="s">
        <v>372</v>
      </c>
      <c r="B113" s="678"/>
      <c r="C113" s="297"/>
      <c r="D113" s="144">
        <v>19845</v>
      </c>
      <c r="E113" s="145"/>
      <c r="F113" s="145"/>
      <c r="G113" s="145"/>
      <c r="H113" s="146"/>
    </row>
    <row r="114" spans="1:8" s="16" customFormat="1" ht="37.5" customHeight="1" outlineLevel="1" x14ac:dyDescent="0.2">
      <c r="A114" s="543" t="s">
        <v>373</v>
      </c>
      <c r="B114" s="678"/>
      <c r="C114" s="297"/>
      <c r="D114" s="144">
        <v>22050</v>
      </c>
      <c r="E114" s="145"/>
      <c r="F114" s="145"/>
      <c r="G114" s="145"/>
      <c r="H114" s="146"/>
    </row>
    <row r="115" spans="1:8" s="16" customFormat="1" ht="37.5" customHeight="1" outlineLevel="1" x14ac:dyDescent="0.2">
      <c r="A115" s="543" t="s">
        <v>374</v>
      </c>
      <c r="B115" s="678"/>
      <c r="C115" s="297"/>
      <c r="D115" s="144">
        <v>24255</v>
      </c>
      <c r="E115" s="145"/>
      <c r="F115" s="145"/>
      <c r="G115" s="145"/>
      <c r="H115" s="146"/>
    </row>
    <row r="116" spans="1:8" s="16" customFormat="1" ht="37.5" customHeight="1" outlineLevel="1" x14ac:dyDescent="0.2">
      <c r="A116" s="543" t="s">
        <v>375</v>
      </c>
      <c r="B116" s="678"/>
      <c r="C116" s="297"/>
      <c r="D116" s="144">
        <v>26460</v>
      </c>
      <c r="E116" s="145"/>
      <c r="F116" s="145"/>
      <c r="G116" s="145"/>
      <c r="H116" s="146"/>
    </row>
    <row r="117" spans="1:8" s="16" customFormat="1" ht="37.5" customHeight="1" outlineLevel="1" x14ac:dyDescent="0.2">
      <c r="A117" s="543" t="s">
        <v>376</v>
      </c>
      <c r="B117" s="678"/>
      <c r="C117" s="297"/>
      <c r="D117" s="144">
        <v>28665</v>
      </c>
      <c r="E117" s="145"/>
      <c r="F117" s="145"/>
      <c r="G117" s="145"/>
      <c r="H117" s="146"/>
    </row>
    <row r="118" spans="1:8" s="16" customFormat="1" ht="37.5" customHeight="1" outlineLevel="1" x14ac:dyDescent="0.2">
      <c r="A118" s="543" t="s">
        <v>377</v>
      </c>
      <c r="B118" s="678"/>
      <c r="C118" s="297"/>
      <c r="D118" s="144">
        <v>30870</v>
      </c>
      <c r="E118" s="145"/>
      <c r="F118" s="145"/>
      <c r="G118" s="145"/>
      <c r="H118" s="146"/>
    </row>
    <row r="119" spans="1:8" s="16" customFormat="1" ht="37.5" customHeight="1" outlineLevel="1" x14ac:dyDescent="0.2">
      <c r="A119" s="543" t="s">
        <v>378</v>
      </c>
      <c r="B119" s="678"/>
      <c r="C119" s="297"/>
      <c r="D119" s="144">
        <v>33075</v>
      </c>
      <c r="E119" s="145"/>
      <c r="F119" s="145"/>
      <c r="G119" s="145"/>
      <c r="H119" s="146"/>
    </row>
    <row r="120" spans="1:8" s="16" customFormat="1" ht="37.5" customHeight="1" outlineLevel="1" x14ac:dyDescent="0.2">
      <c r="A120" s="543" t="s">
        <v>379</v>
      </c>
      <c r="B120" s="678"/>
      <c r="C120" s="297"/>
      <c r="D120" s="144">
        <v>35280</v>
      </c>
      <c r="E120" s="145"/>
      <c r="F120" s="145"/>
      <c r="G120" s="145"/>
      <c r="H120" s="146"/>
    </row>
    <row r="121" spans="1:8" s="16" customFormat="1" ht="37.5" customHeight="1" outlineLevel="1" x14ac:dyDescent="0.2">
      <c r="A121" s="543" t="s">
        <v>380</v>
      </c>
      <c r="B121" s="678"/>
      <c r="C121" s="297"/>
      <c r="D121" s="144">
        <v>37485</v>
      </c>
      <c r="E121" s="145"/>
      <c r="F121" s="145"/>
      <c r="G121" s="145"/>
      <c r="H121" s="146"/>
    </row>
    <row r="122" spans="1:8" s="16" customFormat="1" ht="37.5" customHeight="1" outlineLevel="1" x14ac:dyDescent="0.2">
      <c r="A122" s="543" t="s">
        <v>381</v>
      </c>
      <c r="B122" s="678"/>
      <c r="C122" s="297"/>
      <c r="D122" s="144">
        <v>39690</v>
      </c>
      <c r="E122" s="145"/>
      <c r="F122" s="145"/>
      <c r="G122" s="145"/>
      <c r="H122" s="146"/>
    </row>
    <row r="123" spans="1:8" s="16" customFormat="1" ht="37.5" customHeight="1" outlineLevel="1" x14ac:dyDescent="0.2">
      <c r="A123" s="543" t="s">
        <v>382</v>
      </c>
      <c r="B123" s="678"/>
      <c r="C123" s="297"/>
      <c r="D123" s="144">
        <v>41895</v>
      </c>
      <c r="E123" s="145"/>
      <c r="F123" s="145"/>
      <c r="G123" s="145"/>
      <c r="H123" s="146"/>
    </row>
    <row r="124" spans="1:8" s="16" customFormat="1" ht="37.5" customHeight="1" outlineLevel="1" x14ac:dyDescent="0.2">
      <c r="A124" s="147" t="s">
        <v>383</v>
      </c>
      <c r="B124" s="732"/>
      <c r="C124" s="297"/>
      <c r="D124" s="144">
        <v>44100</v>
      </c>
      <c r="E124" s="145"/>
      <c r="F124" s="145"/>
      <c r="G124" s="145"/>
      <c r="H124" s="146"/>
    </row>
    <row r="125" spans="1:8" s="16" customFormat="1" ht="37.5" customHeight="1" outlineLevel="1" thickBot="1" x14ac:dyDescent="0.25">
      <c r="A125" s="733" t="s">
        <v>384</v>
      </c>
      <c r="B125" s="734"/>
      <c r="C125" s="316"/>
      <c r="D125" s="287">
        <v>46305</v>
      </c>
      <c r="E125" s="288"/>
      <c r="F125" s="288"/>
      <c r="G125" s="288"/>
      <c r="H125" s="289"/>
    </row>
    <row r="126" spans="1:8" s="16" customFormat="1" ht="50.1" customHeight="1" thickBot="1" x14ac:dyDescent="0.25">
      <c r="A126" s="136" t="s">
        <v>59</v>
      </c>
      <c r="B126" s="137"/>
      <c r="C126" s="137"/>
      <c r="D126" s="138" t="str">
        <f>"от "&amp;MIN(D127:D136)&amp;" до "&amp;MAX(D127:D136)</f>
        <v>от 330 до 9390</v>
      </c>
      <c r="E126" s="139"/>
      <c r="F126" s="139"/>
      <c r="G126" s="139"/>
      <c r="H126" s="140"/>
    </row>
    <row r="127" spans="1:8" s="16" customFormat="1" ht="159" customHeight="1" x14ac:dyDescent="0.2">
      <c r="A127" s="642" t="s">
        <v>280</v>
      </c>
      <c r="B127" s="150" t="s">
        <v>281</v>
      </c>
      <c r="C12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27" s="552">
        <v>1449</v>
      </c>
      <c r="E127" s="552"/>
      <c r="F127" s="552"/>
      <c r="G127" s="552"/>
      <c r="H127" s="54"/>
    </row>
    <row r="128" spans="1:8" s="16" customFormat="1" ht="37.5" customHeight="1" x14ac:dyDescent="0.2">
      <c r="A128" s="160" t="s">
        <v>61</v>
      </c>
      <c r="B128" s="161"/>
      <c r="C128" s="679"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314">
        <v>900</v>
      </c>
      <c r="E128" s="145"/>
      <c r="F128" s="145"/>
      <c r="G128" s="145"/>
      <c r="H128" s="146"/>
    </row>
    <row r="129" spans="1:8" s="16" customFormat="1" ht="37.5" customHeight="1" x14ac:dyDescent="0.2">
      <c r="A129" s="160" t="s">
        <v>62</v>
      </c>
      <c r="B129" s="161"/>
      <c r="C129" s="209"/>
      <c r="D129" s="56">
        <v>9390</v>
      </c>
      <c r="E129" s="37"/>
      <c r="F129" s="37"/>
      <c r="G129" s="37"/>
      <c r="H129" s="38"/>
    </row>
    <row r="130" spans="1:8" s="16" customFormat="1" ht="37.5" customHeight="1" x14ac:dyDescent="0.2">
      <c r="A130" s="160" t="s">
        <v>63</v>
      </c>
      <c r="B130" s="161"/>
      <c r="C130" s="209"/>
      <c r="D130" s="359">
        <v>1890</v>
      </c>
      <c r="E130" s="157"/>
      <c r="F130" s="157"/>
      <c r="G130" s="157"/>
      <c r="H130" s="158"/>
    </row>
    <row r="131" spans="1:8" s="16" customFormat="1" ht="37.5" customHeight="1" x14ac:dyDescent="0.2">
      <c r="A131" s="154" t="s">
        <v>64</v>
      </c>
      <c r="B131" s="204"/>
      <c r="C131" s="209"/>
      <c r="D131" s="359">
        <v>6390</v>
      </c>
      <c r="E131" s="157"/>
      <c r="F131" s="157"/>
      <c r="G131" s="157"/>
      <c r="H131" s="158"/>
    </row>
    <row r="132" spans="1:8" s="16" customFormat="1" ht="37.5" customHeight="1" x14ac:dyDescent="0.2">
      <c r="A132" s="160" t="s">
        <v>65</v>
      </c>
      <c r="B132" s="161"/>
      <c r="C132" s="209"/>
      <c r="D132" s="56">
        <v>330</v>
      </c>
      <c r="E132" s="37"/>
      <c r="F132" s="37"/>
      <c r="G132" s="37"/>
      <c r="H132" s="38"/>
    </row>
    <row r="133" spans="1:8" s="16" customFormat="1" ht="37.5" customHeight="1" x14ac:dyDescent="0.2">
      <c r="A133" s="160" t="s">
        <v>66</v>
      </c>
      <c r="B133" s="161"/>
      <c r="C133" s="209"/>
      <c r="D133" s="56">
        <v>330</v>
      </c>
      <c r="E133" s="37"/>
      <c r="F133" s="37"/>
      <c r="G133" s="37"/>
      <c r="H133" s="38"/>
    </row>
    <row r="134" spans="1:8" s="16" customFormat="1" ht="37.5" customHeight="1" x14ac:dyDescent="0.2">
      <c r="A134" s="160" t="s">
        <v>67</v>
      </c>
      <c r="B134" s="161"/>
      <c r="C134" s="209"/>
      <c r="D134" s="56">
        <v>660</v>
      </c>
      <c r="E134" s="37"/>
      <c r="F134" s="37"/>
      <c r="G134" s="37"/>
      <c r="H134" s="38"/>
    </row>
    <row r="135" spans="1:8" s="16" customFormat="1" ht="37.5" customHeight="1" x14ac:dyDescent="0.2">
      <c r="A135" s="160" t="s">
        <v>68</v>
      </c>
      <c r="B135" s="161"/>
      <c r="C135" s="209"/>
      <c r="D135" s="56">
        <v>990</v>
      </c>
      <c r="E135" s="37"/>
      <c r="F135" s="37"/>
      <c r="G135" s="37"/>
      <c r="H135" s="38"/>
    </row>
    <row r="136" spans="1:8" s="16" customFormat="1" ht="37.5" customHeight="1" thickBot="1" x14ac:dyDescent="0.25">
      <c r="A136" s="207" t="s">
        <v>69</v>
      </c>
      <c r="B136" s="208"/>
      <c r="C136" s="210"/>
      <c r="D136" s="56">
        <v>6390</v>
      </c>
      <c r="E136" s="37"/>
      <c r="F136" s="37"/>
      <c r="G136" s="37"/>
      <c r="H136" s="38"/>
    </row>
    <row r="137" spans="1:8" s="16" customFormat="1" ht="117.75" customHeight="1" thickBot="1" x14ac:dyDescent="0.25">
      <c r="A137" s="356" t="s">
        <v>71</v>
      </c>
      <c r="B137" s="397"/>
      <c r="C137"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7" s="45">
        <v>30</v>
      </c>
      <c r="E137" s="45"/>
      <c r="F137" s="45"/>
      <c r="G137" s="45"/>
      <c r="H137" s="46"/>
    </row>
    <row r="138" spans="1:8" s="28" customFormat="1" ht="50.1" customHeight="1" thickBot="1" x14ac:dyDescent="0.25">
      <c r="A138" s="24" t="s">
        <v>72</v>
      </c>
      <c r="B138" s="25"/>
      <c r="C138" s="26"/>
      <c r="D138" s="173" t="str">
        <f>"от "&amp;MIN(D140,D160:D174)&amp;" до "&amp;MAX(D140,D160:D174)</f>
        <v>от 540 до 20790</v>
      </c>
      <c r="E138" s="173"/>
      <c r="F138" s="173"/>
      <c r="G138" s="173"/>
      <c r="H138" s="174"/>
    </row>
    <row r="139" spans="1:8" s="16" customFormat="1" ht="24.95" customHeight="1" thickBot="1" x14ac:dyDescent="0.25">
      <c r="A139" s="336"/>
      <c r="B139" s="337"/>
      <c r="C139" s="130"/>
      <c r="D139" s="399"/>
      <c r="E139" s="399"/>
      <c r="F139" s="399"/>
      <c r="G139" s="399"/>
      <c r="H139" s="400"/>
    </row>
    <row r="140" spans="1:8" s="16" customFormat="1" ht="67.5"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40" s="182">
        <v>13200</v>
      </c>
      <c r="E140" s="182"/>
      <c r="F140" s="182"/>
      <c r="G140" s="182"/>
      <c r="H140" s="183"/>
    </row>
    <row r="141" spans="1:8" s="16" customFormat="1" ht="67.5" customHeight="1" thickBot="1" x14ac:dyDescent="0.25">
      <c r="A141" s="184" t="s">
        <v>74</v>
      </c>
      <c r="B141" s="185"/>
      <c r="C141" s="186"/>
      <c r="D141" s="187" t="s">
        <v>75</v>
      </c>
      <c r="E141" s="188"/>
      <c r="F141" s="188"/>
      <c r="G141" s="188"/>
      <c r="H141" s="189"/>
    </row>
    <row r="142" spans="1:8" s="16" customFormat="1" ht="67.5" customHeight="1" x14ac:dyDescent="0.2">
      <c r="A142" s="190" t="s">
        <v>76</v>
      </c>
      <c r="B142" s="191"/>
      <c r="C142" s="186"/>
      <c r="D142" s="157">
        <f>D140/4</f>
        <v>3300</v>
      </c>
      <c r="E142" s="157"/>
      <c r="F142" s="157"/>
      <c r="G142" s="157"/>
      <c r="H142" s="158"/>
    </row>
    <row r="143" spans="1:8" s="16" customFormat="1" ht="67.5" customHeight="1" x14ac:dyDescent="0.2">
      <c r="A143" s="190" t="s">
        <v>77</v>
      </c>
      <c r="B143" s="191"/>
      <c r="C143" s="186"/>
      <c r="D143" s="157">
        <f>D140/5</f>
        <v>2640</v>
      </c>
      <c r="E143" s="157"/>
      <c r="F143" s="157"/>
      <c r="G143" s="157"/>
      <c r="H143" s="158"/>
    </row>
    <row r="144" spans="1:8" s="16" customFormat="1" ht="67.5" customHeight="1" x14ac:dyDescent="0.2">
      <c r="A144" s="190" t="s">
        <v>78</v>
      </c>
      <c r="B144" s="191"/>
      <c r="C144" s="186"/>
      <c r="D144" s="157">
        <f>D140/6</f>
        <v>2200</v>
      </c>
      <c r="E144" s="157"/>
      <c r="F144" s="157"/>
      <c r="G144" s="157"/>
      <c r="H144" s="158"/>
    </row>
    <row r="145" spans="1:8" s="16" customFormat="1" ht="67.5" customHeight="1" x14ac:dyDescent="0.2">
      <c r="A145" s="190" t="s">
        <v>79</v>
      </c>
      <c r="B145" s="191"/>
      <c r="C145" s="186"/>
      <c r="D145" s="157">
        <f>D140/7</f>
        <v>1885.7142857142858</v>
      </c>
      <c r="E145" s="157"/>
      <c r="F145" s="157"/>
      <c r="G145" s="157"/>
      <c r="H145" s="158"/>
    </row>
    <row r="146" spans="1:8" s="16" customFormat="1" ht="67.5" customHeight="1" x14ac:dyDescent="0.2">
      <c r="A146" s="190" t="s">
        <v>80</v>
      </c>
      <c r="B146" s="191"/>
      <c r="C146" s="186"/>
      <c r="D146" s="157">
        <f>D140/8</f>
        <v>1650</v>
      </c>
      <c r="E146" s="157"/>
      <c r="F146" s="157"/>
      <c r="G146" s="157"/>
      <c r="H146" s="158"/>
    </row>
    <row r="147" spans="1:8" s="16" customFormat="1" ht="67.5" customHeight="1" x14ac:dyDescent="0.2">
      <c r="A147" s="190" t="s">
        <v>81</v>
      </c>
      <c r="B147" s="191"/>
      <c r="C147" s="186"/>
      <c r="D147" s="157">
        <f>D140/9</f>
        <v>1466.6666666666667</v>
      </c>
      <c r="E147" s="157"/>
      <c r="F147" s="157"/>
      <c r="G147" s="157"/>
      <c r="H147" s="158"/>
    </row>
    <row r="148" spans="1:8" s="16" customFormat="1" ht="67.5" customHeight="1" x14ac:dyDescent="0.2">
      <c r="A148" s="190" t="s">
        <v>82</v>
      </c>
      <c r="B148" s="191"/>
      <c r="C148" s="186"/>
      <c r="D148" s="157">
        <f>D140/10</f>
        <v>1320</v>
      </c>
      <c r="E148" s="157"/>
      <c r="F148" s="157"/>
      <c r="G148" s="157"/>
      <c r="H148" s="158"/>
    </row>
    <row r="149" spans="1:8" s="16" customFormat="1" ht="67.5" customHeight="1" thickBot="1" x14ac:dyDescent="0.25">
      <c r="A149" s="179" t="s">
        <v>83</v>
      </c>
      <c r="B149" s="180"/>
      <c r="C149" s="186"/>
      <c r="D149" s="182">
        <v>19800</v>
      </c>
      <c r="E149" s="182"/>
      <c r="F149" s="182"/>
      <c r="G149" s="182"/>
      <c r="H149" s="183"/>
    </row>
    <row r="150" spans="1:8" s="16" customFormat="1" ht="67.5" customHeight="1" thickBot="1" x14ac:dyDescent="0.25">
      <c r="A150" s="184" t="s">
        <v>74</v>
      </c>
      <c r="B150" s="185"/>
      <c r="C150" s="186"/>
      <c r="D150" s="187" t="s">
        <v>75</v>
      </c>
      <c r="E150" s="188"/>
      <c r="F150" s="188"/>
      <c r="G150" s="188"/>
      <c r="H150" s="189"/>
    </row>
    <row r="151" spans="1:8" s="16" customFormat="1" ht="67.5" customHeight="1" x14ac:dyDescent="0.2">
      <c r="A151" s="190" t="s">
        <v>76</v>
      </c>
      <c r="B151" s="191"/>
      <c r="C151" s="186"/>
      <c r="D151" s="157">
        <v>4950</v>
      </c>
      <c r="E151" s="157"/>
      <c r="F151" s="157"/>
      <c r="G151" s="157"/>
      <c r="H151" s="158"/>
    </row>
    <row r="152" spans="1:8" s="16" customFormat="1" ht="67.5" customHeight="1" x14ac:dyDescent="0.2">
      <c r="A152" s="190" t="s">
        <v>77</v>
      </c>
      <c r="B152" s="191"/>
      <c r="C152" s="186"/>
      <c r="D152" s="157">
        <v>3960</v>
      </c>
      <c r="E152" s="157"/>
      <c r="F152" s="157"/>
      <c r="G152" s="157"/>
      <c r="H152" s="158"/>
    </row>
    <row r="153" spans="1:8" s="16" customFormat="1" ht="67.5" customHeight="1" x14ac:dyDescent="0.2">
      <c r="A153" s="190" t="s">
        <v>78</v>
      </c>
      <c r="B153" s="191"/>
      <c r="C153" s="186"/>
      <c r="D153" s="157">
        <v>3300</v>
      </c>
      <c r="E153" s="157"/>
      <c r="F153" s="157"/>
      <c r="G153" s="157"/>
      <c r="H153" s="158"/>
    </row>
    <row r="154" spans="1:8" s="16" customFormat="1" ht="67.5" customHeight="1" x14ac:dyDescent="0.2">
      <c r="A154" s="190" t="s">
        <v>79</v>
      </c>
      <c r="B154" s="191"/>
      <c r="C154" s="186"/>
      <c r="D154" s="157">
        <v>2828.5714285714289</v>
      </c>
      <c r="E154" s="157"/>
      <c r="F154" s="157"/>
      <c r="G154" s="157"/>
      <c r="H154" s="158"/>
    </row>
    <row r="155" spans="1:8" s="16" customFormat="1" ht="67.5" customHeight="1" x14ac:dyDescent="0.2">
      <c r="A155" s="190" t="s">
        <v>80</v>
      </c>
      <c r="B155" s="191"/>
      <c r="C155" s="186"/>
      <c r="D155" s="157">
        <v>2475</v>
      </c>
      <c r="E155" s="157"/>
      <c r="F155" s="157"/>
      <c r="G155" s="157"/>
      <c r="H155" s="158"/>
    </row>
    <row r="156" spans="1:8" s="16" customFormat="1" ht="67.5" customHeight="1" x14ac:dyDescent="0.2">
      <c r="A156" s="190" t="s">
        <v>81</v>
      </c>
      <c r="B156" s="191"/>
      <c r="C156" s="186"/>
      <c r="D156" s="157">
        <v>2200</v>
      </c>
      <c r="E156" s="157"/>
      <c r="F156" s="157"/>
      <c r="G156" s="157"/>
      <c r="H156" s="158"/>
    </row>
    <row r="157" spans="1:8" s="16" customFormat="1" ht="67.5" customHeight="1" thickBot="1" x14ac:dyDescent="0.25">
      <c r="A157" s="190" t="s">
        <v>82</v>
      </c>
      <c r="B157" s="191"/>
      <c r="C157" s="194"/>
      <c r="D157" s="157">
        <v>1980</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8" s="44">
        <v>10008</v>
      </c>
      <c r="E158" s="45"/>
      <c r="F158" s="45"/>
      <c r="G158" s="45"/>
      <c r="H158" s="46"/>
    </row>
    <row r="159" spans="1:8" s="16" customFormat="1" ht="24.75" customHeight="1" thickBot="1" x14ac:dyDescent="0.25">
      <c r="A159" s="336"/>
      <c r="B159" s="337"/>
      <c r="C159" s="125"/>
      <c r="D159" s="399"/>
      <c r="E159" s="399"/>
      <c r="F159" s="399"/>
      <c r="G159" s="399"/>
      <c r="H159" s="400"/>
    </row>
    <row r="160" spans="1:8" s="16" customFormat="1" ht="50.1" customHeight="1" x14ac:dyDescent="0.2">
      <c r="A160" s="550" t="s">
        <v>85</v>
      </c>
      <c r="B160" s="551"/>
      <c r="C160" s="439" t="str">
        <f>"Интернет-площадка 2gis.ru на основе Cправочника организаций "&amp;$C$2&amp;""</f>
        <v>Интернет-площадка 2gis.ru на основе Cправочника организаций "2ГИС.САМАРА"</v>
      </c>
      <c r="D160" s="617">
        <v>12390</v>
      </c>
      <c r="E160" s="552"/>
      <c r="F160" s="552"/>
      <c r="G160" s="552"/>
      <c r="H160" s="472"/>
    </row>
    <row r="161" spans="1:8" s="16" customFormat="1" ht="50.1" customHeight="1" x14ac:dyDescent="0.2">
      <c r="A161" s="160" t="s">
        <v>86</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1" s="359">
        <v>8490</v>
      </c>
      <c r="E161" s="157"/>
      <c r="F161" s="157"/>
      <c r="G161" s="157"/>
      <c r="H161" s="158"/>
    </row>
    <row r="162" spans="1:8" s="16" customFormat="1" ht="50.1" customHeight="1" x14ac:dyDescent="0.2">
      <c r="A162" s="160" t="s">
        <v>87</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2" s="359">
        <v>20790</v>
      </c>
      <c r="E162" s="157"/>
      <c r="F162" s="157"/>
      <c r="G162" s="157"/>
      <c r="H162" s="158"/>
    </row>
    <row r="163" spans="1:8" s="16" customFormat="1" ht="50.1" customHeight="1" x14ac:dyDescent="0.2">
      <c r="A163" s="160" t="s">
        <v>88</v>
      </c>
      <c r="B163" s="161"/>
      <c r="C163" s="203" t="str">
        <f>"Интернет-площадка 2gis.ru на основе Cправочника организаций "&amp;$C$2&amp;""</f>
        <v>Интернет-площадка 2gis.ru на основе Cправочника организаций "2ГИС.САМАРА"</v>
      </c>
      <c r="D163" s="359">
        <v>15645</v>
      </c>
      <c r="E163" s="157"/>
      <c r="F163" s="157"/>
      <c r="G163" s="157"/>
      <c r="H163" s="158"/>
    </row>
    <row r="164" spans="1:8" s="16" customFormat="1" ht="50.1" customHeight="1" x14ac:dyDescent="0.2">
      <c r="A164" s="160" t="s">
        <v>89</v>
      </c>
      <c r="B164" s="161"/>
      <c r="C164" s="203" t="str">
        <f>"Интернет-площадка 2gis.ru на основе Cправочника организаций "&amp;$C$2&amp;""</f>
        <v>Интернет-площадка 2gis.ru на основе Cправочника организаций "2ГИС.САМАРА"</v>
      </c>
      <c r="D164" s="359">
        <v>18774</v>
      </c>
      <c r="E164" s="157"/>
      <c r="F164" s="157"/>
      <c r="G164" s="157"/>
      <c r="H164" s="158"/>
    </row>
    <row r="165" spans="1:8" s="16" customFormat="1" ht="50.1" customHeight="1" x14ac:dyDescent="0.2">
      <c r="A165" s="160" t="s">
        <v>90</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5" s="359">
        <v>9090</v>
      </c>
      <c r="E165" s="157"/>
      <c r="F165" s="157"/>
      <c r="G165" s="157"/>
      <c r="H165" s="158"/>
    </row>
    <row r="166" spans="1:8" s="16" customFormat="1" ht="50.1" customHeight="1" x14ac:dyDescent="0.2">
      <c r="A166" s="160" t="s">
        <v>91</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359">
        <v>15690</v>
      </c>
      <c r="E166" s="157"/>
      <c r="F166" s="157"/>
      <c r="G166" s="157"/>
      <c r="H166" s="158"/>
    </row>
    <row r="167" spans="1:8" s="16" customFormat="1" ht="50.1" customHeight="1" x14ac:dyDescent="0.2">
      <c r="A167" s="154" t="s">
        <v>92</v>
      </c>
      <c r="B167" s="204"/>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7" s="359">
        <v>20790</v>
      </c>
      <c r="E167" s="157"/>
      <c r="F167" s="157"/>
      <c r="G167" s="157"/>
      <c r="H167" s="158"/>
    </row>
    <row r="168" spans="1:8" s="16" customFormat="1" ht="50.1" customHeight="1" x14ac:dyDescent="0.2">
      <c r="A168" s="154" t="s">
        <v>93</v>
      </c>
      <c r="B168" s="204"/>
      <c r="C168" s="203" t="str">
        <f>C199</f>
        <v>электронный справочник на основе Справочника организаций "2ГИС.САМАРА" (мобильная версия 2ГИС 4.0 и выше)</v>
      </c>
      <c r="D168" s="359">
        <v>9300</v>
      </c>
      <c r="E168" s="157"/>
      <c r="F168" s="157"/>
      <c r="G168" s="157"/>
      <c r="H168" s="158"/>
    </row>
    <row r="169" spans="1:8" s="16" customFormat="1" ht="50.1" customHeight="1" x14ac:dyDescent="0.2">
      <c r="A169" s="160" t="s">
        <v>94</v>
      </c>
      <c r="B169" s="161"/>
      <c r="C169" s="203" t="s">
        <v>95</v>
      </c>
      <c r="D169" s="359">
        <v>540</v>
      </c>
      <c r="E169" s="157"/>
      <c r="F169" s="157"/>
      <c r="G169" s="157"/>
      <c r="H169" s="158"/>
    </row>
    <row r="170" spans="1:8" s="16" customFormat="1" ht="79.5" customHeight="1" x14ac:dyDescent="0.2">
      <c r="A170" s="160" t="s">
        <v>96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0" s="359">
        <v>6390</v>
      </c>
      <c r="E170" s="157"/>
      <c r="F170" s="157"/>
      <c r="G170" s="157"/>
      <c r="H170" s="158"/>
    </row>
    <row r="171" spans="1:8" s="16" customFormat="1" ht="79.5" customHeight="1" x14ac:dyDescent="0.2">
      <c r="A171" s="160" t="s">
        <v>97</v>
      </c>
      <c r="B171" s="161"/>
      <c r="C171" s="203"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1" s="359">
        <v>5112</v>
      </c>
      <c r="E171" s="157"/>
      <c r="F171" s="157"/>
      <c r="G171" s="157"/>
      <c r="H171" s="158"/>
    </row>
    <row r="172" spans="1:8" s="16" customFormat="1" ht="79.5" customHeight="1" x14ac:dyDescent="0.2">
      <c r="A172" s="160" t="s">
        <v>98</v>
      </c>
      <c r="B172" s="161"/>
      <c r="C172"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2" s="359">
        <v>5190</v>
      </c>
      <c r="E172" s="157"/>
      <c r="F172" s="157"/>
      <c r="G172" s="157"/>
      <c r="H172" s="158"/>
    </row>
    <row r="173" spans="1:8" s="16" customFormat="1" ht="79.5" customHeight="1" x14ac:dyDescent="0.2">
      <c r="A173" s="160" t="s">
        <v>99</v>
      </c>
      <c r="B173" s="161"/>
      <c r="C173"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3" s="359">
        <v>2556</v>
      </c>
      <c r="E173" s="157"/>
      <c r="F173" s="157"/>
      <c r="G173" s="157"/>
      <c r="H173" s="158"/>
    </row>
    <row r="174" spans="1:8" s="16" customFormat="1" ht="50.1" customHeight="1" thickBot="1" x14ac:dyDescent="0.25">
      <c r="A174" s="154" t="s">
        <v>102</v>
      </c>
      <c r="B174" s="204"/>
      <c r="C174"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74" s="359">
        <v>9390</v>
      </c>
      <c r="E174" s="157"/>
      <c r="F174" s="157"/>
      <c r="G174" s="157"/>
      <c r="H174" s="158"/>
    </row>
    <row r="175" spans="1:8" s="16" customFormat="1" ht="102" customHeight="1" thickBot="1" x14ac:dyDescent="0.25">
      <c r="A175" s="160" t="s">
        <v>16</v>
      </c>
      <c r="B175" s="161"/>
      <c r="C17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5" s="359">
        <v>1449</v>
      </c>
      <c r="E175" s="157"/>
      <c r="F175" s="157"/>
      <c r="G175" s="157"/>
      <c r="H175" s="158"/>
    </row>
    <row r="176" spans="1:8" s="16" customFormat="1" ht="102" customHeight="1" thickBot="1" x14ac:dyDescent="0.25">
      <c r="A176" s="160" t="s">
        <v>103</v>
      </c>
      <c r="B176" s="161"/>
      <c r="C17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6" s="359">
        <v>100002</v>
      </c>
      <c r="E176" s="157"/>
      <c r="F176" s="157"/>
      <c r="G176" s="157"/>
      <c r="H176" s="158"/>
    </row>
    <row r="177" spans="1:8" s="16" customFormat="1" ht="126" customHeight="1" x14ac:dyDescent="0.2">
      <c r="A177" s="160" t="s">
        <v>104</v>
      </c>
      <c r="B177" s="161"/>
      <c r="C177"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7" s="359">
        <v>11667</v>
      </c>
      <c r="E177" s="157"/>
      <c r="F177" s="157"/>
      <c r="G177" s="157"/>
      <c r="H177" s="158"/>
    </row>
    <row r="178" spans="1:8" s="16" customFormat="1" ht="96" customHeight="1" x14ac:dyDescent="0.2">
      <c r="A178" s="154" t="s">
        <v>105</v>
      </c>
      <c r="B178" s="204"/>
      <c r="C17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8" s="359">
        <v>10005</v>
      </c>
      <c r="E178" s="157"/>
      <c r="F178" s="157"/>
      <c r="G178" s="157"/>
      <c r="H178" s="158"/>
    </row>
    <row r="179" spans="1:8" s="16" customFormat="1" ht="96" customHeight="1" x14ac:dyDescent="0.2">
      <c r="A179" s="154" t="s">
        <v>106</v>
      </c>
      <c r="B179" s="204"/>
      <c r="C179"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9" s="359">
        <v>10002</v>
      </c>
      <c r="E179" s="157"/>
      <c r="F179" s="157"/>
      <c r="G179" s="157"/>
      <c r="H179" s="158"/>
    </row>
    <row r="180" spans="1:8" s="16" customFormat="1" ht="78" customHeight="1" x14ac:dyDescent="0.2">
      <c r="A180" s="160" t="s">
        <v>100</v>
      </c>
      <c r="B180" s="161" t="s">
        <v>100</v>
      </c>
      <c r="C18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0" s="359">
        <v>10008</v>
      </c>
      <c r="E180" s="157"/>
      <c r="F180" s="157"/>
      <c r="G180" s="157"/>
      <c r="H180" s="158"/>
    </row>
    <row r="181" spans="1:8" s="16" customFormat="1" ht="78" customHeight="1" x14ac:dyDescent="0.2">
      <c r="A181" s="160" t="s">
        <v>101</v>
      </c>
      <c r="B181" s="161" t="s">
        <v>101</v>
      </c>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1" s="359">
        <v>7500</v>
      </c>
      <c r="E181" s="157"/>
      <c r="F181" s="157"/>
      <c r="G181" s="157"/>
      <c r="H181" s="158"/>
    </row>
    <row r="182" spans="1:8" s="16" customFormat="1" ht="75" customHeight="1" x14ac:dyDescent="0.2">
      <c r="A182" s="735" t="s">
        <v>107</v>
      </c>
      <c r="B182" s="736"/>
      <c r="C182" s="203" t="str">
        <f>"Интернет-площадка 2gis.ru на основе Cправочника организаций "&amp;$C$2&amp;""</f>
        <v>Интернет-площадка 2gis.ru на основе Cправочника организаций "2ГИС.САМАРА"</v>
      </c>
      <c r="D182" s="359">
        <v>36000</v>
      </c>
      <c r="E182" s="157"/>
      <c r="F182" s="157"/>
      <c r="G182" s="157"/>
      <c r="H182" s="158"/>
    </row>
    <row r="183" spans="1:8" s="16" customFormat="1" ht="75" customHeight="1" x14ac:dyDescent="0.2">
      <c r="A183" s="154" t="s">
        <v>108</v>
      </c>
      <c r="B183" s="204"/>
      <c r="C183" s="203"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83" s="359">
        <v>24720</v>
      </c>
      <c r="E183" s="157"/>
      <c r="F183" s="157"/>
      <c r="G183" s="157"/>
      <c r="H183" s="158"/>
    </row>
    <row r="184" spans="1:8" s="16" customFormat="1" ht="50.1" customHeight="1" x14ac:dyDescent="0.2">
      <c r="A184" s="160" t="s">
        <v>109</v>
      </c>
      <c r="B184" s="161"/>
      <c r="C184" s="203" t="str">
        <f t="shared" si="1"/>
        <v>Электронный справочник на основе Справочника организаций "2ГИС.САМАРА" (версия для ПК)</v>
      </c>
      <c r="D184" s="359">
        <v>60360</v>
      </c>
      <c r="E184" s="157"/>
      <c r="F184" s="157"/>
      <c r="G184" s="157"/>
      <c r="H184" s="158"/>
    </row>
    <row r="185" spans="1:8" s="16" customFormat="1" ht="50.1" customHeight="1" x14ac:dyDescent="0.2">
      <c r="A185" s="160" t="s">
        <v>110</v>
      </c>
      <c r="B185" s="161"/>
      <c r="C185" s="203" t="str">
        <f>"Интернет-площадка 2gis.ru на основе Cправочника организаций "&amp;$C$2&amp;""</f>
        <v>Интернет-площадка 2gis.ru на основе Cправочника организаций "2ГИС.САМАРА"</v>
      </c>
      <c r="D185" s="359">
        <v>45480</v>
      </c>
      <c r="E185" s="157"/>
      <c r="F185" s="157"/>
      <c r="G185" s="157"/>
      <c r="H185" s="158"/>
    </row>
    <row r="186" spans="1:8" s="16" customFormat="1" ht="50.1" customHeight="1" x14ac:dyDescent="0.2">
      <c r="A186" s="160" t="s">
        <v>111</v>
      </c>
      <c r="B186" s="161"/>
      <c r="C186" s="203" t="str">
        <f>"Интернет-площадка 2gis.ru на основе Cправочника организаций "&amp;$C$2&amp;""</f>
        <v>Интернет-площадка 2gis.ru на основе Cправочника организаций "2ГИС.САМАРА"</v>
      </c>
      <c r="D186" s="359">
        <v>54576</v>
      </c>
      <c r="E186" s="157"/>
      <c r="F186" s="157"/>
      <c r="G186" s="157"/>
      <c r="H186" s="158"/>
    </row>
    <row r="187" spans="1:8" s="16" customFormat="1" ht="50.1" customHeight="1" x14ac:dyDescent="0.2">
      <c r="A187" s="160" t="s">
        <v>112</v>
      </c>
      <c r="B187" s="161"/>
      <c r="C187" s="203" t="str">
        <f t="shared" si="1"/>
        <v>Электронный справочник на основе Справочника организаций "2ГИС.САМАРА" (версия для ПК)</v>
      </c>
      <c r="D187" s="359">
        <v>26400</v>
      </c>
      <c r="E187" s="157"/>
      <c r="F187" s="157"/>
      <c r="G187" s="157"/>
      <c r="H187" s="158"/>
    </row>
    <row r="188" spans="1:8" s="16" customFormat="1" ht="50.1" customHeight="1" x14ac:dyDescent="0.2">
      <c r="A188" s="160" t="s">
        <v>113</v>
      </c>
      <c r="B188" s="161"/>
      <c r="C188" s="203" t="str">
        <f t="shared" si="1"/>
        <v>Электронный справочник на основе Справочника организаций "2ГИС.САМАРА" (версия для ПК)</v>
      </c>
      <c r="D188" s="359">
        <v>45600</v>
      </c>
      <c r="E188" s="157"/>
      <c r="F188" s="157"/>
      <c r="G188" s="157"/>
      <c r="H188" s="158"/>
    </row>
    <row r="189" spans="1:8" s="16" customFormat="1" ht="50.1" customHeight="1" x14ac:dyDescent="0.2">
      <c r="A189" s="160" t="s">
        <v>114</v>
      </c>
      <c r="B189" s="161"/>
      <c r="C189" s="203" t="str">
        <f t="shared" si="1"/>
        <v>Электронный справочник на основе Справочника организаций "2ГИС.САМАРА" (версия для ПК)</v>
      </c>
      <c r="D189" s="359">
        <v>60360</v>
      </c>
      <c r="E189" s="157"/>
      <c r="F189" s="157"/>
      <c r="G189" s="157"/>
      <c r="H189" s="158"/>
    </row>
    <row r="190" spans="1:8" s="16" customFormat="1" ht="50.1" customHeight="1" x14ac:dyDescent="0.2">
      <c r="A190" s="160" t="s">
        <v>115</v>
      </c>
      <c r="B190" s="161"/>
      <c r="C190" s="203" t="s">
        <v>95</v>
      </c>
      <c r="D190" s="359">
        <v>1680</v>
      </c>
      <c r="E190" s="157"/>
      <c r="F190" s="157"/>
      <c r="G190" s="157"/>
      <c r="H190" s="158"/>
    </row>
    <row r="191" spans="1:8" s="16" customFormat="1" ht="50.1" customHeight="1" thickBot="1" x14ac:dyDescent="0.25">
      <c r="A191" s="154" t="s">
        <v>117</v>
      </c>
      <c r="B191" s="204"/>
      <c r="C191" s="203" t="str">
        <f t="shared" si="1"/>
        <v>Электронный справочник на основе Справочника организаций "2ГИС.САМАРА" (версия для ПК)</v>
      </c>
      <c r="D191" s="359">
        <v>27240</v>
      </c>
      <c r="E191" s="157"/>
      <c r="F191" s="157"/>
      <c r="G191" s="157"/>
      <c r="H191" s="158"/>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93" s="359">
        <v>10008</v>
      </c>
      <c r="E193" s="157"/>
      <c r="F193" s="157"/>
      <c r="G193" s="157"/>
      <c r="H193" s="158"/>
    </row>
    <row r="194" spans="1:8" s="16" customFormat="1" ht="50.1" customHeight="1" x14ac:dyDescent="0.2">
      <c r="A194" s="160" t="s">
        <v>120</v>
      </c>
      <c r="B194" s="161"/>
      <c r="C194" s="209"/>
      <c r="D194" s="359">
        <v>10008</v>
      </c>
      <c r="E194" s="157"/>
      <c r="F194" s="157"/>
      <c r="G194" s="157"/>
      <c r="H194" s="158"/>
    </row>
    <row r="195" spans="1:8" s="16" customFormat="1" ht="50.1" customHeight="1" x14ac:dyDescent="0.2">
      <c r="A195" s="207" t="s">
        <v>121</v>
      </c>
      <c r="B195" s="208"/>
      <c r="C195" s="209"/>
      <c r="D195" s="359">
        <v>3000</v>
      </c>
      <c r="E195" s="157"/>
      <c r="F195" s="157"/>
      <c r="G195" s="157"/>
      <c r="H195" s="157"/>
    </row>
    <row r="196" spans="1:8" s="16" customFormat="1" ht="50.1" customHeight="1" x14ac:dyDescent="0.2">
      <c r="A196" s="207" t="s">
        <v>122</v>
      </c>
      <c r="B196" s="208"/>
      <c r="C196" s="209"/>
      <c r="D196" s="359">
        <v>300</v>
      </c>
      <c r="E196" s="157"/>
      <c r="F196" s="157"/>
      <c r="G196" s="157"/>
      <c r="H196" s="157"/>
    </row>
    <row r="197" spans="1:8" s="16" customFormat="1" ht="50.1" customHeight="1" thickBot="1" x14ac:dyDescent="0.25">
      <c r="A197" s="207" t="s">
        <v>123</v>
      </c>
      <c r="B197" s="208"/>
      <c r="C197" s="210"/>
      <c r="D197" s="78">
        <v>1050</v>
      </c>
      <c r="E197" s="79"/>
      <c r="F197" s="79"/>
      <c r="G197" s="79"/>
      <c r="H197" s="79"/>
    </row>
    <row r="198" spans="1:8" s="16" customFormat="1" ht="50.1" customHeight="1" thickBot="1" x14ac:dyDescent="0.25">
      <c r="A198" s="24" t="s">
        <v>124</v>
      </c>
      <c r="B198" s="25"/>
      <c r="C198" s="26"/>
      <c r="D198" s="173"/>
      <c r="E198" s="173"/>
      <c r="F198" s="173"/>
      <c r="G198" s="173"/>
      <c r="H198" s="174"/>
    </row>
    <row r="199" spans="1:8" s="16" customFormat="1" ht="50.1" customHeight="1" x14ac:dyDescent="0.2">
      <c r="A199" s="154" t="s">
        <v>177</v>
      </c>
      <c r="B199" s="204"/>
      <c r="C199"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99" s="359">
        <v>10290</v>
      </c>
      <c r="E199" s="157"/>
      <c r="F199" s="157"/>
      <c r="G199" s="157"/>
      <c r="H199" s="158"/>
    </row>
    <row r="200" spans="1:8" s="16" customFormat="1" ht="64.5" customHeight="1" x14ac:dyDescent="0.2">
      <c r="A200" s="154" t="s">
        <v>126</v>
      </c>
      <c r="B200" s="204" t="s">
        <v>464</v>
      </c>
      <c r="C20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0" s="359">
        <v>10290</v>
      </c>
      <c r="E200" s="157"/>
      <c r="F200" s="157"/>
      <c r="G200" s="157"/>
      <c r="H200" s="158"/>
    </row>
    <row r="201" spans="1:8" s="16" customFormat="1" ht="50.1" customHeight="1" x14ac:dyDescent="0.2">
      <c r="A201" s="154" t="s">
        <v>178</v>
      </c>
      <c r="B201" s="204"/>
      <c r="C201" s="52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201" s="359">
        <v>29880</v>
      </c>
      <c r="E201" s="157"/>
      <c r="F201" s="157"/>
      <c r="G201" s="157"/>
      <c r="H201" s="158"/>
    </row>
    <row r="202" spans="1:8" s="16" customFormat="1" ht="50.1" customHeight="1" x14ac:dyDescent="0.2">
      <c r="A202" s="160" t="s">
        <v>179</v>
      </c>
      <c r="B202" s="161"/>
      <c r="C202"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2" s="359">
        <v>29880</v>
      </c>
      <c r="E202" s="157"/>
      <c r="F202" s="157"/>
      <c r="G202" s="157"/>
      <c r="H202" s="158"/>
    </row>
    <row r="203" spans="1:8" s="16" customFormat="1" ht="126" customHeight="1" x14ac:dyDescent="0.2">
      <c r="A203" s="160" t="s">
        <v>131</v>
      </c>
      <c r="B203" s="161"/>
      <c r="C203" s="435" t="str">
        <f>C199</f>
        <v>электронный справочник на основе Справочника организаций "2ГИС.САМАРА" (мобильная версия 2ГИС 4.0 и выше)</v>
      </c>
      <c r="D203" s="359">
        <v>10290</v>
      </c>
      <c r="E203" s="157"/>
      <c r="F203" s="157"/>
      <c r="G203" s="157"/>
      <c r="H203" s="158"/>
    </row>
    <row r="204" spans="1:8" s="16" customFormat="1" ht="126" customHeight="1" thickBot="1" x14ac:dyDescent="0.25">
      <c r="A204" s="160" t="s">
        <v>132</v>
      </c>
      <c r="B204" s="161"/>
      <c r="C20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4" s="359">
        <v>7722</v>
      </c>
      <c r="E204" s="157"/>
      <c r="F204" s="157"/>
      <c r="G204" s="157"/>
      <c r="H204" s="158"/>
    </row>
    <row r="205" spans="1:8" s="16" customFormat="1" ht="50.1" customHeight="1" thickBot="1" x14ac:dyDescent="0.25">
      <c r="A205" s="336"/>
      <c r="B205" s="337"/>
      <c r="C205" s="130"/>
      <c r="D205" s="399"/>
      <c r="E205" s="399"/>
      <c r="F205" s="399"/>
      <c r="G205" s="399"/>
      <c r="H205" s="400"/>
    </row>
    <row r="206" spans="1:8" s="16" customFormat="1" ht="21" x14ac:dyDescent="0.2">
      <c r="A206" s="528"/>
      <c r="B206" s="529"/>
      <c r="C206" s="530"/>
      <c r="D206" s="217"/>
      <c r="E206" s="217"/>
      <c r="F206" s="217"/>
      <c r="G206" s="217"/>
      <c r="H206" s="219"/>
    </row>
    <row r="207" spans="1:8" s="16" customFormat="1" ht="21" x14ac:dyDescent="0.2">
      <c r="A207" s="220"/>
      <c r="B207" s="221" t="s">
        <v>133</v>
      </c>
      <c r="C207" s="222" t="s">
        <v>189</v>
      </c>
      <c r="D207" s="222"/>
      <c r="E207" s="223"/>
      <c r="F207" s="223"/>
      <c r="G207" s="223"/>
      <c r="H207" s="223"/>
    </row>
    <row r="208" spans="1:8" s="16" customFormat="1" ht="21" x14ac:dyDescent="0.2">
      <c r="A208" s="220"/>
      <c r="B208" s="223"/>
      <c r="C208" s="224" t="s">
        <v>190</v>
      </c>
      <c r="D208" s="224"/>
      <c r="E208" s="223"/>
      <c r="F208" s="223"/>
      <c r="G208" s="223"/>
      <c r="H208" s="223"/>
    </row>
    <row r="209" spans="1:8" s="28" customFormat="1" ht="23.25" x14ac:dyDescent="0.2">
      <c r="A209" s="220"/>
      <c r="B209" s="223"/>
      <c r="C209" s="222" t="s">
        <v>191</v>
      </c>
      <c r="D209" s="224"/>
      <c r="E209" s="223"/>
      <c r="F209" s="223"/>
      <c r="G209" s="223"/>
      <c r="H209" s="223"/>
    </row>
    <row r="210" spans="1:8" s="23" customFormat="1" ht="26.25" x14ac:dyDescent="0.2">
      <c r="A210" s="216"/>
      <c r="B210" s="217"/>
      <c r="C210" s="224"/>
      <c r="D210" s="224"/>
      <c r="E210" s="223"/>
      <c r="F210" s="223"/>
      <c r="G210" s="223"/>
      <c r="H210" s="217"/>
    </row>
    <row r="211" spans="1:8" s="16" customFormat="1" ht="26.25" x14ac:dyDescent="0.2">
      <c r="A211" s="227" t="str">
        <f>Абакан_юр!A174</f>
        <v>По соглашению сторон в качестве валюты платежа могут выступать украинские гривны, в этом случае курс следующий: 1 руб. = 0,4273 гривен</v>
      </c>
      <c r="B211" s="227"/>
      <c r="C211" s="227"/>
      <c r="D211" s="228"/>
      <c r="E211" s="228"/>
      <c r="F211" s="229"/>
      <c r="G211" s="230"/>
      <c r="H211" s="230"/>
    </row>
    <row r="212" spans="1:8" ht="26.25" x14ac:dyDescent="0.2">
      <c r="A212" s="227" t="str">
        <f>Абакан_юр!A175</f>
        <v>По соглашению сторон в качестве валюты платежа могут выступать дирхамы ОАЭ, в этом случае курс следующий: 1 руб. = 0,0413 дирхам</v>
      </c>
      <c r="B212" s="227"/>
      <c r="C212" s="227"/>
      <c r="D212" s="228"/>
      <c r="E212" s="228"/>
      <c r="F212" s="229"/>
      <c r="G212" s="232"/>
      <c r="H212" s="232"/>
    </row>
    <row r="213" spans="1:8" ht="12.6" customHeight="1" x14ac:dyDescent="0.2">
      <c r="A213" s="227" t="str">
        <f>Абакан_юр!A176</f>
        <v>По соглашению сторон в качестве валюты платежа могут выступать доллары США, в этом случае курс следующий: 1 руб. = 0,0113 доллара</v>
      </c>
      <c r="B213" s="227"/>
      <c r="C213" s="227"/>
      <c r="D213" s="228"/>
      <c r="E213" s="228"/>
      <c r="F213" s="229"/>
      <c r="G213" s="232"/>
      <c r="H213" s="232"/>
    </row>
    <row r="214" spans="1:8" s="223" customFormat="1" ht="24.95" customHeight="1" x14ac:dyDescent="0.2">
      <c r="A214" s="227" t="str">
        <f>Абакан_юр!A177</f>
        <v>По соглашению сторон в качестве валюты платежа могут выступать евро, в этом случае курс следующий: 1 руб. = 0,0105 евро</v>
      </c>
      <c r="B214" s="227"/>
      <c r="C214" s="227"/>
      <c r="D214" s="228"/>
      <c r="E214" s="229"/>
      <c r="F214" s="229"/>
      <c r="G214" s="232"/>
      <c r="H214" s="232"/>
    </row>
    <row r="215" spans="1:8" s="223" customFormat="1" ht="24.95" customHeight="1" x14ac:dyDescent="0.2">
      <c r="A215" s="227" t="str">
        <f>Абакан_юр!A178</f>
        <v>По соглашению сторон в качестве валюты платежа могут выступать чешские кроны, в этом случае курс следующий: 1 руб. = 0,2661 крона</v>
      </c>
      <c r="B215" s="227"/>
      <c r="C215" s="227"/>
      <c r="D215" s="228"/>
      <c r="E215" s="229"/>
      <c r="F215" s="229"/>
      <c r="G215" s="232"/>
      <c r="H215" s="232"/>
    </row>
    <row r="216" spans="1:8" s="223" customFormat="1" ht="24.95" customHeight="1" x14ac:dyDescent="0.2">
      <c r="A216" s="227" t="str">
        <f>Абакан_юр!A179</f>
        <v>По соглашению сторон в качестве валюты платежа могут выступать киргизские сомы, в этом случае курс следующий: 1 руб. = 1,0065 сом</v>
      </c>
      <c r="B216" s="227"/>
      <c r="C216" s="227"/>
      <c r="D216" s="228"/>
      <c r="E216" s="228"/>
      <c r="F216" s="229"/>
      <c r="G216" s="232"/>
      <c r="H216" s="232"/>
    </row>
    <row r="217" spans="1:8" s="217" customFormat="1" ht="12.6" customHeight="1" x14ac:dyDescent="0.2">
      <c r="A217" s="227" t="str">
        <f>Абакан_юр!A180</f>
        <v>По соглашению сторон в качестве валюты платежа могут выступать казахстанские тенге, в этом случае курс следующий: 1 руб. = 5,0495 тенге</v>
      </c>
      <c r="B217" s="227"/>
      <c r="C217" s="227"/>
      <c r="D217" s="228"/>
      <c r="E217" s="228"/>
      <c r="F217" s="229"/>
      <c r="G217" s="232"/>
      <c r="H217" s="232"/>
    </row>
    <row r="218" spans="1:8" s="231" customFormat="1" ht="24.95" customHeight="1" x14ac:dyDescent="0.2">
      <c r="A218" s="233"/>
      <c r="B218" s="233"/>
      <c r="C218" s="234"/>
      <c r="D218" s="235"/>
      <c r="E218" s="235"/>
      <c r="F218" s="236"/>
      <c r="G218" s="237"/>
      <c r="H218" s="237"/>
    </row>
    <row r="219" spans="1:8" s="231" customFormat="1" ht="24.95" customHeight="1" x14ac:dyDescent="0.2">
      <c r="A219" s="239" t="s">
        <v>144</v>
      </c>
      <c r="B219" s="239"/>
      <c r="C219" s="239"/>
      <c r="D219" s="239"/>
      <c r="E219" s="239"/>
      <c r="F219" s="239"/>
      <c r="G219" s="239"/>
      <c r="H219" s="239"/>
    </row>
    <row r="220" spans="1:8" s="231" customFormat="1" ht="24.95" customHeight="1" x14ac:dyDescent="0.2">
      <c r="A220" s="239" t="s">
        <v>465</v>
      </c>
      <c r="B220" s="239"/>
      <c r="C220" s="239"/>
      <c r="D220" s="239"/>
      <c r="E220" s="239"/>
      <c r="F220" s="239"/>
      <c r="G220" s="239"/>
      <c r="H220" s="239"/>
    </row>
    <row r="221" spans="1:8" s="231" customFormat="1" ht="24.95" customHeight="1" x14ac:dyDescent="0.2">
      <c r="A221" s="239" t="s">
        <v>145</v>
      </c>
      <c r="B221" s="239"/>
      <c r="C221" s="239"/>
      <c r="D221" s="239"/>
      <c r="E221" s="239"/>
      <c r="F221" s="239"/>
      <c r="G221" s="239"/>
      <c r="H221" s="239"/>
    </row>
    <row r="222" spans="1:8" s="231" customFormat="1" ht="24.95" customHeight="1" x14ac:dyDescent="0.2">
      <c r="A222" s="227" t="s">
        <v>467</v>
      </c>
      <c r="B222" s="227"/>
      <c r="C222" s="227"/>
      <c r="D222" s="227"/>
      <c r="E222" s="227"/>
      <c r="F222" s="227"/>
      <c r="G222" s="227"/>
      <c r="H222" s="227"/>
    </row>
    <row r="223" spans="1:8" s="231" customFormat="1" ht="24.95" customHeight="1" thickBot="1" x14ac:dyDescent="0.25">
      <c r="A223" s="240" t="s">
        <v>146</v>
      </c>
      <c r="B223" s="240"/>
      <c r="C223" s="240"/>
      <c r="D223" s="240"/>
      <c r="E223" s="240"/>
      <c r="F223" s="241"/>
      <c r="H223" s="242"/>
    </row>
    <row r="224" spans="1:8" s="231" customFormat="1" ht="24.95" customHeight="1" thickBot="1" x14ac:dyDescent="0.25">
      <c r="A224" s="243" t="s">
        <v>147</v>
      </c>
      <c r="B224" s="244"/>
      <c r="C224" s="244"/>
      <c r="D224" s="244"/>
      <c r="E224" s="245"/>
      <c r="F224" s="246"/>
      <c r="G224" s="217"/>
      <c r="H224" s="247"/>
    </row>
    <row r="225" spans="1:8" s="238" customFormat="1" ht="12" customHeight="1" thickBot="1" x14ac:dyDescent="0.25">
      <c r="A225" s="375" t="s">
        <v>148</v>
      </c>
      <c r="B225" s="376"/>
      <c r="C225" s="250" t="s">
        <v>149</v>
      </c>
      <c r="D225" s="402" t="s">
        <v>150</v>
      </c>
      <c r="E225" s="403"/>
      <c r="F225" s="252"/>
      <c r="G225" s="252"/>
      <c r="H225" s="252"/>
    </row>
    <row r="226" spans="1:8" ht="24.95" customHeight="1" x14ac:dyDescent="0.2">
      <c r="A226" s="253" t="s">
        <v>183</v>
      </c>
      <c r="B226" s="254"/>
      <c r="C226" s="256" t="s">
        <v>184</v>
      </c>
      <c r="D226" s="436">
        <v>2190</v>
      </c>
      <c r="E226" s="257"/>
      <c r="F226" s="252"/>
      <c r="G226" s="252"/>
      <c r="H226" s="252"/>
    </row>
    <row r="227" spans="1:8" ht="24.95" customHeight="1" x14ac:dyDescent="0.2">
      <c r="A227" s="258" t="s">
        <v>185</v>
      </c>
      <c r="B227" s="259"/>
      <c r="C227" s="261"/>
      <c r="D227" s="437">
        <v>1590</v>
      </c>
      <c r="E227" s="262"/>
      <c r="F227" s="252"/>
      <c r="G227" s="252"/>
      <c r="H227" s="252"/>
    </row>
    <row r="228" spans="1:8" ht="24.95" customHeight="1" x14ac:dyDescent="0.2">
      <c r="A228" s="258" t="s">
        <v>186</v>
      </c>
      <c r="B228" s="259"/>
      <c r="C228" s="261"/>
      <c r="D228" s="437">
        <v>1440</v>
      </c>
      <c r="E228" s="262"/>
      <c r="F228" s="252"/>
      <c r="G228" s="252"/>
      <c r="H228" s="252"/>
    </row>
    <row r="229" spans="1:8" s="217" customFormat="1" ht="38.25" customHeight="1" x14ac:dyDescent="0.2">
      <c r="A229" s="258" t="s">
        <v>187</v>
      </c>
      <c r="B229" s="259"/>
      <c r="C229" s="261"/>
      <c r="D229" s="437">
        <v>1290</v>
      </c>
      <c r="E229" s="262"/>
      <c r="F229" s="252"/>
      <c r="G229" s="252"/>
      <c r="H229" s="252"/>
    </row>
    <row r="230" spans="1:8" s="242" customFormat="1" ht="50.1" customHeight="1" x14ac:dyDescent="0.2">
      <c r="A230" s="258" t="s">
        <v>151</v>
      </c>
      <c r="B230" s="259"/>
      <c r="C230" s="260" t="s">
        <v>152</v>
      </c>
      <c r="D230" s="261" t="s">
        <v>153</v>
      </c>
      <c r="E230" s="262"/>
      <c r="F230" s="252"/>
      <c r="G230" s="252"/>
      <c r="H230" s="252"/>
    </row>
    <row r="231" spans="1:8" s="247" customFormat="1" ht="50.1" customHeight="1" x14ac:dyDescent="0.2">
      <c r="A231" s="440" t="s">
        <v>154</v>
      </c>
      <c r="B231" s="441"/>
      <c r="C231" s="442" t="s">
        <v>155</v>
      </c>
      <c r="D231" s="443" t="s">
        <v>156</v>
      </c>
      <c r="E231" s="444"/>
      <c r="F231" s="252"/>
      <c r="G231" s="252"/>
      <c r="H231" s="252"/>
    </row>
    <row r="232" spans="1:8" ht="88.5" customHeight="1" thickBot="1" x14ac:dyDescent="0.25">
      <c r="A232" s="404" t="s">
        <v>157</v>
      </c>
      <c r="B232" s="405"/>
      <c r="C232" s="406" t="s">
        <v>158</v>
      </c>
      <c r="D232" s="407" t="s">
        <v>156</v>
      </c>
      <c r="E232" s="408"/>
      <c r="F232" s="252"/>
      <c r="G232" s="252"/>
      <c r="H232" s="252"/>
    </row>
    <row r="233" spans="1:8" ht="50.1" customHeight="1" thickBot="1" x14ac:dyDescent="0.25">
      <c r="A233" s="404" t="s">
        <v>160</v>
      </c>
      <c r="B233" s="405"/>
      <c r="C233" s="601" t="s">
        <v>161</v>
      </c>
      <c r="D233" s="405" t="s">
        <v>156</v>
      </c>
      <c r="E233" s="602"/>
      <c r="F233" s="246"/>
      <c r="G233" s="246"/>
      <c r="H233" s="246"/>
    </row>
    <row r="234" spans="1:8" ht="50.1" customHeight="1" thickBot="1" x14ac:dyDescent="0.25">
      <c r="A234" s="404" t="s">
        <v>162</v>
      </c>
      <c r="B234" s="405"/>
      <c r="C234" s="406" t="s">
        <v>163</v>
      </c>
      <c r="D234" s="407" t="s">
        <v>156</v>
      </c>
      <c r="E234" s="408"/>
      <c r="F234" s="236"/>
      <c r="G234" s="237"/>
      <c r="H234" s="237"/>
    </row>
    <row r="235" spans="1:8" ht="50.1" customHeight="1" x14ac:dyDescent="0.2">
      <c r="A235" s="264" t="s">
        <v>164</v>
      </c>
      <c r="B235" s="264"/>
      <c r="C235" s="264"/>
      <c r="D235" s="264"/>
      <c r="E235" s="264"/>
      <c r="F235" s="264"/>
      <c r="G235" s="264"/>
      <c r="H235" s="264"/>
    </row>
    <row r="236" spans="1:8" ht="50.1" customHeight="1" x14ac:dyDescent="0.2">
      <c r="A236" s="264" t="s">
        <v>165</v>
      </c>
      <c r="B236" s="264"/>
      <c r="C236" s="264"/>
      <c r="D236" s="264"/>
      <c r="E236" s="264"/>
      <c r="F236" s="264"/>
      <c r="G236" s="264"/>
      <c r="H236" s="264"/>
    </row>
    <row r="237" spans="1:8" ht="99.95" customHeight="1" x14ac:dyDescent="0.2">
      <c r="A237"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84"/>
      <c r="C237" s="384"/>
      <c r="D237" s="384"/>
      <c r="E237" s="384"/>
      <c r="F237" s="384"/>
      <c r="G237" s="384"/>
      <c r="H237" s="384"/>
    </row>
    <row r="238" spans="1:8" ht="75" customHeight="1" x14ac:dyDescent="0.2">
      <c r="A238" s="239" t="s">
        <v>167</v>
      </c>
      <c r="B238" s="239"/>
      <c r="C238" s="239"/>
      <c r="D238" s="239"/>
      <c r="E238" s="239"/>
      <c r="F238" s="239"/>
      <c r="G238" s="239"/>
      <c r="H238" s="239"/>
    </row>
    <row r="239" spans="1:8" ht="134.25" customHeight="1" x14ac:dyDescent="0.2">
      <c r="A239" s="264" t="s">
        <v>168</v>
      </c>
      <c r="B239" s="264"/>
      <c r="C239" s="264"/>
      <c r="D239" s="264"/>
      <c r="E239" s="264"/>
      <c r="F239" s="264"/>
      <c r="G239" s="264"/>
      <c r="H239" s="264"/>
    </row>
    <row r="240" spans="1:8" s="217" customFormat="1" ht="125.25" customHeight="1" x14ac:dyDescent="0.2">
      <c r="A240" s="531" t="s">
        <v>468</v>
      </c>
      <c r="B240" s="531"/>
      <c r="C240" s="531"/>
      <c r="D240" s="531"/>
      <c r="E240" s="531"/>
      <c r="F240" s="531"/>
      <c r="G240" s="531"/>
      <c r="H240" s="531"/>
    </row>
    <row r="241" spans="1:8" ht="25.5" x14ac:dyDescent="0.35">
      <c r="A241" s="532" t="s">
        <v>469</v>
      </c>
      <c r="B241" s="533"/>
      <c r="C241" s="534" t="s">
        <v>470</v>
      </c>
    </row>
    <row r="242" spans="1:8" ht="25.5" x14ac:dyDescent="0.35">
      <c r="A242" s="535" t="s">
        <v>471</v>
      </c>
      <c r="B242" s="536"/>
      <c r="C242" s="537">
        <v>1</v>
      </c>
    </row>
    <row r="243" spans="1:8" ht="25.5" x14ac:dyDescent="0.35">
      <c r="A243" s="535">
        <v>2</v>
      </c>
      <c r="B243" s="536"/>
      <c r="C243" s="537">
        <v>1.1000000000000001</v>
      </c>
    </row>
    <row r="244" spans="1:8" ht="25.5" x14ac:dyDescent="0.35">
      <c r="A244" s="535">
        <v>3</v>
      </c>
      <c r="B244" s="536"/>
      <c r="C244" s="537">
        <v>1.2</v>
      </c>
    </row>
    <row r="245" spans="1:8" ht="25.5" x14ac:dyDescent="0.35">
      <c r="A245" s="535" t="s">
        <v>472</v>
      </c>
      <c r="B245" s="536"/>
      <c r="C245" s="537">
        <v>1.25</v>
      </c>
    </row>
    <row r="246" spans="1:8" ht="25.5" x14ac:dyDescent="0.35">
      <c r="A246" s="535" t="s">
        <v>473</v>
      </c>
      <c r="B246" s="536"/>
      <c r="C246" s="537">
        <v>1.3</v>
      </c>
    </row>
    <row r="247" spans="1:8" ht="25.5" x14ac:dyDescent="0.35">
      <c r="A247" s="535" t="s">
        <v>474</v>
      </c>
      <c r="B247" s="536"/>
      <c r="C247" s="537">
        <v>1.35</v>
      </c>
    </row>
    <row r="248" spans="1:8" ht="25.5" x14ac:dyDescent="0.35">
      <c r="A248" s="535" t="s">
        <v>475</v>
      </c>
      <c r="B248" s="536"/>
      <c r="C248" s="537">
        <v>1.4</v>
      </c>
    </row>
    <row r="249" spans="1:8" ht="25.5" x14ac:dyDescent="0.35">
      <c r="A249" s="535" t="s">
        <v>476</v>
      </c>
      <c r="B249" s="536"/>
      <c r="C249" s="537">
        <v>1.45</v>
      </c>
    </row>
    <row r="250" spans="1:8" ht="25.5" x14ac:dyDescent="0.35">
      <c r="A250" s="535" t="s">
        <v>477</v>
      </c>
      <c r="B250" s="536"/>
      <c r="C250" s="537">
        <v>1.5</v>
      </c>
    </row>
    <row r="251" spans="1:8" ht="25.5" x14ac:dyDescent="0.35">
      <c r="A251" s="535" t="s">
        <v>478</v>
      </c>
      <c r="B251" s="536"/>
      <c r="C251" s="537">
        <v>2</v>
      </c>
    </row>
    <row r="252" spans="1:8" ht="23.25" x14ac:dyDescent="0.2">
      <c r="A252" s="264" t="s">
        <v>479</v>
      </c>
      <c r="B252" s="264"/>
      <c r="C252" s="264"/>
      <c r="D252" s="264"/>
      <c r="E252" s="264"/>
      <c r="F252" s="264"/>
      <c r="G252" s="264"/>
      <c r="H252" s="264"/>
    </row>
    <row r="255" spans="1:8" s="266" customFormat="1" ht="114.75" customHeight="1" x14ac:dyDescent="0.2">
      <c r="A255" s="239" t="s">
        <v>480</v>
      </c>
      <c r="B255" s="239"/>
      <c r="C255" s="239"/>
      <c r="D255" s="239"/>
      <c r="E255" s="239"/>
      <c r="F255" s="239"/>
      <c r="G255" s="239"/>
      <c r="H255" s="239"/>
    </row>
    <row r="261" spans="1:8" s="266" customFormat="1" ht="114.75" customHeight="1" x14ac:dyDescent="0.2">
      <c r="A261" s="216"/>
      <c r="B261" s="217"/>
      <c r="C261" s="218"/>
      <c r="D261" s="217"/>
      <c r="E261" s="217"/>
      <c r="F261" s="217"/>
      <c r="G261" s="217"/>
      <c r="H261" s="219"/>
    </row>
  </sheetData>
  <sheetProtection selectLockedCells="1" selectUnlockedCells="1"/>
  <mergeCells count="414">
    <mergeCell ref="A249:B249"/>
    <mergeCell ref="A250:B250"/>
    <mergeCell ref="A251:B251"/>
    <mergeCell ref="A252:H252"/>
    <mergeCell ref="A255:E255"/>
    <mergeCell ref="F255:H255"/>
    <mergeCell ref="A243:B243"/>
    <mergeCell ref="A244:B244"/>
    <mergeCell ref="A245:B245"/>
    <mergeCell ref="A246:B246"/>
    <mergeCell ref="A247:B247"/>
    <mergeCell ref="A248:B248"/>
    <mergeCell ref="A237:H237"/>
    <mergeCell ref="A238:H238"/>
    <mergeCell ref="A239:H239"/>
    <mergeCell ref="A240:H240"/>
    <mergeCell ref="A241:B241"/>
    <mergeCell ref="A242:B242"/>
    <mergeCell ref="A233:B233"/>
    <mergeCell ref="D233:E233"/>
    <mergeCell ref="A234:B234"/>
    <mergeCell ref="D234:E234"/>
    <mergeCell ref="A235:H235"/>
    <mergeCell ref="A236:H23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19:H219"/>
    <mergeCell ref="A220:H220"/>
    <mergeCell ref="A221:H221"/>
    <mergeCell ref="A222:H222"/>
    <mergeCell ref="A223:E223"/>
    <mergeCell ref="A224:E224"/>
    <mergeCell ref="A212:C212"/>
    <mergeCell ref="A213:C213"/>
    <mergeCell ref="A214:C214"/>
    <mergeCell ref="A215:C215"/>
    <mergeCell ref="A216:C216"/>
    <mergeCell ref="A217:C217"/>
    <mergeCell ref="C207:D207"/>
    <mergeCell ref="C208:D208"/>
    <mergeCell ref="C209:D209"/>
    <mergeCell ref="C210:D210"/>
    <mergeCell ref="A211:C211"/>
    <mergeCell ref="G211:H211"/>
    <mergeCell ref="A203:B203"/>
    <mergeCell ref="D203:H203"/>
    <mergeCell ref="A204:B204"/>
    <mergeCell ref="D204:H204"/>
    <mergeCell ref="A205:B205"/>
    <mergeCell ref="D205:H205"/>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27:H127"/>
    <mergeCell ref="A128:B128"/>
    <mergeCell ref="C128:C136"/>
    <mergeCell ref="D128:H128"/>
    <mergeCell ref="A129:B129"/>
    <mergeCell ref="D129:H129"/>
    <mergeCell ref="A130:B130"/>
    <mergeCell ref="D130:H130"/>
    <mergeCell ref="A131:B131"/>
    <mergeCell ref="D131:H131"/>
    <mergeCell ref="A124:B124"/>
    <mergeCell ref="D124:H124"/>
    <mergeCell ref="A125:B125"/>
    <mergeCell ref="D125:H125"/>
    <mergeCell ref="A126:C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C104"/>
    <mergeCell ref="D104:H104"/>
    <mergeCell ref="A105:B105"/>
    <mergeCell ref="C105:C125"/>
    <mergeCell ref="D105:H105"/>
    <mergeCell ref="A106:B106"/>
    <mergeCell ref="D106:H106"/>
    <mergeCell ref="A107:B107"/>
    <mergeCell ref="D107:H107"/>
    <mergeCell ref="A108:B108"/>
    <mergeCell ref="D99:H99"/>
    <mergeCell ref="A100:A102"/>
    <mergeCell ref="B100:B101"/>
    <mergeCell ref="C100:C101"/>
    <mergeCell ref="D100:H102"/>
    <mergeCell ref="D103:H103"/>
    <mergeCell ref="D93:H93"/>
    <mergeCell ref="A94:A98"/>
    <mergeCell ref="B94:B95"/>
    <mergeCell ref="C94:C95"/>
    <mergeCell ref="D94:D98"/>
    <mergeCell ref="E94:E98"/>
    <mergeCell ref="F94:F98"/>
    <mergeCell ref="G94:G98"/>
    <mergeCell ref="H94:H98"/>
    <mergeCell ref="D87:H87"/>
    <mergeCell ref="A89:A92"/>
    <mergeCell ref="B89:B90"/>
    <mergeCell ref="C89:C90"/>
    <mergeCell ref="D89:D92"/>
    <mergeCell ref="E89:E92"/>
    <mergeCell ref="F89:F92"/>
    <mergeCell ref="G89:G92"/>
    <mergeCell ref="H89:H92"/>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6"/>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43"/>
  <sheetViews>
    <sheetView view="pageBreakPreview" zoomScale="40" zoomScaleNormal="60" zoomScaleSheetLayoutView="40" workbookViewId="0">
      <pane ySplit="3" topLeftCell="A61"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648</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700" t="s">
        <v>7</v>
      </c>
      <c r="D4" s="271"/>
      <c r="E4" s="271"/>
      <c r="F4" s="271"/>
      <c r="G4" s="271"/>
      <c r="H4" s="272"/>
    </row>
    <row r="5" spans="1:8" s="28" customFormat="1" ht="24.75" customHeight="1" thickBot="1" x14ac:dyDescent="0.25">
      <c r="A5" s="24" t="s">
        <v>9</v>
      </c>
      <c r="B5" s="25"/>
      <c r="C5" s="26"/>
      <c r="D5" s="26"/>
      <c r="E5" s="26"/>
      <c r="F5" s="26"/>
      <c r="G5" s="26"/>
      <c r="H5" s="27"/>
    </row>
    <row r="6" spans="1:8" s="16" customFormat="1" ht="32.25" customHeight="1" thickBot="1" x14ac:dyDescent="0.25">
      <c r="A6" s="685"/>
      <c r="B6" s="686"/>
      <c r="C6" s="686"/>
      <c r="D6" s="337" t="s">
        <v>299</v>
      </c>
      <c r="E6" s="337"/>
      <c r="F6" s="337"/>
      <c r="G6" s="337"/>
      <c r="H6" s="478"/>
    </row>
    <row r="7" spans="1:8" s="16" customFormat="1" ht="30.75" customHeight="1" thickBot="1" x14ac:dyDescent="0.25">
      <c r="A7" s="275"/>
      <c r="B7" s="276"/>
      <c r="C7" s="473"/>
      <c r="D7" s="491" t="s">
        <v>171</v>
      </c>
      <c r="E7" s="278" t="s">
        <v>172</v>
      </c>
      <c r="F7" s="492" t="s">
        <v>173</v>
      </c>
      <c r="G7" s="278" t="s">
        <v>174</v>
      </c>
      <c r="H7" s="493" t="s">
        <v>175</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281">
        <f>F8*1.2</f>
        <v>14263.199999999999</v>
      </c>
      <c r="E8" s="282">
        <f>F8*1.1</f>
        <v>13074.6</v>
      </c>
      <c r="F8" s="282">
        <v>11886</v>
      </c>
      <c r="G8" s="282">
        <f>F8*0.75</f>
        <v>8914.5</v>
      </c>
      <c r="H8" s="283">
        <f>F8*0.5</f>
        <v>5943</v>
      </c>
    </row>
    <row r="9" spans="1:8" s="16" customFormat="1" ht="47.25" customHeight="1" x14ac:dyDescent="0.2">
      <c r="A9" s="55"/>
      <c r="B9" s="295"/>
      <c r="C9" s="296"/>
      <c r="D9" s="284"/>
      <c r="E9" s="285"/>
      <c r="F9" s="285"/>
      <c r="G9" s="285"/>
      <c r="H9" s="286"/>
    </row>
    <row r="10" spans="1:8" s="16" customFormat="1" ht="57.75" customHeight="1" x14ac:dyDescent="0.2">
      <c r="A10" s="55"/>
      <c r="B10" s="295"/>
      <c r="C10" s="296"/>
      <c r="D10" s="284"/>
      <c r="E10" s="285"/>
      <c r="F10" s="285"/>
      <c r="G10" s="285"/>
      <c r="H10" s="286"/>
    </row>
    <row r="11" spans="1:8" s="16" customFormat="1" ht="63" customHeight="1" x14ac:dyDescent="0.2">
      <c r="A11" s="55"/>
      <c r="B11" s="92"/>
      <c r="C11" s="93"/>
      <c r="D11" s="284"/>
      <c r="E11" s="285"/>
      <c r="F11" s="285"/>
      <c r="G11" s="285"/>
      <c r="H11" s="286"/>
    </row>
    <row r="12" spans="1:8" s="16" customFormat="1" ht="55.5" customHeight="1" x14ac:dyDescent="0.2">
      <c r="A12" s="55"/>
      <c r="B12" s="701" t="s">
        <v>12</v>
      </c>
      <c r="C12" s="70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284"/>
      <c r="E12" s="285"/>
      <c r="F12" s="285"/>
      <c r="G12" s="285"/>
      <c r="H12" s="286"/>
    </row>
    <row r="13" spans="1:8" s="16" customFormat="1" ht="57.75" customHeight="1" x14ac:dyDescent="0.2">
      <c r="A13" s="55"/>
      <c r="B13" s="701"/>
      <c r="C13" s="702"/>
      <c r="D13" s="284"/>
      <c r="E13" s="285"/>
      <c r="F13" s="285"/>
      <c r="G13" s="285"/>
      <c r="H13" s="286"/>
    </row>
    <row r="14" spans="1:8" s="16" customFormat="1" ht="59.25" customHeight="1" x14ac:dyDescent="0.2">
      <c r="A14" s="55"/>
      <c r="B14" s="703" t="s">
        <v>13</v>
      </c>
      <c r="C14"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284"/>
      <c r="E14" s="285"/>
      <c r="F14" s="285"/>
      <c r="G14" s="285"/>
      <c r="H14" s="286"/>
    </row>
    <row r="15" spans="1:8" s="16" customFormat="1" ht="100.5" customHeight="1" thickBot="1" x14ac:dyDescent="0.25">
      <c r="A15" s="59"/>
      <c r="B15" s="705"/>
      <c r="C15" s="706"/>
      <c r="D15" s="287"/>
      <c r="E15" s="288"/>
      <c r="F15" s="288"/>
      <c r="G15" s="288"/>
      <c r="H15" s="289"/>
    </row>
    <row r="16" spans="1:8" s="16" customFormat="1" ht="24.95" customHeight="1" thickBot="1" x14ac:dyDescent="0.25">
      <c r="A16" s="112"/>
      <c r="B16" s="707"/>
      <c r="C16" s="83"/>
      <c r="D16" s="176" t="s">
        <v>299</v>
      </c>
      <c r="E16" s="176"/>
      <c r="F16" s="176"/>
      <c r="G16" s="176"/>
      <c r="H16" s="338"/>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295"/>
      <c r="C18" s="296"/>
      <c r="D18" s="36"/>
      <c r="E18" s="37"/>
      <c r="F18" s="37"/>
      <c r="G18" s="37"/>
      <c r="H18" s="38"/>
    </row>
    <row r="19" spans="1:8" s="16" customFormat="1" ht="57.75" customHeight="1" x14ac:dyDescent="0.2">
      <c r="A19" s="71"/>
      <c r="B19" s="295"/>
      <c r="C19" s="296"/>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701" t="s">
        <v>12</v>
      </c>
      <c r="C21" s="70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701"/>
      <c r="C22" s="708"/>
      <c r="D22" s="36"/>
      <c r="E22" s="37"/>
      <c r="F22" s="37"/>
      <c r="G22" s="37"/>
      <c r="H22" s="38"/>
    </row>
    <row r="23" spans="1:8" s="16" customFormat="1" ht="87.75" customHeight="1" x14ac:dyDescent="0.2">
      <c r="A23" s="71"/>
      <c r="B23" s="709" t="s">
        <v>13</v>
      </c>
      <c r="C23" s="7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709"/>
      <c r="C24" s="708"/>
      <c r="D24" s="36"/>
      <c r="E24" s="37"/>
      <c r="F24" s="37"/>
      <c r="G24" s="37"/>
      <c r="H24" s="38"/>
    </row>
    <row r="25" spans="1:8" s="16" customFormat="1" ht="100.5" customHeight="1" thickBot="1" x14ac:dyDescent="0.25">
      <c r="A25" s="77"/>
      <c r="B25" s="107" t="s">
        <v>16</v>
      </c>
      <c r="C25" s="7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513"/>
      <c r="C26" s="130"/>
      <c r="D26" s="737"/>
      <c r="E26" s="737"/>
      <c r="F26" s="737"/>
      <c r="G26" s="737"/>
      <c r="H26" s="738"/>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337" t="s">
        <v>299</v>
      </c>
      <c r="E31" s="337"/>
      <c r="F31" s="337"/>
      <c r="G31" s="337"/>
      <c r="H31" s="478"/>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337" t="s">
        <v>299</v>
      </c>
      <c r="E35" s="337"/>
      <c r="F35" s="337"/>
      <c r="G35" s="337"/>
      <c r="H35" s="478"/>
    </row>
    <row r="36" spans="1:8" s="16" customFormat="1" ht="50.1" customHeight="1" x14ac:dyDescent="0.2">
      <c r="A36" s="65" t="s">
        <v>620</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337" t="s">
        <v>299</v>
      </c>
      <c r="E40" s="337"/>
      <c r="F40" s="337"/>
      <c r="G40" s="337"/>
      <c r="H40" s="478"/>
    </row>
    <row r="41" spans="1:8" s="16" customFormat="1" ht="50.1" customHeight="1" x14ac:dyDescent="0.2">
      <c r="A41" s="65" t="s">
        <v>621</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622</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337" t="s">
        <v>299</v>
      </c>
      <c r="E51" s="337"/>
      <c r="F51" s="337"/>
      <c r="G51" s="337"/>
      <c r="H51" s="478"/>
    </row>
    <row r="52" spans="1:8" s="16" customFormat="1" ht="50.1" customHeight="1" x14ac:dyDescent="0.2">
      <c r="A52" s="65" t="s">
        <v>623</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1">
        <f>F57*1.2</f>
        <v>17121.599999999999</v>
      </c>
      <c r="E57" s="32">
        <f>F57*1.1</f>
        <v>15694.800000000001</v>
      </c>
      <c r="F57" s="32">
        <v>14268</v>
      </c>
      <c r="G57" s="32">
        <f>F57*0.75</f>
        <v>10701</v>
      </c>
      <c r="H57" s="33">
        <f>F57*0.5</f>
        <v>7134</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54">
        <f>F63*1.2</f>
        <v>19605.599999999999</v>
      </c>
      <c r="E63" s="32">
        <f>F63*1.1</f>
        <v>17971.800000000003</v>
      </c>
      <c r="F63" s="32">
        <v>16338</v>
      </c>
      <c r="G63" s="32">
        <f>F63*0.75</f>
        <v>12253.5</v>
      </c>
      <c r="H63" s="33">
        <f>F63*0.5</f>
        <v>8169</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389">
        <v>396</v>
      </c>
      <c r="E69" s="390"/>
      <c r="F69" s="390"/>
      <c r="G69" s="390"/>
      <c r="H69" s="391"/>
    </row>
    <row r="70" spans="1:8" s="16" customFormat="1" ht="94.5" customHeight="1" x14ac:dyDescent="0.2">
      <c r="A70" s="71"/>
      <c r="B70" s="92"/>
      <c r="C70" s="93"/>
      <c r="D70" s="94"/>
      <c r="E70" s="95"/>
      <c r="F70" s="95"/>
      <c r="G70" s="95"/>
      <c r="H70" s="392"/>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393"/>
      <c r="E71" s="394"/>
      <c r="F71" s="394"/>
      <c r="G71" s="394"/>
      <c r="H71" s="395"/>
    </row>
    <row r="72" spans="1:8" s="16" customFormat="1" ht="58.5" customHeight="1" thickBot="1" x14ac:dyDescent="0.25">
      <c r="A72" s="290"/>
      <c r="B72" s="291"/>
      <c r="C72" s="291"/>
      <c r="D72" s="337" t="s">
        <v>299</v>
      </c>
      <c r="E72" s="337"/>
      <c r="F72" s="337"/>
      <c r="G72" s="337"/>
      <c r="H72" s="478"/>
    </row>
    <row r="73" spans="1:8" s="16" customFormat="1" ht="50.1" customHeight="1" thickBot="1" x14ac:dyDescent="0.25">
      <c r="A73" s="136" t="s">
        <v>38</v>
      </c>
      <c r="B73" s="137"/>
      <c r="C73" s="137"/>
      <c r="D73" s="138" t="str">
        <f>"от "&amp;MIN(D74:D100)&amp;" до "&amp;MAX(D76:D100)</f>
        <v>от 2706 до 140712</v>
      </c>
      <c r="E73" s="139"/>
      <c r="F73" s="139"/>
      <c r="G73" s="139"/>
      <c r="H73" s="140"/>
    </row>
    <row r="74" spans="1:8" s="16" customFormat="1" ht="37.5" customHeight="1" outlineLevel="1" x14ac:dyDescent="0.2">
      <c r="A74" s="141" t="s">
        <v>39</v>
      </c>
      <c r="B74" s="313"/>
      <c r="C74"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144">
        <v>2706</v>
      </c>
      <c r="E74" s="145"/>
      <c r="F74" s="145"/>
      <c r="G74" s="145"/>
      <c r="H74" s="146"/>
    </row>
    <row r="75" spans="1:8" s="16" customFormat="1" ht="37.5" customHeight="1" outlineLevel="1" x14ac:dyDescent="0.2">
      <c r="A75" s="147" t="s">
        <v>40</v>
      </c>
      <c r="B75" s="315"/>
      <c r="C75" s="297"/>
      <c r="D75" s="36">
        <v>5412</v>
      </c>
      <c r="E75" s="37"/>
      <c r="F75" s="37"/>
      <c r="G75" s="37"/>
      <c r="H75" s="38"/>
    </row>
    <row r="76" spans="1:8" s="16" customFormat="1" ht="37.5" customHeight="1" outlineLevel="1" x14ac:dyDescent="0.2">
      <c r="A76" s="147" t="s">
        <v>41</v>
      </c>
      <c r="B76" s="315"/>
      <c r="C76" s="297"/>
      <c r="D76" s="36">
        <v>10824</v>
      </c>
      <c r="E76" s="37"/>
      <c r="F76" s="37"/>
      <c r="G76" s="37"/>
      <c r="H76" s="38"/>
    </row>
    <row r="77" spans="1:8" s="16" customFormat="1" ht="37.5" customHeight="1" outlineLevel="1" x14ac:dyDescent="0.2">
      <c r="A77" s="147" t="s">
        <v>42</v>
      </c>
      <c r="B77" s="315"/>
      <c r="C77" s="297"/>
      <c r="D77" s="36">
        <v>16236</v>
      </c>
      <c r="E77" s="37"/>
      <c r="F77" s="37"/>
      <c r="G77" s="37"/>
      <c r="H77" s="38"/>
    </row>
    <row r="78" spans="1:8" s="16" customFormat="1" ht="37.5" customHeight="1" outlineLevel="1" x14ac:dyDescent="0.2">
      <c r="A78" s="147" t="s">
        <v>43</v>
      </c>
      <c r="B78" s="315"/>
      <c r="C78" s="297"/>
      <c r="D78" s="36">
        <v>21648</v>
      </c>
      <c r="E78" s="37"/>
      <c r="F78" s="37"/>
      <c r="G78" s="37"/>
      <c r="H78" s="38"/>
    </row>
    <row r="79" spans="1:8" s="16" customFormat="1" ht="37.5" customHeight="1" outlineLevel="1" x14ac:dyDescent="0.2">
      <c r="A79" s="147" t="s">
        <v>44</v>
      </c>
      <c r="B79" s="315"/>
      <c r="C79" s="297"/>
      <c r="D79" s="36">
        <v>27060</v>
      </c>
      <c r="E79" s="37"/>
      <c r="F79" s="37"/>
      <c r="G79" s="37"/>
      <c r="H79" s="38"/>
    </row>
    <row r="80" spans="1:8" s="16" customFormat="1" ht="37.5" customHeight="1" outlineLevel="1" x14ac:dyDescent="0.2">
      <c r="A80" s="147" t="s">
        <v>45</v>
      </c>
      <c r="B80" s="315"/>
      <c r="C80" s="297"/>
      <c r="D80" s="36">
        <v>32472</v>
      </c>
      <c r="E80" s="37"/>
      <c r="F80" s="37"/>
      <c r="G80" s="37"/>
      <c r="H80" s="38"/>
    </row>
    <row r="81" spans="1:8" s="16" customFormat="1" ht="37.5" customHeight="1" outlineLevel="1" x14ac:dyDescent="0.2">
      <c r="A81" s="147" t="s">
        <v>46</v>
      </c>
      <c r="B81" s="315"/>
      <c r="C81" s="297"/>
      <c r="D81" s="36">
        <v>37884</v>
      </c>
      <c r="E81" s="37"/>
      <c r="F81" s="37"/>
      <c r="G81" s="37"/>
      <c r="H81" s="38"/>
    </row>
    <row r="82" spans="1:8" s="16" customFormat="1" ht="37.5" customHeight="1" outlineLevel="1" x14ac:dyDescent="0.2">
      <c r="A82" s="147" t="s">
        <v>47</v>
      </c>
      <c r="B82" s="315"/>
      <c r="C82" s="297"/>
      <c r="D82" s="36">
        <v>43296</v>
      </c>
      <c r="E82" s="37"/>
      <c r="F82" s="37"/>
      <c r="G82" s="37"/>
      <c r="H82" s="38"/>
    </row>
    <row r="83" spans="1:8" s="16" customFormat="1" ht="37.5" customHeight="1" outlineLevel="1" x14ac:dyDescent="0.2">
      <c r="A83" s="147" t="s">
        <v>48</v>
      </c>
      <c r="B83" s="315"/>
      <c r="C83" s="297"/>
      <c r="D83" s="36">
        <v>48708</v>
      </c>
      <c r="E83" s="37"/>
      <c r="F83" s="37"/>
      <c r="G83" s="37"/>
      <c r="H83" s="38"/>
    </row>
    <row r="84" spans="1:8" s="16" customFormat="1" ht="37.5" customHeight="1" outlineLevel="1" x14ac:dyDescent="0.2">
      <c r="A84" s="147" t="s">
        <v>49</v>
      </c>
      <c r="B84" s="315"/>
      <c r="C84" s="297"/>
      <c r="D84" s="36">
        <v>54120</v>
      </c>
      <c r="E84" s="37"/>
      <c r="F84" s="37"/>
      <c r="G84" s="37"/>
      <c r="H84" s="38"/>
    </row>
    <row r="85" spans="1:8" s="16" customFormat="1" ht="37.5" customHeight="1" outlineLevel="1" x14ac:dyDescent="0.2">
      <c r="A85" s="147" t="s">
        <v>50</v>
      </c>
      <c r="B85" s="315"/>
      <c r="C85" s="297"/>
      <c r="D85" s="36">
        <v>59532</v>
      </c>
      <c r="E85" s="37"/>
      <c r="F85" s="37"/>
      <c r="G85" s="37"/>
      <c r="H85" s="38"/>
    </row>
    <row r="86" spans="1:8" s="16" customFormat="1" ht="37.5" customHeight="1" outlineLevel="1" x14ac:dyDescent="0.2">
      <c r="A86" s="147" t="s">
        <v>51</v>
      </c>
      <c r="B86" s="315"/>
      <c r="C86" s="297"/>
      <c r="D86" s="36">
        <v>64944</v>
      </c>
      <c r="E86" s="37"/>
      <c r="F86" s="37"/>
      <c r="G86" s="37"/>
      <c r="H86" s="38"/>
    </row>
    <row r="87" spans="1:8" s="16" customFormat="1" ht="37.5" customHeight="1" outlineLevel="1" x14ac:dyDescent="0.2">
      <c r="A87" s="147" t="s">
        <v>52</v>
      </c>
      <c r="B87" s="315"/>
      <c r="C87" s="297"/>
      <c r="D87" s="36">
        <v>70356</v>
      </c>
      <c r="E87" s="37"/>
      <c r="F87" s="37"/>
      <c r="G87" s="37"/>
      <c r="H87" s="38"/>
    </row>
    <row r="88" spans="1:8" s="16" customFormat="1" ht="37.5" customHeight="1" outlineLevel="1" x14ac:dyDescent="0.2">
      <c r="A88" s="147" t="s">
        <v>53</v>
      </c>
      <c r="B88" s="315"/>
      <c r="C88" s="297"/>
      <c r="D88" s="36">
        <v>75768</v>
      </c>
      <c r="E88" s="37"/>
      <c r="F88" s="37"/>
      <c r="G88" s="37"/>
      <c r="H88" s="38"/>
    </row>
    <row r="89" spans="1:8" s="16" customFormat="1" ht="37.5" customHeight="1" outlineLevel="1" x14ac:dyDescent="0.2">
      <c r="A89" s="147" t="s">
        <v>54</v>
      </c>
      <c r="B89" s="315"/>
      <c r="C89" s="297"/>
      <c r="D89" s="36">
        <v>81180</v>
      </c>
      <c r="E89" s="37"/>
      <c r="F89" s="37"/>
      <c r="G89" s="37"/>
      <c r="H89" s="38"/>
    </row>
    <row r="90" spans="1:8" s="16" customFormat="1" ht="37.5" customHeight="1" outlineLevel="1" x14ac:dyDescent="0.2">
      <c r="A90" s="147" t="s">
        <v>55</v>
      </c>
      <c r="B90" s="315"/>
      <c r="C90" s="297"/>
      <c r="D90" s="36">
        <v>86592</v>
      </c>
      <c r="E90" s="37"/>
      <c r="F90" s="37"/>
      <c r="G90" s="37"/>
      <c r="H90" s="38"/>
    </row>
    <row r="91" spans="1:8" s="16" customFormat="1" ht="37.5" customHeight="1" outlineLevel="1" x14ac:dyDescent="0.2">
      <c r="A91" s="147" t="s">
        <v>56</v>
      </c>
      <c r="B91" s="315"/>
      <c r="C91" s="297"/>
      <c r="D91" s="36">
        <v>92004</v>
      </c>
      <c r="E91" s="37"/>
      <c r="F91" s="37"/>
      <c r="G91" s="37"/>
      <c r="H91" s="38"/>
    </row>
    <row r="92" spans="1:8" s="16" customFormat="1" ht="37.5" customHeight="1" outlineLevel="1" x14ac:dyDescent="0.2">
      <c r="A92" s="147" t="s">
        <v>57</v>
      </c>
      <c r="B92" s="315"/>
      <c r="C92" s="297"/>
      <c r="D92" s="36">
        <v>97416</v>
      </c>
      <c r="E92" s="37"/>
      <c r="F92" s="37"/>
      <c r="G92" s="37"/>
      <c r="H92" s="38"/>
    </row>
    <row r="93" spans="1:8" s="16" customFormat="1" ht="37.5" customHeight="1" outlineLevel="1" x14ac:dyDescent="0.2">
      <c r="A93" s="147" t="s">
        <v>58</v>
      </c>
      <c r="B93" s="315"/>
      <c r="C93" s="297"/>
      <c r="D93" s="36">
        <v>102828</v>
      </c>
      <c r="E93" s="37"/>
      <c r="F93" s="37"/>
      <c r="G93" s="37"/>
      <c r="H93" s="38"/>
    </row>
    <row r="94" spans="1:8" s="16" customFormat="1" ht="37.5" customHeight="1" outlineLevel="1" x14ac:dyDescent="0.2">
      <c r="A94" s="147" t="s">
        <v>205</v>
      </c>
      <c r="B94" s="315"/>
      <c r="C94" s="297"/>
      <c r="D94" s="36">
        <v>108240</v>
      </c>
      <c r="E94" s="37"/>
      <c r="F94" s="37"/>
      <c r="G94" s="37"/>
      <c r="H94" s="38"/>
    </row>
    <row r="95" spans="1:8" s="16" customFormat="1" ht="37.5" customHeight="1" outlineLevel="1" x14ac:dyDescent="0.2">
      <c r="A95" s="147" t="s">
        <v>206</v>
      </c>
      <c r="B95" s="315"/>
      <c r="C95" s="297"/>
      <c r="D95" s="36">
        <v>113652</v>
      </c>
      <c r="E95" s="37"/>
      <c r="F95" s="37"/>
      <c r="G95" s="37"/>
      <c r="H95" s="38"/>
    </row>
    <row r="96" spans="1:8" s="16" customFormat="1" ht="37.5" customHeight="1" outlineLevel="1" x14ac:dyDescent="0.2">
      <c r="A96" s="147" t="s">
        <v>207</v>
      </c>
      <c r="B96" s="315"/>
      <c r="C96" s="297"/>
      <c r="D96" s="36">
        <v>119064</v>
      </c>
      <c r="E96" s="37"/>
      <c r="F96" s="37"/>
      <c r="G96" s="37"/>
      <c r="H96" s="38"/>
    </row>
    <row r="97" spans="1:8" s="16" customFormat="1" ht="37.5" customHeight="1" outlineLevel="1" x14ac:dyDescent="0.2">
      <c r="A97" s="147" t="s">
        <v>208</v>
      </c>
      <c r="B97" s="315"/>
      <c r="C97" s="297"/>
      <c r="D97" s="36">
        <v>124476</v>
      </c>
      <c r="E97" s="37"/>
      <c r="F97" s="37"/>
      <c r="G97" s="37"/>
      <c r="H97" s="38"/>
    </row>
    <row r="98" spans="1:8" s="16" customFormat="1" ht="37.5" customHeight="1" outlineLevel="1" x14ac:dyDescent="0.2">
      <c r="A98" s="147" t="s">
        <v>209</v>
      </c>
      <c r="B98" s="315"/>
      <c r="C98" s="297"/>
      <c r="D98" s="36">
        <v>129888</v>
      </c>
      <c r="E98" s="37"/>
      <c r="F98" s="37"/>
      <c r="G98" s="37"/>
      <c r="H98" s="38"/>
    </row>
    <row r="99" spans="1:8" s="16" customFormat="1" ht="37.5" customHeight="1" outlineLevel="1" x14ac:dyDescent="0.2">
      <c r="A99" s="147" t="s">
        <v>210</v>
      </c>
      <c r="B99" s="315"/>
      <c r="C99" s="297"/>
      <c r="D99" s="36">
        <v>135300</v>
      </c>
      <c r="E99" s="37"/>
      <c r="F99" s="37"/>
      <c r="G99" s="37"/>
      <c r="H99" s="38"/>
    </row>
    <row r="100" spans="1:8" s="16" customFormat="1" ht="37.5" customHeight="1" outlineLevel="1" x14ac:dyDescent="0.2">
      <c r="A100" s="147" t="s">
        <v>211</v>
      </c>
      <c r="B100" s="315"/>
      <c r="C100" s="297"/>
      <c r="D100" s="36">
        <v>140712</v>
      </c>
      <c r="E100" s="37"/>
      <c r="F100" s="37"/>
      <c r="G100" s="37"/>
      <c r="H100" s="38"/>
    </row>
    <row r="101" spans="1:8" s="16" customFormat="1" ht="37.5" customHeight="1" outlineLevel="1" x14ac:dyDescent="0.2">
      <c r="A101" s="147" t="s">
        <v>212</v>
      </c>
      <c r="B101" s="315"/>
      <c r="C101" s="297"/>
      <c r="D101" s="36">
        <v>146124</v>
      </c>
      <c r="E101" s="37"/>
      <c r="F101" s="37"/>
      <c r="G101" s="37"/>
      <c r="H101" s="38"/>
    </row>
    <row r="102" spans="1:8" s="16" customFormat="1" ht="37.5" customHeight="1" outlineLevel="1" x14ac:dyDescent="0.2">
      <c r="A102" s="147" t="s">
        <v>213</v>
      </c>
      <c r="B102" s="315"/>
      <c r="C102" s="297"/>
      <c r="D102" s="36">
        <v>151536</v>
      </c>
      <c r="E102" s="37"/>
      <c r="F102" s="37"/>
      <c r="G102" s="37"/>
      <c r="H102" s="38"/>
    </row>
    <row r="103" spans="1:8" s="16" customFormat="1" ht="37.5" customHeight="1" outlineLevel="1" x14ac:dyDescent="0.2">
      <c r="A103" s="147" t="s">
        <v>214</v>
      </c>
      <c r="B103" s="315"/>
      <c r="C103" s="297"/>
      <c r="D103" s="36">
        <v>156948</v>
      </c>
      <c r="E103" s="37"/>
      <c r="F103" s="37"/>
      <c r="G103" s="37"/>
      <c r="H103" s="38"/>
    </row>
    <row r="104" spans="1:8" s="16" customFormat="1" ht="37.5" customHeight="1" outlineLevel="1" x14ac:dyDescent="0.2">
      <c r="A104" s="147" t="s">
        <v>225</v>
      </c>
      <c r="B104" s="315"/>
      <c r="C104" s="297"/>
      <c r="D104" s="36">
        <v>162360</v>
      </c>
      <c r="E104" s="37"/>
      <c r="F104" s="37"/>
      <c r="G104" s="37"/>
      <c r="H104" s="38"/>
    </row>
    <row r="105" spans="1:8" s="16" customFormat="1" ht="37.5" customHeight="1" outlineLevel="1" x14ac:dyDescent="0.2">
      <c r="A105" s="147" t="s">
        <v>226</v>
      </c>
      <c r="B105" s="315"/>
      <c r="C105" s="297"/>
      <c r="D105" s="36">
        <v>167772</v>
      </c>
      <c r="E105" s="37"/>
      <c r="F105" s="37"/>
      <c r="G105" s="37"/>
      <c r="H105" s="38"/>
    </row>
    <row r="106" spans="1:8" s="16" customFormat="1" ht="37.5" customHeight="1" outlineLevel="1" x14ac:dyDescent="0.2">
      <c r="A106" s="147" t="s">
        <v>227</v>
      </c>
      <c r="B106" s="315"/>
      <c r="C106" s="297"/>
      <c r="D106" s="36">
        <v>173184</v>
      </c>
      <c r="E106" s="37"/>
      <c r="F106" s="37"/>
      <c r="G106" s="37"/>
      <c r="H106" s="38"/>
    </row>
    <row r="107" spans="1:8" s="16" customFormat="1" ht="37.5" customHeight="1" outlineLevel="1" x14ac:dyDescent="0.2">
      <c r="A107" s="147" t="s">
        <v>228</v>
      </c>
      <c r="B107" s="315"/>
      <c r="C107" s="297"/>
      <c r="D107" s="36">
        <v>178596</v>
      </c>
      <c r="E107" s="37"/>
      <c r="F107" s="37"/>
      <c r="G107" s="37"/>
      <c r="H107" s="38"/>
    </row>
    <row r="108" spans="1:8" s="16" customFormat="1" ht="37.5" customHeight="1" outlineLevel="1" x14ac:dyDescent="0.2">
      <c r="A108" s="147" t="s">
        <v>229</v>
      </c>
      <c r="B108" s="148"/>
      <c r="C108" s="297"/>
      <c r="D108" s="36">
        <v>184008</v>
      </c>
      <c r="E108" s="37"/>
      <c r="F108" s="37"/>
      <c r="G108" s="37"/>
      <c r="H108" s="38"/>
    </row>
    <row r="109" spans="1:8" s="16" customFormat="1" ht="37.5" customHeight="1" outlineLevel="1" x14ac:dyDescent="0.2">
      <c r="A109" s="147" t="s">
        <v>230</v>
      </c>
      <c r="B109" s="148"/>
      <c r="C109" s="297"/>
      <c r="D109" s="36">
        <v>189420</v>
      </c>
      <c r="E109" s="37"/>
      <c r="F109" s="37"/>
      <c r="G109" s="37"/>
      <c r="H109" s="38"/>
    </row>
    <row r="110" spans="1:8" s="16" customFormat="1" ht="37.5" customHeight="1" outlineLevel="1" x14ac:dyDescent="0.2">
      <c r="A110" s="147" t="s">
        <v>231</v>
      </c>
      <c r="B110" s="148"/>
      <c r="C110" s="297"/>
      <c r="D110" s="36">
        <v>194832</v>
      </c>
      <c r="E110" s="37"/>
      <c r="F110" s="37"/>
      <c r="G110" s="37"/>
      <c r="H110" s="38"/>
    </row>
    <row r="111" spans="1:8" s="16" customFormat="1" ht="37.5" customHeight="1" outlineLevel="1" x14ac:dyDescent="0.2">
      <c r="A111" s="147" t="s">
        <v>232</v>
      </c>
      <c r="B111" s="148"/>
      <c r="C111" s="297"/>
      <c r="D111" s="36">
        <v>200244</v>
      </c>
      <c r="E111" s="37"/>
      <c r="F111" s="37"/>
      <c r="G111" s="37"/>
      <c r="H111" s="38"/>
    </row>
    <row r="112" spans="1:8" s="16" customFormat="1" ht="37.5" customHeight="1" outlineLevel="1" x14ac:dyDescent="0.2">
      <c r="A112" s="147" t="s">
        <v>233</v>
      </c>
      <c r="B112" s="148"/>
      <c r="C112" s="297"/>
      <c r="D112" s="36">
        <v>205656</v>
      </c>
      <c r="E112" s="37"/>
      <c r="F112" s="37"/>
      <c r="G112" s="37"/>
      <c r="H112" s="38"/>
    </row>
    <row r="113" spans="1:8" s="16" customFormat="1" ht="37.5" customHeight="1" outlineLevel="1" x14ac:dyDescent="0.2">
      <c r="A113" s="147" t="s">
        <v>300</v>
      </c>
      <c r="B113" s="148"/>
      <c r="C113" s="297"/>
      <c r="D113" s="36">
        <v>211068</v>
      </c>
      <c r="E113" s="37"/>
      <c r="F113" s="37"/>
      <c r="G113" s="37"/>
      <c r="H113" s="38"/>
    </row>
    <row r="114" spans="1:8" s="16" customFormat="1" ht="37.5" customHeight="1" outlineLevel="1" x14ac:dyDescent="0.2">
      <c r="A114" s="147" t="s">
        <v>301</v>
      </c>
      <c r="B114" s="148"/>
      <c r="C114" s="297"/>
      <c r="D114" s="36">
        <v>216480</v>
      </c>
      <c r="E114" s="37"/>
      <c r="F114" s="37"/>
      <c r="G114" s="37"/>
      <c r="H114" s="38"/>
    </row>
    <row r="115" spans="1:8" s="16" customFormat="1" ht="37.5" customHeight="1" outlineLevel="1" x14ac:dyDescent="0.2">
      <c r="A115" s="147" t="s">
        <v>302</v>
      </c>
      <c r="B115" s="148"/>
      <c r="C115" s="297"/>
      <c r="D115" s="36">
        <v>221892</v>
      </c>
      <c r="E115" s="37"/>
      <c r="F115" s="37"/>
      <c r="G115" s="37"/>
      <c r="H115" s="38"/>
    </row>
    <row r="116" spans="1:8" s="16" customFormat="1" ht="37.5" customHeight="1" outlineLevel="1" x14ac:dyDescent="0.2">
      <c r="A116" s="147" t="s">
        <v>303</v>
      </c>
      <c r="B116" s="148"/>
      <c r="C116" s="297"/>
      <c r="D116" s="36">
        <v>227304</v>
      </c>
      <c r="E116" s="37"/>
      <c r="F116" s="37"/>
      <c r="G116" s="37"/>
      <c r="H116" s="38"/>
    </row>
    <row r="117" spans="1:8" s="16" customFormat="1" ht="37.5" customHeight="1" outlineLevel="1" x14ac:dyDescent="0.2">
      <c r="A117" s="147" t="s">
        <v>304</v>
      </c>
      <c r="B117" s="148"/>
      <c r="C117" s="297"/>
      <c r="D117" s="36">
        <v>232716</v>
      </c>
      <c r="E117" s="37"/>
      <c r="F117" s="37"/>
      <c r="G117" s="37"/>
      <c r="H117" s="38"/>
    </row>
    <row r="118" spans="1:8" s="16" customFormat="1" ht="37.5" customHeight="1" outlineLevel="1" x14ac:dyDescent="0.2">
      <c r="A118" s="147" t="s">
        <v>305</v>
      </c>
      <c r="B118" s="148"/>
      <c r="C118" s="297"/>
      <c r="D118" s="36">
        <v>238128</v>
      </c>
      <c r="E118" s="37"/>
      <c r="F118" s="37"/>
      <c r="G118" s="37"/>
      <c r="H118" s="38"/>
    </row>
    <row r="119" spans="1:8" s="16" customFormat="1" ht="37.5" customHeight="1" outlineLevel="1" x14ac:dyDescent="0.2">
      <c r="A119" s="147" t="s">
        <v>306</v>
      </c>
      <c r="B119" s="148"/>
      <c r="C119" s="297"/>
      <c r="D119" s="36">
        <v>243540</v>
      </c>
      <c r="E119" s="37"/>
      <c r="F119" s="37"/>
      <c r="G119" s="37"/>
      <c r="H119" s="38"/>
    </row>
    <row r="120" spans="1:8" s="16" customFormat="1" ht="37.5" customHeight="1" outlineLevel="1" x14ac:dyDescent="0.2">
      <c r="A120" s="147" t="s">
        <v>307</v>
      </c>
      <c r="B120" s="148"/>
      <c r="C120" s="297"/>
      <c r="D120" s="36">
        <v>248952</v>
      </c>
      <c r="E120" s="37"/>
      <c r="F120" s="37"/>
      <c r="G120" s="37"/>
      <c r="H120" s="38"/>
    </row>
    <row r="121" spans="1:8" s="16" customFormat="1" ht="37.5" customHeight="1" outlineLevel="1" x14ac:dyDescent="0.2">
      <c r="A121" s="147" t="s">
        <v>308</v>
      </c>
      <c r="B121" s="148"/>
      <c r="C121" s="297"/>
      <c r="D121" s="36">
        <v>254364</v>
      </c>
      <c r="E121" s="37"/>
      <c r="F121" s="37"/>
      <c r="G121" s="37"/>
      <c r="H121" s="38"/>
    </row>
    <row r="122" spans="1:8" s="16" customFormat="1" ht="37.5" customHeight="1" outlineLevel="1" x14ac:dyDescent="0.2">
      <c r="A122" s="147" t="s">
        <v>309</v>
      </c>
      <c r="B122" s="148"/>
      <c r="C122" s="297"/>
      <c r="D122" s="36">
        <v>259776</v>
      </c>
      <c r="E122" s="37"/>
      <c r="F122" s="37"/>
      <c r="G122" s="37"/>
      <c r="H122" s="38"/>
    </row>
    <row r="123" spans="1:8" s="16" customFormat="1" ht="37.5" customHeight="1" outlineLevel="1" x14ac:dyDescent="0.2">
      <c r="A123" s="147" t="s">
        <v>310</v>
      </c>
      <c r="B123" s="148"/>
      <c r="C123" s="297"/>
      <c r="D123" s="36">
        <v>265188</v>
      </c>
      <c r="E123" s="37"/>
      <c r="F123" s="37"/>
      <c r="G123" s="37"/>
      <c r="H123" s="38"/>
    </row>
    <row r="124" spans="1:8" s="16" customFormat="1" ht="37.5" customHeight="1" outlineLevel="1" x14ac:dyDescent="0.2">
      <c r="A124" s="147" t="s">
        <v>311</v>
      </c>
      <c r="B124" s="148"/>
      <c r="C124" s="297"/>
      <c r="D124" s="36">
        <v>270600</v>
      </c>
      <c r="E124" s="37"/>
      <c r="F124" s="37"/>
      <c r="G124" s="37"/>
      <c r="H124" s="38"/>
    </row>
    <row r="125" spans="1:8" s="16" customFormat="1" ht="37.5" customHeight="1" outlineLevel="1" x14ac:dyDescent="0.2">
      <c r="A125" s="147" t="s">
        <v>312</v>
      </c>
      <c r="B125" s="148"/>
      <c r="C125" s="297"/>
      <c r="D125" s="36">
        <v>276012</v>
      </c>
      <c r="E125" s="37"/>
      <c r="F125" s="37"/>
      <c r="G125" s="37"/>
      <c r="H125" s="38"/>
    </row>
    <row r="126" spans="1:8" s="16" customFormat="1" ht="37.5" customHeight="1" outlineLevel="1" x14ac:dyDescent="0.2">
      <c r="A126" s="147" t="s">
        <v>313</v>
      </c>
      <c r="B126" s="148"/>
      <c r="C126" s="297"/>
      <c r="D126" s="36">
        <v>281424</v>
      </c>
      <c r="E126" s="37"/>
      <c r="F126" s="37"/>
      <c r="G126" s="37"/>
      <c r="H126" s="38"/>
    </row>
    <row r="127" spans="1:8" s="16" customFormat="1" ht="37.5" customHeight="1" outlineLevel="1" x14ac:dyDescent="0.2">
      <c r="A127" s="147" t="s">
        <v>314</v>
      </c>
      <c r="B127" s="148"/>
      <c r="C127" s="297"/>
      <c r="D127" s="36">
        <v>286836</v>
      </c>
      <c r="E127" s="37"/>
      <c r="F127" s="37"/>
      <c r="G127" s="37"/>
      <c r="H127" s="38"/>
    </row>
    <row r="128" spans="1:8" s="16" customFormat="1" ht="37.5" customHeight="1" outlineLevel="1" x14ac:dyDescent="0.2">
      <c r="A128" s="147" t="s">
        <v>315</v>
      </c>
      <c r="B128" s="148"/>
      <c r="C128" s="297"/>
      <c r="D128" s="36">
        <v>292248</v>
      </c>
      <c r="E128" s="37"/>
      <c r="F128" s="37"/>
      <c r="G128" s="37"/>
      <c r="H128" s="38"/>
    </row>
    <row r="129" spans="1:8" s="16" customFormat="1" ht="37.5" customHeight="1" outlineLevel="1" x14ac:dyDescent="0.2">
      <c r="A129" s="147" t="s">
        <v>316</v>
      </c>
      <c r="B129" s="148"/>
      <c r="C129" s="297"/>
      <c r="D129" s="36">
        <v>297660</v>
      </c>
      <c r="E129" s="37"/>
      <c r="F129" s="37"/>
      <c r="G129" s="37"/>
      <c r="H129" s="38"/>
    </row>
    <row r="130" spans="1:8" s="16" customFormat="1" ht="37.5" customHeight="1" outlineLevel="1" x14ac:dyDescent="0.2">
      <c r="A130" s="147" t="s">
        <v>317</v>
      </c>
      <c r="B130" s="148"/>
      <c r="C130" s="297"/>
      <c r="D130" s="36">
        <v>303072</v>
      </c>
      <c r="E130" s="37"/>
      <c r="F130" s="37"/>
      <c r="G130" s="37"/>
      <c r="H130" s="38"/>
    </row>
    <row r="131" spans="1:8" s="16" customFormat="1" ht="37.5" customHeight="1" outlineLevel="1" x14ac:dyDescent="0.2">
      <c r="A131" s="147" t="s">
        <v>318</v>
      </c>
      <c r="B131" s="148"/>
      <c r="C131" s="297"/>
      <c r="D131" s="36">
        <v>308484</v>
      </c>
      <c r="E131" s="37"/>
      <c r="F131" s="37"/>
      <c r="G131" s="37"/>
      <c r="H131" s="38"/>
    </row>
    <row r="132" spans="1:8" s="16" customFormat="1" ht="37.5" customHeight="1" outlineLevel="1" x14ac:dyDescent="0.2">
      <c r="A132" s="147" t="s">
        <v>319</v>
      </c>
      <c r="B132" s="148"/>
      <c r="C132" s="297"/>
      <c r="D132" s="36">
        <v>313896</v>
      </c>
      <c r="E132" s="37"/>
      <c r="F132" s="37"/>
      <c r="G132" s="37"/>
      <c r="H132" s="38"/>
    </row>
    <row r="133" spans="1:8" s="16" customFormat="1" ht="37.5" customHeight="1" outlineLevel="1" x14ac:dyDescent="0.2">
      <c r="A133" s="147" t="s">
        <v>320</v>
      </c>
      <c r="B133" s="148"/>
      <c r="C133" s="297"/>
      <c r="D133" s="36">
        <v>319308</v>
      </c>
      <c r="E133" s="37"/>
      <c r="F133" s="37"/>
      <c r="G133" s="37"/>
      <c r="H133" s="38"/>
    </row>
    <row r="134" spans="1:8" s="16" customFormat="1" ht="37.5" customHeight="1" outlineLevel="1" x14ac:dyDescent="0.2">
      <c r="A134" s="147" t="s">
        <v>321</v>
      </c>
      <c r="B134" s="148"/>
      <c r="C134" s="297"/>
      <c r="D134" s="36">
        <v>324720</v>
      </c>
      <c r="E134" s="37"/>
      <c r="F134" s="37"/>
      <c r="G134" s="37"/>
      <c r="H134" s="38"/>
    </row>
    <row r="135" spans="1:8" s="16" customFormat="1" ht="37.5" customHeight="1" outlineLevel="1" x14ac:dyDescent="0.2">
      <c r="A135" s="147" t="s">
        <v>322</v>
      </c>
      <c r="B135" s="148"/>
      <c r="C135" s="297"/>
      <c r="D135" s="36">
        <v>330132</v>
      </c>
      <c r="E135" s="37"/>
      <c r="F135" s="37"/>
      <c r="G135" s="37"/>
      <c r="H135" s="38"/>
    </row>
    <row r="136" spans="1:8" s="16" customFormat="1" ht="37.5" customHeight="1" outlineLevel="1" x14ac:dyDescent="0.2">
      <c r="A136" s="147" t="s">
        <v>323</v>
      </c>
      <c r="B136" s="148"/>
      <c r="C136" s="297"/>
      <c r="D136" s="36">
        <v>335544</v>
      </c>
      <c r="E136" s="37"/>
      <c r="F136" s="37"/>
      <c r="G136" s="37"/>
      <c r="H136" s="38"/>
    </row>
    <row r="137" spans="1:8" s="16" customFormat="1" ht="37.5" customHeight="1" outlineLevel="1" x14ac:dyDescent="0.2">
      <c r="A137" s="147" t="s">
        <v>324</v>
      </c>
      <c r="B137" s="148"/>
      <c r="C137" s="297"/>
      <c r="D137" s="36">
        <v>340956</v>
      </c>
      <c r="E137" s="37"/>
      <c r="F137" s="37"/>
      <c r="G137" s="37"/>
      <c r="H137" s="38"/>
    </row>
    <row r="138" spans="1:8" s="16" customFormat="1" ht="37.5" customHeight="1" outlineLevel="1" x14ac:dyDescent="0.2">
      <c r="A138" s="147" t="s">
        <v>325</v>
      </c>
      <c r="B138" s="148"/>
      <c r="C138" s="297"/>
      <c r="D138" s="36">
        <v>346368</v>
      </c>
      <c r="E138" s="37"/>
      <c r="F138" s="37"/>
      <c r="G138" s="37"/>
      <c r="H138" s="38"/>
    </row>
    <row r="139" spans="1:8" s="16" customFormat="1" ht="37.5" customHeight="1" outlineLevel="1" x14ac:dyDescent="0.2">
      <c r="A139" s="147" t="s">
        <v>326</v>
      </c>
      <c r="B139" s="148"/>
      <c r="C139" s="297"/>
      <c r="D139" s="36">
        <v>351780</v>
      </c>
      <c r="E139" s="37"/>
      <c r="F139" s="37"/>
      <c r="G139" s="37"/>
      <c r="H139" s="38"/>
    </row>
    <row r="140" spans="1:8" s="16" customFormat="1" ht="37.5" customHeight="1" outlineLevel="1" x14ac:dyDescent="0.2">
      <c r="A140" s="147" t="s">
        <v>327</v>
      </c>
      <c r="B140" s="148"/>
      <c r="C140" s="297"/>
      <c r="D140" s="36">
        <v>357192</v>
      </c>
      <c r="E140" s="37"/>
      <c r="F140" s="37"/>
      <c r="G140" s="37"/>
      <c r="H140" s="38"/>
    </row>
    <row r="141" spans="1:8" s="16" customFormat="1" ht="37.5" customHeight="1" outlineLevel="1" x14ac:dyDescent="0.2">
      <c r="A141" s="147" t="s">
        <v>328</v>
      </c>
      <c r="B141" s="148"/>
      <c r="C141" s="297"/>
      <c r="D141" s="36">
        <v>362604</v>
      </c>
      <c r="E141" s="37"/>
      <c r="F141" s="37"/>
      <c r="G141" s="37"/>
      <c r="H141" s="38"/>
    </row>
    <row r="142" spans="1:8" s="16" customFormat="1" ht="37.5" customHeight="1" outlineLevel="1" thickBot="1" x14ac:dyDescent="0.25">
      <c r="A142" s="147" t="s">
        <v>329</v>
      </c>
      <c r="B142" s="148"/>
      <c r="C142" s="316"/>
      <c r="D142" s="36">
        <v>368016</v>
      </c>
      <c r="E142" s="37"/>
      <c r="F142" s="37"/>
      <c r="G142" s="37"/>
      <c r="H142" s="38"/>
    </row>
    <row r="143" spans="1:8" s="16" customFormat="1" ht="24.95" customHeight="1" thickBot="1" x14ac:dyDescent="0.25">
      <c r="A143" s="81"/>
      <c r="B143" s="513"/>
      <c r="C143" s="130"/>
      <c r="D143" s="291" t="s">
        <v>360</v>
      </c>
      <c r="E143" s="291"/>
      <c r="F143" s="291"/>
      <c r="G143" s="291"/>
      <c r="H143" s="292"/>
    </row>
    <row r="144" spans="1:8" s="16" customFormat="1" ht="24.95" customHeight="1" thickBot="1" x14ac:dyDescent="0.25">
      <c r="A144" s="514"/>
      <c r="B144" s="124"/>
      <c r="C144" s="125"/>
      <c r="D144" s="515" t="s">
        <v>171</v>
      </c>
      <c r="E144" s="516" t="s">
        <v>172</v>
      </c>
      <c r="F144" s="517" t="s">
        <v>173</v>
      </c>
      <c r="G144" s="516" t="s">
        <v>174</v>
      </c>
      <c r="H144" s="518" t="s">
        <v>175</v>
      </c>
    </row>
    <row r="145" spans="1:8" s="16" customFormat="1" ht="48" customHeight="1" x14ac:dyDescent="0.2">
      <c r="A145" s="53" t="s">
        <v>361</v>
      </c>
      <c r="B145" s="30" t="s">
        <v>27</v>
      </c>
      <c r="C1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5" s="281">
        <f>F145*1.2</f>
        <v>14263.199999999999</v>
      </c>
      <c r="E145" s="282">
        <f>F145*1.1</f>
        <v>13074.6</v>
      </c>
      <c r="F145" s="282">
        <v>11886</v>
      </c>
      <c r="G145" s="282">
        <f>F145*0.75</f>
        <v>8914.5</v>
      </c>
      <c r="H145" s="283">
        <f>F145*0.5</f>
        <v>5943</v>
      </c>
    </row>
    <row r="146" spans="1:8" s="16" customFormat="1" ht="132" customHeight="1" x14ac:dyDescent="0.2">
      <c r="A146" s="55"/>
      <c r="B146" s="35"/>
      <c r="C146" s="35"/>
      <c r="D146" s="284"/>
      <c r="E146" s="285"/>
      <c r="F146" s="285"/>
      <c r="G146" s="285"/>
      <c r="H146" s="286"/>
    </row>
    <row r="147" spans="1:8" s="16" customFormat="1" ht="97.5" customHeight="1" x14ac:dyDescent="0.2">
      <c r="A147" s="55"/>
      <c r="B147" s="39" t="s">
        <v>12</v>
      </c>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7" s="284"/>
      <c r="E147" s="285"/>
      <c r="F147" s="285"/>
      <c r="G147" s="285"/>
      <c r="H147" s="286"/>
    </row>
    <row r="148" spans="1:8" s="16" customFormat="1" ht="166.5" customHeight="1" thickBot="1" x14ac:dyDescent="0.25">
      <c r="A148" s="59"/>
      <c r="B148" s="42" t="s">
        <v>13</v>
      </c>
      <c r="C14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8" s="287"/>
      <c r="E148" s="288"/>
      <c r="F148" s="288"/>
      <c r="G148" s="288"/>
      <c r="H148" s="289"/>
    </row>
    <row r="149" spans="1:8" s="16" customFormat="1" ht="24.95" customHeight="1" thickBot="1" x14ac:dyDescent="0.25">
      <c r="A149" s="47"/>
      <c r="B149" s="48"/>
      <c r="C149" s="49"/>
      <c r="D149" s="337"/>
      <c r="E149" s="337"/>
      <c r="F149" s="337"/>
      <c r="G149" s="337"/>
      <c r="H149" s="478"/>
    </row>
    <row r="150" spans="1:8" s="16" customFormat="1" ht="48" customHeight="1" x14ac:dyDescent="0.2">
      <c r="A150" s="53" t="s">
        <v>362</v>
      </c>
      <c r="B150" s="30" t="s">
        <v>27</v>
      </c>
      <c r="C15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0" s="54">
        <f>F150*1.2</f>
        <v>16336.8</v>
      </c>
      <c r="E150" s="32">
        <f>F150*1.1</f>
        <v>14975.400000000001</v>
      </c>
      <c r="F150" s="32">
        <v>13614</v>
      </c>
      <c r="G150" s="32">
        <f>F150*0.75</f>
        <v>10210.5</v>
      </c>
      <c r="H150" s="33">
        <f>F150*0.5</f>
        <v>6807</v>
      </c>
    </row>
    <row r="151" spans="1:8" s="16" customFormat="1" ht="132" customHeight="1" x14ac:dyDescent="0.2">
      <c r="A151" s="55"/>
      <c r="B151" s="35"/>
      <c r="C151" s="35"/>
      <c r="D151" s="56"/>
      <c r="E151" s="37"/>
      <c r="F151" s="37"/>
      <c r="G151" s="37"/>
      <c r="H151" s="38"/>
    </row>
    <row r="152" spans="1:8" s="16" customFormat="1" ht="97.5" customHeight="1" x14ac:dyDescent="0.2">
      <c r="A152" s="55"/>
      <c r="B152" s="39" t="s">
        <v>12</v>
      </c>
      <c r="C15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2" s="56"/>
      <c r="E152" s="37"/>
      <c r="F152" s="37"/>
      <c r="G152" s="37"/>
      <c r="H152" s="38"/>
    </row>
    <row r="153" spans="1:8" s="16" customFormat="1" ht="166.5" customHeight="1" x14ac:dyDescent="0.2">
      <c r="A153" s="55"/>
      <c r="B153" s="57" t="s">
        <v>13</v>
      </c>
      <c r="C153"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3" s="56"/>
      <c r="E153" s="37"/>
      <c r="F153" s="37"/>
      <c r="G153" s="37"/>
      <c r="H153" s="38"/>
    </row>
    <row r="154" spans="1:8" s="16" customFormat="1" ht="92.25" customHeight="1" thickBot="1" x14ac:dyDescent="0.25">
      <c r="A154" s="59"/>
      <c r="B154" s="42" t="s">
        <v>16</v>
      </c>
      <c r="C15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4" s="61"/>
      <c r="E154" s="45"/>
      <c r="F154" s="45"/>
      <c r="G154" s="45"/>
      <c r="H154" s="46"/>
    </row>
    <row r="155" spans="1:8" s="16" customFormat="1" ht="24.95" customHeight="1" thickBot="1" x14ac:dyDescent="0.25">
      <c r="A155" s="81"/>
      <c r="B155" s="82"/>
      <c r="C155" s="83"/>
      <c r="D155" s="337"/>
      <c r="E155" s="337"/>
      <c r="F155" s="337"/>
      <c r="G155" s="337"/>
      <c r="H155" s="478"/>
    </row>
    <row r="156" spans="1:8" s="16" customFormat="1" ht="50.1" customHeight="1" x14ac:dyDescent="0.2">
      <c r="A156" s="65" t="s">
        <v>363</v>
      </c>
      <c r="B156" s="87" t="s">
        <v>23</v>
      </c>
      <c r="C15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6" s="389">
        <v>396</v>
      </c>
      <c r="E156" s="390"/>
      <c r="F156" s="390"/>
      <c r="G156" s="390"/>
      <c r="H156" s="391"/>
    </row>
    <row r="157" spans="1:8" s="16" customFormat="1" ht="94.5" customHeight="1" x14ac:dyDescent="0.2">
      <c r="A157" s="71"/>
      <c r="B157" s="92"/>
      <c r="C157" s="93"/>
      <c r="D157" s="94"/>
      <c r="E157" s="95"/>
      <c r="F157" s="95"/>
      <c r="G157" s="95"/>
      <c r="H157" s="392"/>
    </row>
    <row r="158" spans="1:8" s="16" customFormat="1" ht="163.5" customHeight="1" thickBot="1" x14ac:dyDescent="0.25">
      <c r="A158" s="77"/>
      <c r="B158" s="97" t="s">
        <v>13</v>
      </c>
      <c r="C15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8" s="393"/>
      <c r="E158" s="394"/>
      <c r="F158" s="394"/>
      <c r="G158" s="394"/>
      <c r="H158" s="395"/>
    </row>
    <row r="159" spans="1:8" s="16" customFormat="1" ht="24.95" customHeight="1" thickBot="1" x14ac:dyDescent="0.25">
      <c r="A159" s="81"/>
      <c r="B159" s="129"/>
      <c r="C159" s="130"/>
      <c r="D159" s="291" t="s">
        <v>360</v>
      </c>
      <c r="E159" s="291"/>
      <c r="F159" s="291"/>
      <c r="G159" s="291"/>
      <c r="H159" s="292"/>
    </row>
    <row r="160" spans="1:8" s="16" customFormat="1" ht="50.1" customHeight="1" thickBot="1" x14ac:dyDescent="0.25">
      <c r="A160" s="136" t="s">
        <v>38</v>
      </c>
      <c r="B160" s="137"/>
      <c r="C160" s="137"/>
      <c r="D160" s="739" t="str">
        <f>"от "&amp;MIN(D161:D179)&amp;" до "&amp;MAX(D161:D179)</f>
        <v>от 2706 до 97416</v>
      </c>
      <c r="E160" s="740"/>
      <c r="F160" s="740"/>
      <c r="G160" s="740"/>
      <c r="H160" s="741"/>
    </row>
    <row r="161" spans="1:8" s="16" customFormat="1" ht="37.5" customHeight="1" outlineLevel="1" x14ac:dyDescent="0.2">
      <c r="A161" s="141" t="s">
        <v>364</v>
      </c>
      <c r="B161" s="313"/>
      <c r="C161"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61" s="54">
        <v>2706</v>
      </c>
      <c r="E161" s="32"/>
      <c r="F161" s="32"/>
      <c r="G161" s="32"/>
      <c r="H161" s="33"/>
    </row>
    <row r="162" spans="1:8" s="16" customFormat="1" ht="37.5" customHeight="1" outlineLevel="1" x14ac:dyDescent="0.2">
      <c r="A162" s="543" t="s">
        <v>365</v>
      </c>
      <c r="B162" s="554"/>
      <c r="C162" s="297"/>
      <c r="D162" s="56">
        <v>5412</v>
      </c>
      <c r="E162" s="37"/>
      <c r="F162" s="37"/>
      <c r="G162" s="37"/>
      <c r="H162" s="38"/>
    </row>
    <row r="163" spans="1:8" s="16" customFormat="1" ht="37.5" customHeight="1" outlineLevel="1" x14ac:dyDescent="0.2">
      <c r="A163" s="543" t="s">
        <v>366</v>
      </c>
      <c r="B163" s="554"/>
      <c r="C163" s="297"/>
      <c r="D163" s="56">
        <v>10824</v>
      </c>
      <c r="E163" s="37"/>
      <c r="F163" s="37"/>
      <c r="G163" s="37"/>
      <c r="H163" s="38"/>
    </row>
    <row r="164" spans="1:8" s="16" customFormat="1" ht="37.5" customHeight="1" outlineLevel="1" x14ac:dyDescent="0.2">
      <c r="A164" s="543" t="s">
        <v>367</v>
      </c>
      <c r="B164" s="554"/>
      <c r="C164" s="297"/>
      <c r="D164" s="56">
        <v>16236</v>
      </c>
      <c r="E164" s="37"/>
      <c r="F164" s="37"/>
      <c r="G164" s="37"/>
      <c r="H164" s="38"/>
    </row>
    <row r="165" spans="1:8" s="16" customFormat="1" ht="37.5" customHeight="1" outlineLevel="1" x14ac:dyDescent="0.2">
      <c r="A165" s="543" t="s">
        <v>368</v>
      </c>
      <c r="B165" s="554"/>
      <c r="C165" s="297"/>
      <c r="D165" s="56">
        <v>21648</v>
      </c>
      <c r="E165" s="37"/>
      <c r="F165" s="37"/>
      <c r="G165" s="37"/>
      <c r="H165" s="38"/>
    </row>
    <row r="166" spans="1:8" s="16" customFormat="1" ht="37.5" customHeight="1" outlineLevel="1" x14ac:dyDescent="0.2">
      <c r="A166" s="543" t="s">
        <v>369</v>
      </c>
      <c r="B166" s="554"/>
      <c r="C166" s="297"/>
      <c r="D166" s="56">
        <v>27060</v>
      </c>
      <c r="E166" s="37"/>
      <c r="F166" s="37"/>
      <c r="G166" s="37"/>
      <c r="H166" s="38"/>
    </row>
    <row r="167" spans="1:8" s="16" customFormat="1" ht="37.5" customHeight="1" outlineLevel="1" x14ac:dyDescent="0.2">
      <c r="A167" s="543" t="s">
        <v>370</v>
      </c>
      <c r="B167" s="554"/>
      <c r="C167" s="297"/>
      <c r="D167" s="56">
        <v>32472</v>
      </c>
      <c r="E167" s="37"/>
      <c r="F167" s="37"/>
      <c r="G167" s="37"/>
      <c r="H167" s="38"/>
    </row>
    <row r="168" spans="1:8" s="16" customFormat="1" ht="37.5" customHeight="1" outlineLevel="1" x14ac:dyDescent="0.2">
      <c r="A168" s="543" t="s">
        <v>371</v>
      </c>
      <c r="B168" s="554"/>
      <c r="C168" s="297"/>
      <c r="D168" s="56">
        <v>37884</v>
      </c>
      <c r="E168" s="37"/>
      <c r="F168" s="37"/>
      <c r="G168" s="37"/>
      <c r="H168" s="38"/>
    </row>
    <row r="169" spans="1:8" s="16" customFormat="1" ht="37.5" customHeight="1" outlineLevel="1" x14ac:dyDescent="0.2">
      <c r="A169" s="543" t="s">
        <v>372</v>
      </c>
      <c r="B169" s="554"/>
      <c r="C169" s="297"/>
      <c r="D169" s="56">
        <v>43296</v>
      </c>
      <c r="E169" s="37"/>
      <c r="F169" s="37"/>
      <c r="G169" s="37"/>
      <c r="H169" s="38"/>
    </row>
    <row r="170" spans="1:8" s="16" customFormat="1" ht="37.5" customHeight="1" outlineLevel="1" x14ac:dyDescent="0.2">
      <c r="A170" s="543" t="s">
        <v>373</v>
      </c>
      <c r="B170" s="554"/>
      <c r="C170" s="297"/>
      <c r="D170" s="56">
        <v>48708</v>
      </c>
      <c r="E170" s="37"/>
      <c r="F170" s="37"/>
      <c r="G170" s="37"/>
      <c r="H170" s="38"/>
    </row>
    <row r="171" spans="1:8" s="16" customFormat="1" ht="37.5" customHeight="1" outlineLevel="1" x14ac:dyDescent="0.2">
      <c r="A171" s="543" t="s">
        <v>374</v>
      </c>
      <c r="B171" s="554"/>
      <c r="C171" s="297"/>
      <c r="D171" s="56">
        <v>54120</v>
      </c>
      <c r="E171" s="37"/>
      <c r="F171" s="37"/>
      <c r="G171" s="37"/>
      <c r="H171" s="38"/>
    </row>
    <row r="172" spans="1:8" s="16" customFormat="1" ht="37.5" customHeight="1" outlineLevel="1" x14ac:dyDescent="0.2">
      <c r="A172" s="543" t="s">
        <v>375</v>
      </c>
      <c r="B172" s="554"/>
      <c r="C172" s="297"/>
      <c r="D172" s="56">
        <v>59532</v>
      </c>
      <c r="E172" s="37"/>
      <c r="F172" s="37"/>
      <c r="G172" s="37"/>
      <c r="H172" s="38"/>
    </row>
    <row r="173" spans="1:8" s="16" customFormat="1" ht="37.5" customHeight="1" outlineLevel="1" x14ac:dyDescent="0.2">
      <c r="A173" s="543" t="s">
        <v>376</v>
      </c>
      <c r="B173" s="554"/>
      <c r="C173" s="297"/>
      <c r="D173" s="56">
        <v>64944</v>
      </c>
      <c r="E173" s="37"/>
      <c r="F173" s="37"/>
      <c r="G173" s="37"/>
      <c r="H173" s="38"/>
    </row>
    <row r="174" spans="1:8" s="16" customFormat="1" ht="37.5" customHeight="1" outlineLevel="1" x14ac:dyDescent="0.2">
      <c r="A174" s="543" t="s">
        <v>377</v>
      </c>
      <c r="B174" s="554"/>
      <c r="C174" s="297"/>
      <c r="D174" s="56">
        <v>70356</v>
      </c>
      <c r="E174" s="37"/>
      <c r="F174" s="37"/>
      <c r="G174" s="37"/>
      <c r="H174" s="38"/>
    </row>
    <row r="175" spans="1:8" s="16" customFormat="1" ht="37.5" customHeight="1" outlineLevel="1" x14ac:dyDescent="0.2">
      <c r="A175" s="543" t="s">
        <v>378</v>
      </c>
      <c r="B175" s="554"/>
      <c r="C175" s="297"/>
      <c r="D175" s="56">
        <v>75768</v>
      </c>
      <c r="E175" s="37"/>
      <c r="F175" s="37"/>
      <c r="G175" s="37"/>
      <c r="H175" s="38"/>
    </row>
    <row r="176" spans="1:8" s="16" customFormat="1" ht="37.5" customHeight="1" outlineLevel="1" x14ac:dyDescent="0.2">
      <c r="A176" s="543" t="s">
        <v>379</v>
      </c>
      <c r="B176" s="554"/>
      <c r="C176" s="297"/>
      <c r="D176" s="56">
        <v>81180</v>
      </c>
      <c r="E176" s="37"/>
      <c r="F176" s="37"/>
      <c r="G176" s="37"/>
      <c r="H176" s="38"/>
    </row>
    <row r="177" spans="1:8" s="16" customFormat="1" ht="37.5" customHeight="1" outlineLevel="1" x14ac:dyDescent="0.2">
      <c r="A177" s="543" t="s">
        <v>380</v>
      </c>
      <c r="B177" s="554"/>
      <c r="C177" s="297"/>
      <c r="D177" s="56">
        <v>86592</v>
      </c>
      <c r="E177" s="37"/>
      <c r="F177" s="37"/>
      <c r="G177" s="37"/>
      <c r="H177" s="38"/>
    </row>
    <row r="178" spans="1:8" s="16" customFormat="1" ht="37.5" customHeight="1" outlineLevel="1" x14ac:dyDescent="0.2">
      <c r="A178" s="543" t="s">
        <v>381</v>
      </c>
      <c r="B178" s="554"/>
      <c r="C178" s="297"/>
      <c r="D178" s="56">
        <v>92004</v>
      </c>
      <c r="E178" s="37"/>
      <c r="F178" s="37"/>
      <c r="G178" s="37"/>
      <c r="H178" s="38"/>
    </row>
    <row r="179" spans="1:8" s="16" customFormat="1" ht="37.5" customHeight="1" outlineLevel="1" x14ac:dyDescent="0.2">
      <c r="A179" s="543" t="s">
        <v>382</v>
      </c>
      <c r="B179" s="554"/>
      <c r="C179" s="297"/>
      <c r="D179" s="56">
        <v>97416</v>
      </c>
      <c r="E179" s="37"/>
      <c r="F179" s="37"/>
      <c r="G179" s="37"/>
      <c r="H179" s="38"/>
    </row>
    <row r="180" spans="1:8" s="16" customFormat="1" ht="37.5" customHeight="1" outlineLevel="1" x14ac:dyDescent="0.2">
      <c r="A180" s="147" t="s">
        <v>383</v>
      </c>
      <c r="B180" s="315"/>
      <c r="C180" s="297"/>
      <c r="D180" s="56">
        <v>102828</v>
      </c>
      <c r="E180" s="37"/>
      <c r="F180" s="37"/>
      <c r="G180" s="37"/>
      <c r="H180" s="38"/>
    </row>
    <row r="181" spans="1:8" s="16" customFormat="1" ht="37.5" customHeight="1" outlineLevel="1" x14ac:dyDescent="0.2">
      <c r="A181" s="147" t="s">
        <v>384</v>
      </c>
      <c r="B181" s="315"/>
      <c r="C181" s="297"/>
      <c r="D181" s="56">
        <v>108240</v>
      </c>
      <c r="E181" s="37"/>
      <c r="F181" s="37"/>
      <c r="G181" s="37"/>
      <c r="H181" s="38"/>
    </row>
    <row r="182" spans="1:8" s="16" customFormat="1" ht="37.5" customHeight="1" outlineLevel="1" x14ac:dyDescent="0.2">
      <c r="A182" s="147" t="s">
        <v>385</v>
      </c>
      <c r="B182" s="315"/>
      <c r="C182" s="297"/>
      <c r="D182" s="56">
        <v>113652</v>
      </c>
      <c r="E182" s="37"/>
      <c r="F182" s="37"/>
      <c r="G182" s="37"/>
      <c r="H182" s="38"/>
    </row>
    <row r="183" spans="1:8" s="16" customFormat="1" ht="37.5" customHeight="1" outlineLevel="1" x14ac:dyDescent="0.2">
      <c r="A183" s="147" t="s">
        <v>386</v>
      </c>
      <c r="B183" s="315"/>
      <c r="C183" s="297"/>
      <c r="D183" s="56">
        <v>119064</v>
      </c>
      <c r="E183" s="37"/>
      <c r="F183" s="37"/>
      <c r="G183" s="37"/>
      <c r="H183" s="38"/>
    </row>
    <row r="184" spans="1:8" s="16" customFormat="1" ht="37.5" customHeight="1" outlineLevel="1" x14ac:dyDescent="0.2">
      <c r="A184" s="147" t="s">
        <v>387</v>
      </c>
      <c r="B184" s="315"/>
      <c r="C184" s="297"/>
      <c r="D184" s="56">
        <v>124476</v>
      </c>
      <c r="E184" s="37"/>
      <c r="F184" s="37"/>
      <c r="G184" s="37"/>
      <c r="H184" s="38"/>
    </row>
    <row r="185" spans="1:8" s="16" customFormat="1" ht="37.5" customHeight="1" outlineLevel="1" x14ac:dyDescent="0.2">
      <c r="A185" s="147" t="s">
        <v>388</v>
      </c>
      <c r="B185" s="315"/>
      <c r="C185" s="297"/>
      <c r="D185" s="56">
        <v>129888</v>
      </c>
      <c r="E185" s="37"/>
      <c r="F185" s="37"/>
      <c r="G185" s="37"/>
      <c r="H185" s="38"/>
    </row>
    <row r="186" spans="1:8" s="16" customFormat="1" ht="37.5" customHeight="1" outlineLevel="1" x14ac:dyDescent="0.2">
      <c r="A186" s="147" t="s">
        <v>389</v>
      </c>
      <c r="B186" s="315"/>
      <c r="C186" s="297"/>
      <c r="D186" s="56">
        <v>135300</v>
      </c>
      <c r="E186" s="37"/>
      <c r="F186" s="37"/>
      <c r="G186" s="37"/>
      <c r="H186" s="38"/>
    </row>
    <row r="187" spans="1:8" s="16" customFormat="1" ht="37.5" customHeight="1" outlineLevel="1" x14ac:dyDescent="0.2">
      <c r="A187" s="147" t="s">
        <v>390</v>
      </c>
      <c r="B187" s="315"/>
      <c r="C187" s="297"/>
      <c r="D187" s="56">
        <v>140712</v>
      </c>
      <c r="E187" s="37"/>
      <c r="F187" s="37"/>
      <c r="G187" s="37"/>
      <c r="H187" s="38"/>
    </row>
    <row r="188" spans="1:8" s="16" customFormat="1" ht="37.5" customHeight="1" outlineLevel="1" x14ac:dyDescent="0.2">
      <c r="A188" s="147" t="s">
        <v>391</v>
      </c>
      <c r="B188" s="315"/>
      <c r="C188" s="297"/>
      <c r="D188" s="56">
        <v>146124</v>
      </c>
      <c r="E188" s="37"/>
      <c r="F188" s="37"/>
      <c r="G188" s="37"/>
      <c r="H188" s="38"/>
    </row>
    <row r="189" spans="1:8" s="16" customFormat="1" ht="37.5" customHeight="1" outlineLevel="1" x14ac:dyDescent="0.2">
      <c r="A189" s="147" t="s">
        <v>392</v>
      </c>
      <c r="B189" s="315"/>
      <c r="C189" s="297"/>
      <c r="D189" s="56">
        <v>151536</v>
      </c>
      <c r="E189" s="37"/>
      <c r="F189" s="37"/>
      <c r="G189" s="37"/>
      <c r="H189" s="38"/>
    </row>
    <row r="190" spans="1:8" s="16" customFormat="1" ht="37.5" customHeight="1" outlineLevel="1" x14ac:dyDescent="0.2">
      <c r="A190" s="147" t="s">
        <v>393</v>
      </c>
      <c r="B190" s="315"/>
      <c r="C190" s="297"/>
      <c r="D190" s="56">
        <v>156948</v>
      </c>
      <c r="E190" s="37"/>
      <c r="F190" s="37"/>
      <c r="G190" s="37"/>
      <c r="H190" s="38"/>
    </row>
    <row r="191" spans="1:8" s="16" customFormat="1" ht="37.5" customHeight="1" outlineLevel="1" x14ac:dyDescent="0.2">
      <c r="A191" s="147" t="s">
        <v>394</v>
      </c>
      <c r="B191" s="315"/>
      <c r="C191" s="297"/>
      <c r="D191" s="56">
        <v>162360</v>
      </c>
      <c r="E191" s="37"/>
      <c r="F191" s="37"/>
      <c r="G191" s="37"/>
      <c r="H191" s="38"/>
    </row>
    <row r="192" spans="1:8" s="16" customFormat="1" ht="37.5" customHeight="1" outlineLevel="1" x14ac:dyDescent="0.2">
      <c r="A192" s="147" t="s">
        <v>395</v>
      </c>
      <c r="B192" s="315"/>
      <c r="C192" s="297"/>
      <c r="D192" s="56">
        <v>167772</v>
      </c>
      <c r="E192" s="37"/>
      <c r="F192" s="37"/>
      <c r="G192" s="37"/>
      <c r="H192" s="38"/>
    </row>
    <row r="193" spans="1:8" s="16" customFormat="1" ht="37.5" customHeight="1" outlineLevel="1" x14ac:dyDescent="0.2">
      <c r="A193" s="147" t="s">
        <v>396</v>
      </c>
      <c r="B193" s="315"/>
      <c r="C193" s="297"/>
      <c r="D193" s="56">
        <v>173184</v>
      </c>
      <c r="E193" s="37"/>
      <c r="F193" s="37"/>
      <c r="G193" s="37"/>
      <c r="H193" s="38"/>
    </row>
    <row r="194" spans="1:8" s="16" customFormat="1" ht="37.5" customHeight="1" outlineLevel="1" x14ac:dyDescent="0.2">
      <c r="A194" s="147" t="s">
        <v>397</v>
      </c>
      <c r="B194" s="315"/>
      <c r="C194" s="297"/>
      <c r="D194" s="56">
        <v>178596</v>
      </c>
      <c r="E194" s="37"/>
      <c r="F194" s="37"/>
      <c r="G194" s="37"/>
      <c r="H194" s="38"/>
    </row>
    <row r="195" spans="1:8" s="16" customFormat="1" ht="37.5" customHeight="1" outlineLevel="1" thickBot="1" x14ac:dyDescent="0.25">
      <c r="A195" s="147" t="s">
        <v>398</v>
      </c>
      <c r="B195" s="315"/>
      <c r="C195" s="316"/>
      <c r="D195" s="56">
        <v>184008</v>
      </c>
      <c r="E195" s="37"/>
      <c r="F195" s="37"/>
      <c r="G195" s="37"/>
      <c r="H195" s="38"/>
    </row>
    <row r="196" spans="1:8" s="16" customFormat="1" ht="50.1" customHeight="1" thickBot="1" x14ac:dyDescent="0.25">
      <c r="A196" s="136" t="s">
        <v>59</v>
      </c>
      <c r="B196" s="137"/>
      <c r="C196" s="137"/>
      <c r="D196" s="739" t="str">
        <f>"от "&amp;MIN(D197:D206)&amp;" до "&amp;MAX(D197:D206)</f>
        <v>от 390 до 20490</v>
      </c>
      <c r="E196" s="740"/>
      <c r="F196" s="740"/>
      <c r="G196" s="740"/>
      <c r="H196" s="741"/>
    </row>
    <row r="197" spans="1:8" s="16" customFormat="1" ht="159.75" customHeight="1" x14ac:dyDescent="0.2">
      <c r="A197" s="474" t="s">
        <v>280</v>
      </c>
      <c r="B197" s="150" t="s">
        <v>281</v>
      </c>
      <c r="C197" s="74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1">
        <v>1500</v>
      </c>
      <c r="E197" s="32"/>
      <c r="F197" s="32"/>
      <c r="G197" s="32"/>
      <c r="H197" s="33"/>
    </row>
    <row r="198" spans="1:8" s="16" customFormat="1" ht="37.5" customHeight="1" x14ac:dyDescent="0.2">
      <c r="A198" s="160" t="s">
        <v>61</v>
      </c>
      <c r="B198" s="161"/>
      <c r="C198" s="32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8" s="36">
        <v>1290</v>
      </c>
      <c r="E198" s="37"/>
      <c r="F198" s="37"/>
      <c r="G198" s="37"/>
      <c r="H198" s="38"/>
    </row>
    <row r="199" spans="1:8" s="16" customFormat="1" ht="37.5" customHeight="1" x14ac:dyDescent="0.2">
      <c r="A199" s="160" t="s">
        <v>62</v>
      </c>
      <c r="B199" s="161"/>
      <c r="C199" s="324"/>
      <c r="D199" s="36">
        <v>20490</v>
      </c>
      <c r="E199" s="37"/>
      <c r="F199" s="37"/>
      <c r="G199" s="37"/>
      <c r="H199" s="38"/>
    </row>
    <row r="200" spans="1:8" s="16" customFormat="1" ht="37.5" customHeight="1" x14ac:dyDescent="0.2">
      <c r="A200" s="160" t="s">
        <v>63</v>
      </c>
      <c r="B200" s="161"/>
      <c r="C200" s="324"/>
      <c r="D200" s="36">
        <v>4590</v>
      </c>
      <c r="E200" s="37"/>
      <c r="F200" s="37"/>
      <c r="G200" s="37"/>
      <c r="H200" s="38"/>
    </row>
    <row r="201" spans="1:8" s="16" customFormat="1" ht="37.5" customHeight="1" x14ac:dyDescent="0.2">
      <c r="A201" s="160" t="s">
        <v>64</v>
      </c>
      <c r="B201" s="161"/>
      <c r="C201" s="324"/>
      <c r="D201" s="36">
        <v>12390</v>
      </c>
      <c r="E201" s="37"/>
      <c r="F201" s="37"/>
      <c r="G201" s="37"/>
      <c r="H201" s="38"/>
    </row>
    <row r="202" spans="1:8" s="16" customFormat="1" ht="37.5" customHeight="1" x14ac:dyDescent="0.2">
      <c r="A202" s="160" t="s">
        <v>65</v>
      </c>
      <c r="B202" s="161"/>
      <c r="C202" s="324"/>
      <c r="D202" s="36">
        <v>390</v>
      </c>
      <c r="E202" s="37"/>
      <c r="F202" s="37"/>
      <c r="G202" s="37"/>
      <c r="H202" s="38"/>
    </row>
    <row r="203" spans="1:8" s="16" customFormat="1" ht="37.5" customHeight="1" x14ac:dyDescent="0.2">
      <c r="A203" s="160" t="s">
        <v>66</v>
      </c>
      <c r="B203" s="161"/>
      <c r="C203" s="324"/>
      <c r="D203" s="36">
        <v>390</v>
      </c>
      <c r="E203" s="37"/>
      <c r="F203" s="37"/>
      <c r="G203" s="37"/>
      <c r="H203" s="38"/>
    </row>
    <row r="204" spans="1:8" s="16" customFormat="1" ht="37.5" customHeight="1" x14ac:dyDescent="0.2">
      <c r="A204" s="160" t="s">
        <v>67</v>
      </c>
      <c r="B204" s="161"/>
      <c r="C204" s="324"/>
      <c r="D204" s="36">
        <v>780</v>
      </c>
      <c r="E204" s="37"/>
      <c r="F204" s="37"/>
      <c r="G204" s="37"/>
      <c r="H204" s="38"/>
    </row>
    <row r="205" spans="1:8" s="16" customFormat="1" ht="37.5" customHeight="1" x14ac:dyDescent="0.2">
      <c r="A205" s="160" t="s">
        <v>68</v>
      </c>
      <c r="B205" s="161"/>
      <c r="C205" s="324"/>
      <c r="D205" s="36">
        <v>1170</v>
      </c>
      <c r="E205" s="37"/>
      <c r="F205" s="37"/>
      <c r="G205" s="37"/>
      <c r="H205" s="38"/>
    </row>
    <row r="206" spans="1:8" s="16" customFormat="1" ht="37.5" customHeight="1" thickBot="1" x14ac:dyDescent="0.25">
      <c r="A206" s="207" t="s">
        <v>69</v>
      </c>
      <c r="B206" s="208"/>
      <c r="C206" s="332"/>
      <c r="D206" s="44">
        <v>10290</v>
      </c>
      <c r="E206" s="45"/>
      <c r="F206" s="45"/>
      <c r="G206" s="45"/>
      <c r="H206" s="46"/>
    </row>
    <row r="207" spans="1:8" s="16" customFormat="1" ht="117.75" customHeight="1" thickBot="1" x14ac:dyDescent="0.25">
      <c r="A207" s="356" t="s">
        <v>71</v>
      </c>
      <c r="B207" s="397"/>
      <c r="C207"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07" s="45">
        <v>30</v>
      </c>
      <c r="E207" s="45"/>
      <c r="F207" s="45"/>
      <c r="G207" s="45"/>
      <c r="H207" s="46"/>
    </row>
    <row r="208" spans="1:8" s="28" customFormat="1" ht="50.1" customHeight="1" thickBot="1" x14ac:dyDescent="0.25">
      <c r="A208" s="24" t="s">
        <v>72</v>
      </c>
      <c r="B208" s="25"/>
      <c r="C208" s="26"/>
      <c r="D208" s="427" t="str">
        <f>"от "&amp;MIN(D99,D210:D263)&amp;" до "&amp;MAX(D99,D209:D263)</f>
        <v>от 540 до 229920</v>
      </c>
      <c r="E208" s="427"/>
      <c r="F208" s="427"/>
      <c r="G208" s="427"/>
      <c r="H208" s="428"/>
    </row>
    <row r="209" spans="1:8" s="16" customFormat="1" ht="24.95" customHeight="1" thickBot="1" x14ac:dyDescent="0.25">
      <c r="A209" s="336"/>
      <c r="B209" s="337"/>
      <c r="C209" s="130"/>
      <c r="D209" s="177"/>
      <c r="E209" s="177"/>
      <c r="F209" s="177"/>
      <c r="G209" s="177"/>
      <c r="H209" s="178"/>
    </row>
    <row r="210" spans="1:8" s="16" customFormat="1" ht="72" customHeight="1" thickBot="1" x14ac:dyDescent="0.25">
      <c r="A210" s="179" t="s">
        <v>73</v>
      </c>
      <c r="B210" s="180"/>
      <c r="C21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210" s="182">
        <v>13860</v>
      </c>
      <c r="E210" s="182"/>
      <c r="F210" s="182"/>
      <c r="G210" s="182"/>
      <c r="H210" s="183"/>
    </row>
    <row r="211" spans="1:8" s="16" customFormat="1" ht="72" customHeight="1" thickBot="1" x14ac:dyDescent="0.25">
      <c r="A211" s="184" t="s">
        <v>74</v>
      </c>
      <c r="B211" s="185"/>
      <c r="C211" s="186"/>
      <c r="D211" s="187" t="s">
        <v>75</v>
      </c>
      <c r="E211" s="188"/>
      <c r="F211" s="188"/>
      <c r="G211" s="188"/>
      <c r="H211" s="189"/>
    </row>
    <row r="212" spans="1:8" s="16" customFormat="1" ht="72" customHeight="1" x14ac:dyDescent="0.2">
      <c r="A212" s="190" t="s">
        <v>76</v>
      </c>
      <c r="B212" s="191"/>
      <c r="C212" s="186"/>
      <c r="D212" s="157">
        <f>D210/4</f>
        <v>3465</v>
      </c>
      <c r="E212" s="157"/>
      <c r="F212" s="157"/>
      <c r="G212" s="157"/>
      <c r="H212" s="158"/>
    </row>
    <row r="213" spans="1:8" s="16" customFormat="1" ht="72" customHeight="1" x14ac:dyDescent="0.2">
      <c r="A213" s="190" t="s">
        <v>77</v>
      </c>
      <c r="B213" s="191"/>
      <c r="C213" s="186"/>
      <c r="D213" s="157">
        <f>D210/5</f>
        <v>2772</v>
      </c>
      <c r="E213" s="157"/>
      <c r="F213" s="157"/>
      <c r="G213" s="157"/>
      <c r="H213" s="158"/>
    </row>
    <row r="214" spans="1:8" s="16" customFormat="1" ht="72" customHeight="1" x14ac:dyDescent="0.2">
      <c r="A214" s="190" t="s">
        <v>78</v>
      </c>
      <c r="B214" s="191"/>
      <c r="C214" s="186"/>
      <c r="D214" s="157">
        <f>D210/6</f>
        <v>2310</v>
      </c>
      <c r="E214" s="157"/>
      <c r="F214" s="157"/>
      <c r="G214" s="157"/>
      <c r="H214" s="158"/>
    </row>
    <row r="215" spans="1:8" s="16" customFormat="1" ht="72" customHeight="1" x14ac:dyDescent="0.2">
      <c r="A215" s="190" t="s">
        <v>79</v>
      </c>
      <c r="B215" s="191"/>
      <c r="C215" s="186"/>
      <c r="D215" s="157">
        <f>D210/7</f>
        <v>1980</v>
      </c>
      <c r="E215" s="157"/>
      <c r="F215" s="157"/>
      <c r="G215" s="157"/>
      <c r="H215" s="158"/>
    </row>
    <row r="216" spans="1:8" s="16" customFormat="1" ht="72" customHeight="1" x14ac:dyDescent="0.2">
      <c r="A216" s="190" t="s">
        <v>80</v>
      </c>
      <c r="B216" s="191"/>
      <c r="C216" s="186"/>
      <c r="D216" s="157">
        <f>D210/8</f>
        <v>1732.5</v>
      </c>
      <c r="E216" s="157"/>
      <c r="F216" s="157"/>
      <c r="G216" s="157"/>
      <c r="H216" s="158"/>
    </row>
    <row r="217" spans="1:8" s="16" customFormat="1" ht="72" customHeight="1" x14ac:dyDescent="0.2">
      <c r="A217" s="190" t="s">
        <v>81</v>
      </c>
      <c r="B217" s="191"/>
      <c r="C217" s="186"/>
      <c r="D217" s="157">
        <f>D210/9</f>
        <v>1540</v>
      </c>
      <c r="E217" s="157"/>
      <c r="F217" s="157"/>
      <c r="G217" s="157"/>
      <c r="H217" s="158"/>
    </row>
    <row r="218" spans="1:8" s="16" customFormat="1" ht="72" customHeight="1" x14ac:dyDescent="0.2">
      <c r="A218" s="190" t="s">
        <v>82</v>
      </c>
      <c r="B218" s="191"/>
      <c r="C218" s="186"/>
      <c r="D218" s="157">
        <f>D210/10</f>
        <v>1386</v>
      </c>
      <c r="E218" s="157"/>
      <c r="F218" s="157"/>
      <c r="G218" s="157"/>
      <c r="H218" s="158"/>
    </row>
    <row r="219" spans="1:8" s="16" customFormat="1" ht="72" customHeight="1" thickBot="1" x14ac:dyDescent="0.25">
      <c r="A219" s="179" t="s">
        <v>83</v>
      </c>
      <c r="B219" s="180"/>
      <c r="C219" s="186"/>
      <c r="D219" s="182">
        <v>20784</v>
      </c>
      <c r="E219" s="182"/>
      <c r="F219" s="182"/>
      <c r="G219" s="182"/>
      <c r="H219" s="183"/>
    </row>
    <row r="220" spans="1:8" s="16" customFormat="1" ht="72" customHeight="1" thickBot="1" x14ac:dyDescent="0.25">
      <c r="A220" s="184" t="s">
        <v>74</v>
      </c>
      <c r="B220" s="185"/>
      <c r="C220" s="186"/>
      <c r="D220" s="187" t="s">
        <v>75</v>
      </c>
      <c r="E220" s="188"/>
      <c r="F220" s="188"/>
      <c r="G220" s="188"/>
      <c r="H220" s="189"/>
    </row>
    <row r="221" spans="1:8" s="16" customFormat="1" ht="72" customHeight="1" x14ac:dyDescent="0.2">
      <c r="A221" s="190" t="s">
        <v>76</v>
      </c>
      <c r="B221" s="191"/>
      <c r="C221" s="186"/>
      <c r="D221" s="157">
        <v>5196</v>
      </c>
      <c r="E221" s="157"/>
      <c r="F221" s="157"/>
      <c r="G221" s="157"/>
      <c r="H221" s="158"/>
    </row>
    <row r="222" spans="1:8" s="16" customFormat="1" ht="72" customHeight="1" x14ac:dyDescent="0.2">
      <c r="A222" s="190" t="s">
        <v>77</v>
      </c>
      <c r="B222" s="191"/>
      <c r="C222" s="186"/>
      <c r="D222" s="157">
        <v>4156.8</v>
      </c>
      <c r="E222" s="157"/>
      <c r="F222" s="157"/>
      <c r="G222" s="157"/>
      <c r="H222" s="158"/>
    </row>
    <row r="223" spans="1:8" s="16" customFormat="1" ht="72" customHeight="1" x14ac:dyDescent="0.2">
      <c r="A223" s="190" t="s">
        <v>78</v>
      </c>
      <c r="B223" s="191"/>
      <c r="C223" s="186"/>
      <c r="D223" s="157">
        <v>3463.9999999999995</v>
      </c>
      <c r="E223" s="157"/>
      <c r="F223" s="157"/>
      <c r="G223" s="157"/>
      <c r="H223" s="158"/>
    </row>
    <row r="224" spans="1:8" s="16" customFormat="1" ht="72" customHeight="1" x14ac:dyDescent="0.2">
      <c r="A224" s="190" t="s">
        <v>79</v>
      </c>
      <c r="B224" s="191"/>
      <c r="C224" s="186"/>
      <c r="D224" s="157">
        <v>2969.1428571428569</v>
      </c>
      <c r="E224" s="157"/>
      <c r="F224" s="157"/>
      <c r="G224" s="157"/>
      <c r="H224" s="158"/>
    </row>
    <row r="225" spans="1:8" s="16" customFormat="1" ht="72" customHeight="1" x14ac:dyDescent="0.2">
      <c r="A225" s="190" t="s">
        <v>80</v>
      </c>
      <c r="B225" s="191"/>
      <c r="C225" s="186"/>
      <c r="D225" s="157">
        <v>2598</v>
      </c>
      <c r="E225" s="157"/>
      <c r="F225" s="157"/>
      <c r="G225" s="157"/>
      <c r="H225" s="158"/>
    </row>
    <row r="226" spans="1:8" s="16" customFormat="1" ht="72" customHeight="1" x14ac:dyDescent="0.2">
      <c r="A226" s="190" t="s">
        <v>81</v>
      </c>
      <c r="B226" s="191"/>
      <c r="C226" s="186"/>
      <c r="D226" s="157">
        <v>2309.333333333333</v>
      </c>
      <c r="E226" s="157"/>
      <c r="F226" s="157"/>
      <c r="G226" s="157"/>
      <c r="H226" s="158"/>
    </row>
    <row r="227" spans="1:8" s="16" customFormat="1" ht="72" customHeight="1" thickBot="1" x14ac:dyDescent="0.25">
      <c r="A227" s="190" t="s">
        <v>82</v>
      </c>
      <c r="B227" s="191"/>
      <c r="C227" s="194"/>
      <c r="D227" s="157">
        <v>2078.4</v>
      </c>
      <c r="E227" s="157"/>
      <c r="F227" s="157"/>
      <c r="G227" s="157"/>
      <c r="H227" s="158"/>
    </row>
    <row r="228" spans="1:8" s="16" customFormat="1" ht="62.45" customHeight="1" thickBot="1" x14ac:dyDescent="0.25">
      <c r="A228" s="195" t="s">
        <v>84</v>
      </c>
      <c r="B228" s="196"/>
      <c r="C2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8" s="44">
        <v>25002</v>
      </c>
      <c r="E228" s="45"/>
      <c r="F228" s="45"/>
      <c r="G228" s="45"/>
      <c r="H228" s="46"/>
    </row>
    <row r="229" spans="1:8" s="16" customFormat="1" ht="24.95" customHeight="1" thickBot="1" x14ac:dyDescent="0.25">
      <c r="A229" s="336"/>
      <c r="B229" s="337"/>
      <c r="C229" s="125"/>
      <c r="D229" s="199"/>
      <c r="E229" s="199"/>
      <c r="F229" s="199"/>
      <c r="G229" s="199"/>
      <c r="H229" s="200"/>
    </row>
    <row r="230" spans="1:8" s="16" customFormat="1" ht="50.1" customHeight="1" x14ac:dyDescent="0.2">
      <c r="A230" s="160" t="s">
        <v>85</v>
      </c>
      <c r="B230" s="161"/>
      <c r="C230" s="201" t="str">
        <f>"Интернет-площадка 2gis.ru на основе Cправочника организаций "&amp;$C$2&amp;""</f>
        <v>Интернет-площадка 2gis.ru на основе Cправочника организаций "2ГИС.САНКТ-ПЕТЕРБУРГ"</v>
      </c>
      <c r="D230" s="31">
        <v>14190</v>
      </c>
      <c r="E230" s="32"/>
      <c r="F230" s="32"/>
      <c r="G230" s="32"/>
      <c r="H230" s="33"/>
    </row>
    <row r="231" spans="1:8" s="16" customFormat="1" ht="50.1" customHeight="1" x14ac:dyDescent="0.2">
      <c r="A231" s="160" t="s">
        <v>649</v>
      </c>
      <c r="B231" s="161"/>
      <c r="C231" s="202" t="s">
        <v>95</v>
      </c>
      <c r="D231" s="36">
        <v>139290</v>
      </c>
      <c r="E231" s="37"/>
      <c r="F231" s="37"/>
      <c r="G231" s="37"/>
      <c r="H231" s="38"/>
    </row>
    <row r="232" spans="1:8" s="16" customFormat="1" ht="50.1" customHeight="1" x14ac:dyDescent="0.2">
      <c r="A232" s="160" t="s">
        <v>86</v>
      </c>
      <c r="B232" s="161"/>
      <c r="C232"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2" s="36">
        <v>10290</v>
      </c>
      <c r="E232" s="37"/>
      <c r="F232" s="37"/>
      <c r="G232" s="37"/>
      <c r="H232" s="38"/>
    </row>
    <row r="233" spans="1:8" s="16" customFormat="1" ht="50.1" customHeight="1" x14ac:dyDescent="0.2">
      <c r="A233" s="160" t="s">
        <v>87</v>
      </c>
      <c r="B233" s="161"/>
      <c r="C233"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3" s="36">
        <v>35490</v>
      </c>
      <c r="E233" s="37"/>
      <c r="F233" s="37"/>
      <c r="G233" s="37"/>
      <c r="H233" s="38"/>
    </row>
    <row r="234" spans="1:8" s="16" customFormat="1" ht="50.1" customHeight="1" x14ac:dyDescent="0.2">
      <c r="A234" s="160" t="s">
        <v>88</v>
      </c>
      <c r="B234" s="161"/>
      <c r="C234" s="202" t="str">
        <f>"Интернет-площадка 2gis.ru на основе Cправочника организаций "&amp;$C$2&amp;""</f>
        <v>Интернет-площадка 2gis.ru на основе Cправочника организаций "2ГИС.САНКТ-ПЕТЕРБУРГ"</v>
      </c>
      <c r="D234" s="36">
        <v>17790</v>
      </c>
      <c r="E234" s="37"/>
      <c r="F234" s="37"/>
      <c r="G234" s="37"/>
      <c r="H234" s="38"/>
    </row>
    <row r="235" spans="1:8" s="16" customFormat="1" ht="50.1" customHeight="1" x14ac:dyDescent="0.2">
      <c r="A235" s="160" t="s">
        <v>89</v>
      </c>
      <c r="B235" s="161"/>
      <c r="C235" s="202" t="str">
        <f>"Интернет-площадка 2gis.ru на основе Cправочника организаций "&amp;$C$2&amp;""</f>
        <v>Интернет-площадка 2gis.ru на основе Cправочника организаций "2ГИС.САНКТ-ПЕТЕРБУРГ"</v>
      </c>
      <c r="D235" s="36">
        <v>21348</v>
      </c>
      <c r="E235" s="37"/>
      <c r="F235" s="37"/>
      <c r="G235" s="37"/>
      <c r="H235" s="38"/>
    </row>
    <row r="236" spans="1:8" s="16" customFormat="1" ht="50.1" customHeight="1" x14ac:dyDescent="0.2">
      <c r="A236" s="160" t="s">
        <v>90</v>
      </c>
      <c r="B236" s="161"/>
      <c r="C236"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6" s="36">
        <v>7290</v>
      </c>
      <c r="E236" s="37"/>
      <c r="F236" s="37"/>
      <c r="G236" s="37"/>
      <c r="H236" s="38"/>
    </row>
    <row r="237" spans="1:8" s="16" customFormat="1" ht="50.1" customHeight="1" x14ac:dyDescent="0.2">
      <c r="A237" s="160" t="s">
        <v>91</v>
      </c>
      <c r="B237" s="161"/>
      <c r="C237"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7" s="36">
        <v>14790</v>
      </c>
      <c r="E237" s="37"/>
      <c r="F237" s="37"/>
      <c r="G237" s="37"/>
      <c r="H237" s="38"/>
    </row>
    <row r="238" spans="1:8" s="16" customFormat="1" ht="50.1" customHeight="1" x14ac:dyDescent="0.2">
      <c r="A238" s="160" t="s">
        <v>92</v>
      </c>
      <c r="B238" s="161"/>
      <c r="C238"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6">
        <v>42690</v>
      </c>
      <c r="E238" s="37"/>
      <c r="F238" s="37"/>
      <c r="G238" s="37"/>
      <c r="H238" s="38"/>
    </row>
    <row r="239" spans="1:8" s="16" customFormat="1" ht="50.1" customHeight="1" x14ac:dyDescent="0.2">
      <c r="A239" s="160" t="s">
        <v>93</v>
      </c>
      <c r="B239" s="161"/>
      <c r="C239" s="202" t="str">
        <f>C279</f>
        <v>электронный справочник на основе Справочника организаций "2ГИС.САНКТ-ПЕТЕРБУРГ" (мобильная версия 2ГИС 4.0 и выше)</v>
      </c>
      <c r="D239" s="36">
        <v>34680</v>
      </c>
      <c r="E239" s="37"/>
      <c r="F239" s="37"/>
      <c r="G239" s="37"/>
      <c r="H239" s="38"/>
    </row>
    <row r="240" spans="1:8" s="16" customFormat="1" ht="50.1" customHeight="1" x14ac:dyDescent="0.2">
      <c r="A240" s="160" t="s">
        <v>94</v>
      </c>
      <c r="B240" s="161"/>
      <c r="C240" s="202" t="s">
        <v>95</v>
      </c>
      <c r="D240" s="36">
        <v>540</v>
      </c>
      <c r="E240" s="37"/>
      <c r="F240" s="37"/>
      <c r="G240" s="37"/>
      <c r="H240" s="38"/>
    </row>
    <row r="241" spans="1:8" s="16" customFormat="1" ht="70.5" customHeight="1" x14ac:dyDescent="0.2">
      <c r="A241" s="160" t="s">
        <v>96</v>
      </c>
      <c r="B241" s="161"/>
      <c r="C2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1" s="36">
        <v>13290</v>
      </c>
      <c r="E241" s="37"/>
      <c r="F241" s="37"/>
      <c r="G241" s="37"/>
      <c r="H241" s="38"/>
    </row>
    <row r="242" spans="1:8" s="16" customFormat="1" ht="70.5" customHeight="1" x14ac:dyDescent="0.2">
      <c r="A242" s="160" t="s">
        <v>97</v>
      </c>
      <c r="B242" s="161"/>
      <c r="C242" s="202" t="str">
        <f t="shared" ref="C242:C2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2" s="36">
        <v>10632</v>
      </c>
      <c r="E242" s="37"/>
      <c r="F242" s="37"/>
      <c r="G242" s="37"/>
      <c r="H242" s="38"/>
    </row>
    <row r="243" spans="1:8" s="16" customFormat="1" ht="70.5" customHeight="1" x14ac:dyDescent="0.2">
      <c r="A243" s="160" t="s">
        <v>98</v>
      </c>
      <c r="B243" s="161"/>
      <c r="C243"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3" s="36">
        <v>11190</v>
      </c>
      <c r="E243" s="37"/>
      <c r="F243" s="37"/>
      <c r="G243" s="37"/>
      <c r="H243" s="38"/>
    </row>
    <row r="244" spans="1:8" s="16" customFormat="1" ht="70.5" customHeight="1" x14ac:dyDescent="0.2">
      <c r="A244" s="160" t="s">
        <v>99</v>
      </c>
      <c r="B244" s="161"/>
      <c r="C244"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4" s="36">
        <v>5316</v>
      </c>
      <c r="E244" s="37"/>
      <c r="F244" s="37"/>
      <c r="G244" s="37"/>
      <c r="H244" s="38"/>
    </row>
    <row r="245" spans="1:8" s="16" customFormat="1" ht="50.1" customHeight="1" thickBot="1" x14ac:dyDescent="0.25">
      <c r="A245" s="160" t="s">
        <v>102</v>
      </c>
      <c r="B245" s="161"/>
      <c r="C245"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45" s="36">
        <v>31890</v>
      </c>
      <c r="E245" s="37"/>
      <c r="F245" s="37"/>
      <c r="G245" s="37"/>
      <c r="H245" s="38"/>
    </row>
    <row r="246" spans="1:8" s="16" customFormat="1" ht="102" customHeight="1" thickBot="1" x14ac:dyDescent="0.25">
      <c r="A246" s="160" t="s">
        <v>16</v>
      </c>
      <c r="B246" s="161"/>
      <c r="C246" s="7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6" s="36">
        <v>1500</v>
      </c>
      <c r="E246" s="37"/>
      <c r="F246" s="37"/>
      <c r="G246" s="37"/>
      <c r="H246" s="38"/>
    </row>
    <row r="247" spans="1:8" s="16" customFormat="1" ht="102" customHeight="1" thickBot="1" x14ac:dyDescent="0.25">
      <c r="A247" s="160" t="s">
        <v>103</v>
      </c>
      <c r="B247" s="161"/>
      <c r="C247" s="7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7" s="36">
        <v>200010</v>
      </c>
      <c r="E247" s="37"/>
      <c r="F247" s="37"/>
      <c r="G247" s="37"/>
      <c r="H247" s="38"/>
    </row>
    <row r="248" spans="1:8" s="16" customFormat="1" ht="126" customHeight="1" x14ac:dyDescent="0.2">
      <c r="A248" s="160" t="s">
        <v>104</v>
      </c>
      <c r="B248" s="161"/>
      <c r="C248" s="47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8" s="144">
        <v>20025</v>
      </c>
      <c r="E248" s="145"/>
      <c r="F248" s="145"/>
      <c r="G248" s="145"/>
      <c r="H248" s="146"/>
    </row>
    <row r="249" spans="1:8" s="16" customFormat="1" ht="96" customHeight="1" x14ac:dyDescent="0.2">
      <c r="A249" s="154" t="s">
        <v>105</v>
      </c>
      <c r="B249" s="204"/>
      <c r="C249" s="36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9" s="36">
        <v>10005</v>
      </c>
      <c r="E249" s="37"/>
      <c r="F249" s="37"/>
      <c r="G249" s="37"/>
      <c r="H249" s="38"/>
    </row>
    <row r="250" spans="1:8" s="16" customFormat="1" ht="96" customHeight="1" thickBot="1" x14ac:dyDescent="0.25">
      <c r="A250" s="154" t="s">
        <v>106</v>
      </c>
      <c r="B250" s="204"/>
      <c r="C2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0" s="36">
        <v>20004</v>
      </c>
      <c r="E250" s="37"/>
      <c r="F250" s="37"/>
      <c r="G250" s="37"/>
      <c r="H250" s="38"/>
    </row>
    <row r="251" spans="1:8" s="16" customFormat="1" ht="93" customHeight="1" thickBot="1" x14ac:dyDescent="0.25">
      <c r="A251" s="160" t="s">
        <v>100</v>
      </c>
      <c r="B251" s="161" t="s">
        <v>100</v>
      </c>
      <c r="C251"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1" s="36">
        <v>20004</v>
      </c>
      <c r="E251" s="37"/>
      <c r="F251" s="37"/>
      <c r="G251" s="37"/>
      <c r="H251" s="38"/>
    </row>
    <row r="252" spans="1:8" s="16" customFormat="1" ht="93" customHeight="1" x14ac:dyDescent="0.2">
      <c r="A252" s="160" t="s">
        <v>101</v>
      </c>
      <c r="B252" s="161" t="s">
        <v>101</v>
      </c>
      <c r="C252"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2" s="36">
        <v>15000</v>
      </c>
      <c r="E252" s="37"/>
      <c r="F252" s="37"/>
      <c r="G252" s="37"/>
      <c r="H252" s="38"/>
    </row>
    <row r="253" spans="1:8" s="16" customFormat="1" ht="50.1" customHeight="1" x14ac:dyDescent="0.2">
      <c r="A253" s="160" t="s">
        <v>107</v>
      </c>
      <c r="B253" s="161"/>
      <c r="C253" s="202" t="str">
        <f>"Интернет-площадка 2gis.ru на основе Cправочника организаций "&amp;$C$2&amp;""</f>
        <v>Интернет-площадка 2gis.ru на основе Cправочника организаций "2ГИС.САНКТ-ПЕТЕРБУРГ"</v>
      </c>
      <c r="D253" s="36">
        <v>35520</v>
      </c>
      <c r="E253" s="37"/>
      <c r="F253" s="37"/>
      <c r="G253" s="37"/>
      <c r="H253" s="38"/>
    </row>
    <row r="254" spans="1:8" s="16" customFormat="1" ht="50.1" customHeight="1" x14ac:dyDescent="0.2">
      <c r="A254" s="160" t="s">
        <v>650</v>
      </c>
      <c r="B254" s="161"/>
      <c r="C254" s="202" t="s">
        <v>95</v>
      </c>
      <c r="D254" s="36">
        <v>229920</v>
      </c>
      <c r="E254" s="37"/>
      <c r="F254" s="37"/>
      <c r="G254" s="37"/>
      <c r="H254" s="38"/>
    </row>
    <row r="255" spans="1:8" s="16" customFormat="1" ht="50.1" customHeight="1" x14ac:dyDescent="0.2">
      <c r="A255" s="154" t="s">
        <v>108</v>
      </c>
      <c r="B255" s="204"/>
      <c r="C255" s="202" t="str">
        <f t="shared" ref="C255:C263"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5" s="36">
        <v>25800</v>
      </c>
      <c r="E255" s="37"/>
      <c r="F255" s="37"/>
      <c r="G255" s="37"/>
      <c r="H255" s="38"/>
    </row>
    <row r="256" spans="1:8" s="16" customFormat="1" ht="50.1" customHeight="1" x14ac:dyDescent="0.2">
      <c r="A256" s="160" t="s">
        <v>109</v>
      </c>
      <c r="B256" s="161"/>
      <c r="C256" s="202" t="str">
        <f t="shared" si="1"/>
        <v>Электронный справочник на основе Справочника организаций "2ГИС.САНКТ-ПЕТЕРБУРГ" (версия для ПК)</v>
      </c>
      <c r="D256" s="36">
        <v>88800</v>
      </c>
      <c r="E256" s="37"/>
      <c r="F256" s="37"/>
      <c r="G256" s="37"/>
      <c r="H256" s="38"/>
    </row>
    <row r="257" spans="1:8" s="16" customFormat="1" ht="50.1" customHeight="1" x14ac:dyDescent="0.2">
      <c r="A257" s="160" t="s">
        <v>110</v>
      </c>
      <c r="B257" s="161"/>
      <c r="C257" s="202" t="str">
        <f>"Интернет-площадка 2gis.ru на основе Cправочника организаций "&amp;$C$2&amp;""</f>
        <v>Интернет-площадка 2gis.ru на основе Cправочника организаций "2ГИС.САНКТ-ПЕТЕРБУРГ"</v>
      </c>
      <c r="D257" s="36">
        <v>44520</v>
      </c>
      <c r="E257" s="37"/>
      <c r="F257" s="37"/>
      <c r="G257" s="37"/>
      <c r="H257" s="38"/>
    </row>
    <row r="258" spans="1:8" s="16" customFormat="1" ht="50.1" customHeight="1" x14ac:dyDescent="0.2">
      <c r="A258" s="160" t="s">
        <v>111</v>
      </c>
      <c r="B258" s="161"/>
      <c r="C258" s="202" t="str">
        <f>"Интернет-площадка 2gis.ru на основе Cправочника организаций "&amp;$C$2&amp;""</f>
        <v>Интернет-площадка 2gis.ru на основе Cправочника организаций "2ГИС.САНКТ-ПЕТЕРБУРГ"</v>
      </c>
      <c r="D258" s="36">
        <v>53424</v>
      </c>
      <c r="E258" s="37"/>
      <c r="F258" s="37"/>
      <c r="G258" s="37"/>
      <c r="H258" s="38"/>
    </row>
    <row r="259" spans="1:8" s="16" customFormat="1" ht="50.1" customHeight="1" x14ac:dyDescent="0.2">
      <c r="A259" s="160" t="s">
        <v>112</v>
      </c>
      <c r="B259" s="161"/>
      <c r="C259" s="202" t="str">
        <f t="shared" si="1"/>
        <v>Электронный справочник на основе Справочника организаций "2ГИС.САНКТ-ПЕТЕРБУРГ" (версия для ПК)</v>
      </c>
      <c r="D259" s="36">
        <v>18240</v>
      </c>
      <c r="E259" s="37"/>
      <c r="F259" s="37"/>
      <c r="G259" s="37"/>
      <c r="H259" s="38"/>
    </row>
    <row r="260" spans="1:8" s="16" customFormat="1" ht="50.1" customHeight="1" x14ac:dyDescent="0.2">
      <c r="A260" s="160" t="s">
        <v>113</v>
      </c>
      <c r="B260" s="161"/>
      <c r="C260" s="202" t="str">
        <f t="shared" si="1"/>
        <v>Электронный справочник на основе Справочника организаций "2ГИС.САНКТ-ПЕТЕРБУРГ" (версия для ПК)</v>
      </c>
      <c r="D260" s="36">
        <v>37080</v>
      </c>
      <c r="E260" s="37"/>
      <c r="F260" s="37"/>
      <c r="G260" s="37"/>
      <c r="H260" s="38"/>
    </row>
    <row r="261" spans="1:8" s="16" customFormat="1" ht="50.1" customHeight="1" x14ac:dyDescent="0.2">
      <c r="A261" s="160" t="s">
        <v>114</v>
      </c>
      <c r="B261" s="161"/>
      <c r="C261" s="202" t="str">
        <f t="shared" si="1"/>
        <v>Электронный справочник на основе Справочника организаций "2ГИС.САНКТ-ПЕТЕРБУРГ" (версия для ПК)</v>
      </c>
      <c r="D261" s="36">
        <v>106800</v>
      </c>
      <c r="E261" s="37"/>
      <c r="F261" s="37"/>
      <c r="G261" s="37"/>
      <c r="H261" s="38"/>
    </row>
    <row r="262" spans="1:8" s="16" customFormat="1" ht="50.1" customHeight="1" x14ac:dyDescent="0.2">
      <c r="A262" s="160" t="s">
        <v>282</v>
      </c>
      <c r="B262" s="161"/>
      <c r="C262" s="202" t="s">
        <v>95</v>
      </c>
      <c r="D262" s="36">
        <v>1440</v>
      </c>
      <c r="E262" s="37"/>
      <c r="F262" s="37"/>
      <c r="G262" s="37"/>
      <c r="H262" s="38"/>
    </row>
    <row r="263" spans="1:8" s="16" customFormat="1" ht="50.1" customHeight="1" thickBot="1" x14ac:dyDescent="0.25">
      <c r="A263" s="160" t="s">
        <v>117</v>
      </c>
      <c r="B263" s="161"/>
      <c r="C263" s="202" t="str">
        <f t="shared" si="1"/>
        <v>Электронный справочник на основе Справочника организаций "2ГИС.САНКТ-ПЕТЕРБУРГ" (версия для ПК)</v>
      </c>
      <c r="D263" s="44">
        <v>79800</v>
      </c>
      <c r="E263" s="45"/>
      <c r="F263" s="45"/>
      <c r="G263" s="45"/>
      <c r="H263" s="46"/>
    </row>
    <row r="264" spans="1:8" s="16" customFormat="1" ht="21.75" thickBot="1" x14ac:dyDescent="0.25">
      <c r="A264" s="336"/>
      <c r="B264" s="337"/>
      <c r="C264" s="130"/>
      <c r="D264" s="399"/>
      <c r="E264" s="399"/>
      <c r="F264" s="399"/>
      <c r="G264" s="399"/>
      <c r="H264" s="400"/>
    </row>
    <row r="265" spans="1:8" s="16" customFormat="1" ht="50.1" customHeight="1" thickBot="1" x14ac:dyDescent="0.25">
      <c r="A265" s="268" t="s">
        <v>5</v>
      </c>
      <c r="B265" s="744" t="s">
        <v>6</v>
      </c>
      <c r="C265" s="700" t="s">
        <v>7</v>
      </c>
      <c r="D265" s="745"/>
      <c r="E265" s="21"/>
      <c r="F265" s="21"/>
      <c r="G265" s="21"/>
      <c r="H265" s="22"/>
    </row>
    <row r="266" spans="1:8" s="16" customFormat="1" ht="50.1" customHeight="1" x14ac:dyDescent="0.2">
      <c r="A266" s="746" t="s">
        <v>651</v>
      </c>
      <c r="B266" s="747" t="s">
        <v>88</v>
      </c>
      <c r="C266" s="748" t="s">
        <v>652</v>
      </c>
      <c r="D266" s="31" t="e">
        <v>#REF!</v>
      </c>
      <c r="E266" s="32"/>
      <c r="F266" s="32"/>
      <c r="G266" s="32"/>
      <c r="H266" s="33"/>
    </row>
    <row r="267" spans="1:8" s="16" customFormat="1" ht="50.1" customHeight="1" x14ac:dyDescent="0.2">
      <c r="A267" s="749" t="s">
        <v>653</v>
      </c>
      <c r="B267" s="750"/>
      <c r="C267" s="748" t="s">
        <v>652</v>
      </c>
      <c r="D267" s="36" t="e">
        <v>#REF!</v>
      </c>
      <c r="E267" s="37"/>
      <c r="F267" s="37"/>
      <c r="G267" s="37"/>
      <c r="H267" s="38"/>
    </row>
    <row r="268" spans="1:8" s="16" customFormat="1" ht="50.1" customHeight="1" x14ac:dyDescent="0.2">
      <c r="A268" s="749" t="s">
        <v>654</v>
      </c>
      <c r="B268" s="750"/>
      <c r="C268" s="748" t="s">
        <v>652</v>
      </c>
      <c r="D268" s="36" t="e">
        <v>#REF!</v>
      </c>
      <c r="E268" s="37"/>
      <c r="F268" s="37"/>
      <c r="G268" s="37"/>
      <c r="H268" s="38"/>
    </row>
    <row r="269" spans="1:8" s="16" customFormat="1" ht="75" customHeight="1" x14ac:dyDescent="0.2">
      <c r="A269" s="749" t="s">
        <v>655</v>
      </c>
      <c r="B269" s="750"/>
      <c r="C269" s="748" t="s">
        <v>652</v>
      </c>
      <c r="D269" s="36" t="e">
        <v>#REF!</v>
      </c>
      <c r="E269" s="37"/>
      <c r="F269" s="37"/>
      <c r="G269" s="37"/>
      <c r="H269" s="38"/>
    </row>
    <row r="270" spans="1:8" s="16" customFormat="1" ht="75" customHeight="1" x14ac:dyDescent="0.2">
      <c r="A270" s="749" t="s">
        <v>656</v>
      </c>
      <c r="B270" s="750"/>
      <c r="C270" s="748" t="s">
        <v>652</v>
      </c>
      <c r="D270" s="36" t="e">
        <v>#REF!</v>
      </c>
      <c r="E270" s="37"/>
      <c r="F270" s="37"/>
      <c r="G270" s="37"/>
      <c r="H270" s="38"/>
    </row>
    <row r="271" spans="1:8" s="16" customFormat="1" ht="75" customHeight="1" thickBot="1" x14ac:dyDescent="0.25">
      <c r="A271" s="751" t="s">
        <v>657</v>
      </c>
      <c r="B271" s="752"/>
      <c r="C271" s="748" t="s">
        <v>652</v>
      </c>
      <c r="D271" s="36" t="e">
        <v>#REF!</v>
      </c>
      <c r="E271" s="37"/>
      <c r="F271" s="37"/>
      <c r="G271" s="37"/>
      <c r="H271" s="38"/>
    </row>
    <row r="272" spans="1:8" s="28" customFormat="1" ht="50.1" customHeight="1" thickBot="1" x14ac:dyDescent="0.25">
      <c r="A272" s="24" t="s">
        <v>118</v>
      </c>
      <c r="B272" s="25"/>
      <c r="C272" s="26"/>
      <c r="D272" s="173"/>
      <c r="E272" s="173"/>
      <c r="F272" s="173"/>
      <c r="G272" s="173"/>
      <c r="H272" s="174"/>
    </row>
    <row r="273" spans="1:8" s="16" customFormat="1" ht="50.1" customHeight="1" x14ac:dyDescent="0.2">
      <c r="A273" s="160" t="s">
        <v>119</v>
      </c>
      <c r="B273" s="161"/>
      <c r="C2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73" s="56">
        <v>15000</v>
      </c>
      <c r="E273" s="37"/>
      <c r="F273" s="37"/>
      <c r="G273" s="37"/>
      <c r="H273" s="38"/>
    </row>
    <row r="274" spans="1:8" s="16" customFormat="1" ht="50.1" customHeight="1" x14ac:dyDescent="0.2">
      <c r="A274" s="160" t="s">
        <v>120</v>
      </c>
      <c r="B274" s="161"/>
      <c r="C274" s="209"/>
      <c r="D274" s="56">
        <v>15000</v>
      </c>
      <c r="E274" s="37"/>
      <c r="F274" s="37"/>
      <c r="G274" s="37"/>
      <c r="H274" s="38"/>
    </row>
    <row r="275" spans="1:8" s="16" customFormat="1" ht="50.1" customHeight="1" x14ac:dyDescent="0.2">
      <c r="A275" s="207" t="s">
        <v>121</v>
      </c>
      <c r="B275" s="208"/>
      <c r="C275" s="209"/>
      <c r="D275" s="359">
        <v>3000</v>
      </c>
      <c r="E275" s="157"/>
      <c r="F275" s="157"/>
      <c r="G275" s="157"/>
      <c r="H275" s="157"/>
    </row>
    <row r="276" spans="1:8" s="16" customFormat="1" ht="50.1" customHeight="1" x14ac:dyDescent="0.2">
      <c r="A276" s="207" t="s">
        <v>122</v>
      </c>
      <c r="B276" s="208"/>
      <c r="C276" s="209"/>
      <c r="D276" s="359">
        <v>300</v>
      </c>
      <c r="E276" s="157"/>
      <c r="F276" s="157"/>
      <c r="G276" s="157"/>
      <c r="H276" s="157"/>
    </row>
    <row r="277" spans="1:8" s="16" customFormat="1" ht="50.1" customHeight="1" thickBot="1" x14ac:dyDescent="0.25">
      <c r="A277" s="207" t="s">
        <v>123</v>
      </c>
      <c r="B277" s="208"/>
      <c r="C277" s="210"/>
      <c r="D277" s="78">
        <v>1050</v>
      </c>
      <c r="E277" s="79"/>
      <c r="F277" s="79"/>
      <c r="G277" s="79"/>
      <c r="H277" s="79"/>
    </row>
    <row r="278" spans="1:8" s="16" customFormat="1" ht="50.1" customHeight="1" thickBot="1" x14ac:dyDescent="0.25">
      <c r="A278" s="24" t="s">
        <v>124</v>
      </c>
      <c r="B278" s="25"/>
      <c r="C278" s="26"/>
      <c r="D278" s="427"/>
      <c r="E278" s="427"/>
      <c r="F278" s="427"/>
      <c r="G278" s="427"/>
      <c r="H278" s="428"/>
    </row>
    <row r="279" spans="1:8" s="16" customFormat="1" ht="50.1" customHeight="1" x14ac:dyDescent="0.2">
      <c r="A279" s="154" t="s">
        <v>177</v>
      </c>
      <c r="B279" s="204"/>
      <c r="C2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79" s="56">
        <v>10890</v>
      </c>
      <c r="E279" s="37"/>
      <c r="F279" s="37"/>
      <c r="G279" s="37"/>
      <c r="H279" s="38"/>
    </row>
    <row r="280" spans="1:8" s="16" customFormat="1" ht="50.1" customHeight="1" x14ac:dyDescent="0.2">
      <c r="A280" s="160" t="s">
        <v>126</v>
      </c>
      <c r="B280" s="161"/>
      <c r="C280" s="203" t="str">
        <f>"Интернет-площадка 2gis.ru на основе Cправочника организаций "&amp;$C$2&amp;""</f>
        <v>Интернет-площадка 2gis.ru на основе Cправочника организаций "2ГИС.САНКТ-ПЕТЕРБУРГ"</v>
      </c>
      <c r="D280" s="56">
        <v>10890</v>
      </c>
      <c r="E280" s="37"/>
      <c r="F280" s="37"/>
      <c r="G280" s="37"/>
      <c r="H280" s="38"/>
    </row>
    <row r="281" spans="1:8" s="16" customFormat="1" ht="50.1" customHeight="1" x14ac:dyDescent="0.2">
      <c r="A281" s="160" t="s">
        <v>127</v>
      </c>
      <c r="B281" s="161"/>
      <c r="C281"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81" s="56">
        <v>9990</v>
      </c>
      <c r="E281" s="37"/>
      <c r="F281" s="37"/>
      <c r="G281" s="37"/>
      <c r="H281" s="38"/>
    </row>
    <row r="282" spans="1:8" s="16" customFormat="1" ht="50.1" customHeight="1" x14ac:dyDescent="0.2">
      <c r="A282" s="154" t="s">
        <v>178</v>
      </c>
      <c r="B282" s="204"/>
      <c r="C28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82" s="56">
        <v>27240</v>
      </c>
      <c r="E282" s="37"/>
      <c r="F282" s="37"/>
      <c r="G282" s="37"/>
      <c r="H282" s="38"/>
    </row>
    <row r="283" spans="1:8" s="16" customFormat="1" ht="50.1" customHeight="1" x14ac:dyDescent="0.2">
      <c r="A283" s="160" t="s">
        <v>179</v>
      </c>
      <c r="B283" s="161"/>
      <c r="C283" s="203" t="str">
        <f>"Интернет-площадка 2gis.ru на основе Cправочника организаций "&amp;$C$2&amp;""</f>
        <v>Интернет-площадка 2gis.ru на основе Cправочника организаций "2ГИС.САНКТ-ПЕТЕРБУРГ"</v>
      </c>
      <c r="D283" s="157">
        <v>27240</v>
      </c>
      <c r="E283" s="157"/>
      <c r="F283" s="157"/>
      <c r="G283" s="157"/>
      <c r="H283" s="158"/>
    </row>
    <row r="284" spans="1:8" s="16" customFormat="1" ht="50.1" customHeight="1" x14ac:dyDescent="0.2">
      <c r="A284" s="160" t="s">
        <v>130</v>
      </c>
      <c r="B284" s="161"/>
      <c r="C284"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84" s="56">
        <v>25080</v>
      </c>
      <c r="E284" s="37"/>
      <c r="F284" s="37"/>
      <c r="G284" s="37"/>
      <c r="H284" s="38"/>
    </row>
    <row r="285" spans="1:8" s="16" customFormat="1" ht="126" customHeight="1" x14ac:dyDescent="0.2">
      <c r="A285" s="160" t="s">
        <v>131</v>
      </c>
      <c r="B285" s="161"/>
      <c r="C285" s="435" t="str">
        <f>C280</f>
        <v>Интернет-площадка 2gis.ru на основе Cправочника организаций "2ГИС.САНКТ-ПЕТЕРБУРГ"</v>
      </c>
      <c r="D285" s="56">
        <v>10890</v>
      </c>
      <c r="E285" s="37"/>
      <c r="F285" s="37"/>
      <c r="G285" s="37"/>
      <c r="H285" s="38"/>
    </row>
    <row r="286" spans="1:8" s="16" customFormat="1" ht="126" customHeight="1" thickBot="1" x14ac:dyDescent="0.25">
      <c r="A286" s="160" t="s">
        <v>132</v>
      </c>
      <c r="B286" s="161"/>
      <c r="C2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86" s="56">
        <v>8166</v>
      </c>
      <c r="E286" s="37"/>
      <c r="F286" s="37"/>
      <c r="G286" s="37"/>
      <c r="H286" s="38"/>
    </row>
    <row r="287" spans="1:8" s="28" customFormat="1" ht="50.1" customHeight="1" thickBot="1" x14ac:dyDescent="0.25">
      <c r="A287" s="336"/>
      <c r="B287" s="337"/>
      <c r="C287" s="125"/>
      <c r="D287" s="399"/>
      <c r="E287" s="399"/>
      <c r="F287" s="399"/>
      <c r="G287" s="399"/>
      <c r="H287" s="400"/>
    </row>
    <row r="288" spans="1:8" s="23" customFormat="1" ht="26.25" x14ac:dyDescent="0.2">
      <c r="A288" s="216"/>
      <c r="B288" s="217"/>
      <c r="C288" s="218"/>
      <c r="D288" s="217"/>
      <c r="E288" s="217"/>
      <c r="F288" s="217"/>
      <c r="G288" s="217"/>
      <c r="H288" s="219"/>
    </row>
    <row r="289" spans="1:8" s="16" customFormat="1" ht="21" x14ac:dyDescent="0.2">
      <c r="A289" s="220"/>
      <c r="B289" s="221" t="s">
        <v>133</v>
      </c>
      <c r="C289" s="222" t="s">
        <v>189</v>
      </c>
      <c r="D289" s="222"/>
      <c r="E289" s="223"/>
      <c r="F289" s="223"/>
      <c r="G289" s="223"/>
      <c r="H289" s="223"/>
    </row>
    <row r="290" spans="1:8" s="16" customFormat="1" ht="21" x14ac:dyDescent="0.2">
      <c r="A290" s="220"/>
      <c r="B290" s="223"/>
      <c r="C290" s="224" t="s">
        <v>190</v>
      </c>
      <c r="D290" s="224"/>
      <c r="E290" s="223"/>
      <c r="F290" s="223"/>
      <c r="G290" s="223"/>
      <c r="H290" s="223"/>
    </row>
    <row r="291" spans="1:8" s="16" customFormat="1" ht="21" x14ac:dyDescent="0.2">
      <c r="A291" s="220"/>
      <c r="B291" s="223"/>
      <c r="C291" s="222" t="s">
        <v>191</v>
      </c>
      <c r="D291" s="224"/>
      <c r="E291" s="223"/>
      <c r="F291" s="223"/>
      <c r="G291" s="223"/>
      <c r="H291" s="223"/>
    </row>
    <row r="292" spans="1:8" s="16" customFormat="1" ht="21" x14ac:dyDescent="0.2">
      <c r="A292" s="216"/>
      <c r="B292" s="217"/>
      <c r="C292" s="224"/>
      <c r="D292" s="224"/>
      <c r="E292" s="223"/>
      <c r="F292" s="223"/>
      <c r="G292" s="223"/>
      <c r="H292" s="217"/>
    </row>
    <row r="293" spans="1:8" s="16" customFormat="1" ht="26.25" x14ac:dyDescent="0.2">
      <c r="A293" s="227" t="str">
        <f>Абакан_юр!A174</f>
        <v>По соглашению сторон в качестве валюты платежа могут выступать украинские гривны, в этом случае курс следующий: 1 руб. = 0,4273 гривен</v>
      </c>
      <c r="B293" s="227"/>
      <c r="C293" s="227"/>
      <c r="D293" s="228"/>
      <c r="E293" s="228"/>
      <c r="F293" s="229"/>
      <c r="G293" s="230"/>
      <c r="H293" s="230"/>
    </row>
    <row r="294" spans="1:8" s="16" customFormat="1" ht="26.25" x14ac:dyDescent="0.2">
      <c r="A294" s="227" t="str">
        <f>Абакан_юр!A175</f>
        <v>По соглашению сторон в качестве валюты платежа могут выступать дирхамы ОАЭ, в этом случае курс следующий: 1 руб. = 0,0413 дирхам</v>
      </c>
      <c r="B294" s="227"/>
      <c r="C294" s="227"/>
      <c r="D294" s="228"/>
      <c r="E294" s="228"/>
      <c r="F294" s="229"/>
      <c r="G294" s="232"/>
      <c r="H294" s="232"/>
    </row>
    <row r="295" spans="1:8" ht="12.6" customHeight="1" x14ac:dyDescent="0.2">
      <c r="A295" s="227" t="str">
        <f>Абакан_юр!A176</f>
        <v>По соглашению сторон в качестве валюты платежа могут выступать доллары США, в этом случае курс следующий: 1 руб. = 0,0113 доллара</v>
      </c>
      <c r="B295" s="227"/>
      <c r="C295" s="227"/>
      <c r="D295" s="228"/>
      <c r="E295" s="228"/>
      <c r="F295" s="229"/>
      <c r="G295" s="232"/>
      <c r="H295" s="232"/>
    </row>
    <row r="296" spans="1:8" s="223" customFormat="1" ht="24.95" customHeight="1" x14ac:dyDescent="0.2">
      <c r="A296" s="227" t="str">
        <f>Абакан_юр!A177</f>
        <v>По соглашению сторон в качестве валюты платежа могут выступать евро, в этом случае курс следующий: 1 руб. = 0,0105 евро</v>
      </c>
      <c r="B296" s="227"/>
      <c r="C296" s="227"/>
      <c r="D296" s="228"/>
      <c r="E296" s="229"/>
      <c r="F296" s="229"/>
      <c r="G296" s="232"/>
      <c r="H296" s="232"/>
    </row>
    <row r="297" spans="1:8" s="223" customFormat="1" ht="24.95" customHeight="1" x14ac:dyDescent="0.2">
      <c r="A297" s="227" t="str">
        <f>Абакан_юр!A178</f>
        <v>По соглашению сторон в качестве валюты платежа могут выступать чешские кроны, в этом случае курс следующий: 1 руб. = 0,2661 крона</v>
      </c>
      <c r="B297" s="227"/>
      <c r="C297" s="227"/>
      <c r="D297" s="228"/>
      <c r="E297" s="229"/>
      <c r="F297" s="229"/>
      <c r="G297" s="232"/>
      <c r="H297" s="232"/>
    </row>
    <row r="298" spans="1:8" s="223" customFormat="1" ht="24.95" customHeight="1" x14ac:dyDescent="0.2">
      <c r="A298" s="227" t="str">
        <f>Абакан_юр!A179</f>
        <v>По соглашению сторон в качестве валюты платежа могут выступать киргизские сомы, в этом случае курс следующий: 1 руб. = 1,0065 сом</v>
      </c>
      <c r="B298" s="227"/>
      <c r="C298" s="227"/>
      <c r="D298" s="228"/>
      <c r="E298" s="228"/>
      <c r="F298" s="229"/>
      <c r="G298" s="232"/>
      <c r="H298" s="232"/>
    </row>
    <row r="299" spans="1:8" s="217" customFormat="1" ht="12.6" customHeight="1" x14ac:dyDescent="0.2">
      <c r="A29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99" s="227"/>
      <c r="C299" s="227"/>
      <c r="D299" s="228"/>
      <c r="E299" s="228"/>
      <c r="F299" s="229"/>
      <c r="G299" s="232"/>
      <c r="H299" s="232"/>
    </row>
    <row r="300" spans="1:8" s="231" customFormat="1" ht="24.95" customHeight="1" x14ac:dyDescent="0.2">
      <c r="A300" s="233"/>
      <c r="B300" s="233"/>
      <c r="C300" s="234"/>
      <c r="D300" s="235"/>
      <c r="E300" s="235"/>
      <c r="F300" s="236"/>
      <c r="G300" s="237"/>
      <c r="H300" s="237"/>
    </row>
    <row r="301" spans="1:8" s="231" customFormat="1" ht="24.95" customHeight="1" x14ac:dyDescent="0.2">
      <c r="A301" s="239" t="s">
        <v>144</v>
      </c>
      <c r="B301" s="239"/>
      <c r="C301" s="239"/>
      <c r="D301" s="239"/>
      <c r="E301" s="239"/>
      <c r="F301" s="239"/>
      <c r="G301" s="239"/>
      <c r="H301" s="239"/>
    </row>
    <row r="302" spans="1:8" s="231" customFormat="1" ht="24.95" customHeight="1" x14ac:dyDescent="0.2">
      <c r="A302" s="239" t="s">
        <v>145</v>
      </c>
      <c r="B302" s="239"/>
      <c r="C302" s="239"/>
      <c r="D302" s="239"/>
      <c r="E302" s="239"/>
      <c r="F302" s="239"/>
      <c r="G302" s="239"/>
      <c r="H302" s="239"/>
    </row>
    <row r="303" spans="1:8" s="231" customFormat="1" ht="24.95" customHeight="1" x14ac:dyDescent="0.2">
      <c r="A303" s="227" t="s">
        <v>467</v>
      </c>
      <c r="B303" s="227"/>
      <c r="C303" s="227"/>
      <c r="D303" s="227"/>
      <c r="E303" s="227"/>
      <c r="F303" s="227"/>
      <c r="G303" s="227"/>
      <c r="H303" s="227"/>
    </row>
    <row r="304" spans="1:8" s="231" customFormat="1" ht="24.95" customHeight="1" thickBot="1" x14ac:dyDescent="0.25">
      <c r="A304" s="240" t="s">
        <v>146</v>
      </c>
      <c r="B304" s="240"/>
      <c r="C304" s="240"/>
      <c r="D304" s="240"/>
      <c r="E304" s="240"/>
      <c r="F304" s="241"/>
      <c r="H304" s="242"/>
    </row>
    <row r="305" spans="1:8" s="231" customFormat="1" ht="24.95" customHeight="1" thickBot="1" x14ac:dyDescent="0.25">
      <c r="A305" s="243" t="s">
        <v>147</v>
      </c>
      <c r="B305" s="244"/>
      <c r="C305" s="244"/>
      <c r="D305" s="244"/>
      <c r="E305" s="245"/>
      <c r="F305" s="246"/>
      <c r="G305" s="217"/>
      <c r="H305" s="247"/>
    </row>
    <row r="306" spans="1:8" s="231" customFormat="1" ht="24.95" customHeight="1" thickBot="1" x14ac:dyDescent="0.25">
      <c r="A306" s="375" t="s">
        <v>148</v>
      </c>
      <c r="B306" s="376"/>
      <c r="C306" s="250" t="s">
        <v>149</v>
      </c>
      <c r="D306" s="402" t="s">
        <v>150</v>
      </c>
      <c r="E306" s="716"/>
      <c r="F306" s="403"/>
      <c r="G306" s="252"/>
      <c r="H306" s="252"/>
    </row>
    <row r="307" spans="1:8" s="238" customFormat="1" ht="12" customHeight="1" x14ac:dyDescent="0.2">
      <c r="A307" s="253" t="s">
        <v>183</v>
      </c>
      <c r="B307" s="254"/>
      <c r="C307" s="256" t="s">
        <v>184</v>
      </c>
      <c r="D307" s="717">
        <v>1500</v>
      </c>
      <c r="E307" s="718"/>
      <c r="F307" s="719"/>
      <c r="G307" s="252"/>
      <c r="H307" s="252"/>
    </row>
    <row r="308" spans="1:8" ht="24.95" customHeight="1" x14ac:dyDescent="0.2">
      <c r="A308" s="258" t="s">
        <v>185</v>
      </c>
      <c r="B308" s="259"/>
      <c r="C308" s="261"/>
      <c r="D308" s="720">
        <v>1380</v>
      </c>
      <c r="E308" s="721"/>
      <c r="F308" s="722"/>
      <c r="G308" s="252"/>
      <c r="H308" s="252"/>
    </row>
    <row r="309" spans="1:8" ht="24.95" customHeight="1" x14ac:dyDescent="0.2">
      <c r="A309" s="258" t="s">
        <v>186</v>
      </c>
      <c r="B309" s="259"/>
      <c r="C309" s="261"/>
      <c r="D309" s="720">
        <v>1290</v>
      </c>
      <c r="E309" s="721"/>
      <c r="F309" s="722"/>
      <c r="G309" s="252"/>
      <c r="H309" s="252"/>
    </row>
    <row r="310" spans="1:8" s="217" customFormat="1" ht="38.25" customHeight="1" x14ac:dyDescent="0.2">
      <c r="A310" s="258" t="s">
        <v>187</v>
      </c>
      <c r="B310" s="259"/>
      <c r="C310" s="261"/>
      <c r="D310" s="720">
        <v>1170</v>
      </c>
      <c r="E310" s="721"/>
      <c r="F310" s="722"/>
      <c r="G310" s="252"/>
      <c r="H310" s="252"/>
    </row>
    <row r="311" spans="1:8" s="242" customFormat="1" ht="50.1" customHeight="1" x14ac:dyDescent="0.2">
      <c r="A311" s="258" t="s">
        <v>151</v>
      </c>
      <c r="B311" s="259"/>
      <c r="C311" s="260" t="s">
        <v>152</v>
      </c>
      <c r="D311" s="447" t="s">
        <v>153</v>
      </c>
      <c r="E311" s="723"/>
      <c r="F311" s="448"/>
      <c r="G311" s="252"/>
      <c r="H311" s="252"/>
    </row>
    <row r="312" spans="1:8" s="247" customFormat="1" ht="50.1" customHeight="1" x14ac:dyDescent="0.2">
      <c r="A312" s="258" t="s">
        <v>154</v>
      </c>
      <c r="B312" s="259"/>
      <c r="C312" s="260" t="s">
        <v>155</v>
      </c>
      <c r="D312" s="447" t="s">
        <v>156</v>
      </c>
      <c r="E312" s="723"/>
      <c r="F312" s="448"/>
      <c r="G312" s="252"/>
      <c r="H312" s="252"/>
    </row>
    <row r="313" spans="1:8" ht="102" customHeight="1" thickBot="1" x14ac:dyDescent="0.25">
      <c r="A313" s="404" t="s">
        <v>157</v>
      </c>
      <c r="B313" s="405"/>
      <c r="C313" s="406" t="s">
        <v>158</v>
      </c>
      <c r="D313" s="413" t="s">
        <v>156</v>
      </c>
      <c r="E313" s="724"/>
      <c r="F313" s="414"/>
      <c r="G313" s="252"/>
      <c r="H313" s="252"/>
    </row>
    <row r="314" spans="1:8" ht="50.1" customHeight="1" thickBot="1" x14ac:dyDescent="0.25">
      <c r="A314" s="404" t="s">
        <v>160</v>
      </c>
      <c r="B314" s="405"/>
      <c r="C314" s="601" t="s">
        <v>161</v>
      </c>
      <c r="D314" s="725" t="s">
        <v>156</v>
      </c>
      <c r="E314" s="726"/>
      <c r="F314" s="727"/>
      <c r="G314" s="246"/>
      <c r="H314" s="246"/>
    </row>
    <row r="315" spans="1:8" ht="50.1" customHeight="1" thickBot="1" x14ac:dyDescent="0.25">
      <c r="A315" s="404" t="s">
        <v>162</v>
      </c>
      <c r="B315" s="405"/>
      <c r="C315" s="406" t="s">
        <v>163</v>
      </c>
      <c r="D315" s="725" t="s">
        <v>156</v>
      </c>
      <c r="E315" s="726"/>
      <c r="F315" s="727"/>
      <c r="G315" s="237"/>
      <c r="H315" s="237"/>
    </row>
    <row r="316" spans="1:8" ht="50.1" customHeight="1" x14ac:dyDescent="0.2">
      <c r="A316" s="264" t="s">
        <v>164</v>
      </c>
      <c r="B316" s="264"/>
      <c r="C316" s="264"/>
      <c r="D316" s="264"/>
      <c r="E316" s="264"/>
      <c r="F316" s="264"/>
      <c r="G316" s="264"/>
      <c r="H316" s="264"/>
    </row>
    <row r="317" spans="1:8" ht="50.1" customHeight="1" x14ac:dyDescent="0.2">
      <c r="A317" s="264" t="s">
        <v>165</v>
      </c>
      <c r="B317" s="264"/>
      <c r="C317" s="264"/>
      <c r="D317" s="264"/>
      <c r="E317" s="264"/>
      <c r="F317" s="264"/>
      <c r="G317" s="264"/>
      <c r="H317" s="264"/>
    </row>
    <row r="318" spans="1:8" ht="99.95" customHeight="1" x14ac:dyDescent="0.2">
      <c r="A318"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18" s="384"/>
      <c r="C318" s="384"/>
      <c r="D318" s="384"/>
      <c r="E318" s="384"/>
      <c r="F318" s="384"/>
      <c r="G318" s="384"/>
      <c r="H318" s="384"/>
    </row>
    <row r="319" spans="1:8" ht="75" customHeight="1" x14ac:dyDescent="0.2">
      <c r="A319" s="239" t="s">
        <v>167</v>
      </c>
      <c r="B319" s="239"/>
      <c r="C319" s="239"/>
      <c r="D319" s="239"/>
      <c r="E319" s="239"/>
      <c r="F319" s="239"/>
      <c r="G319" s="239"/>
      <c r="H319" s="239"/>
    </row>
    <row r="320" spans="1:8" ht="122.25" customHeight="1" x14ac:dyDescent="0.2">
      <c r="A320" s="264" t="s">
        <v>168</v>
      </c>
      <c r="B320" s="264"/>
      <c r="C320" s="264"/>
      <c r="D320" s="264"/>
      <c r="E320" s="264"/>
      <c r="F320" s="264"/>
      <c r="G320" s="264"/>
      <c r="H320" s="264"/>
    </row>
    <row r="321" spans="1:8" s="217" customFormat="1" ht="102.75" customHeight="1" x14ac:dyDescent="0.2">
      <c r="A321" s="216"/>
      <c r="C321" s="218"/>
      <c r="H321" s="219"/>
    </row>
    <row r="322" spans="1:8" s="217" customFormat="1" ht="125.25" customHeight="1" x14ac:dyDescent="0.2">
      <c r="A322" s="531" t="s">
        <v>468</v>
      </c>
      <c r="B322" s="531"/>
      <c r="C322" s="531"/>
      <c r="D322" s="531"/>
      <c r="E322" s="531"/>
      <c r="F322" s="531"/>
      <c r="G322" s="531"/>
      <c r="H322" s="531"/>
    </row>
    <row r="323" spans="1:8" ht="25.5" x14ac:dyDescent="0.35">
      <c r="A323" s="532" t="s">
        <v>469</v>
      </c>
      <c r="B323" s="533"/>
      <c r="C323" s="534" t="s">
        <v>470</v>
      </c>
    </row>
    <row r="324" spans="1:8" ht="25.5" x14ac:dyDescent="0.35">
      <c r="A324" s="535" t="s">
        <v>471</v>
      </c>
      <c r="B324" s="536"/>
      <c r="C324" s="537">
        <v>1</v>
      </c>
    </row>
    <row r="325" spans="1:8" ht="25.5" x14ac:dyDescent="0.35">
      <c r="A325" s="535">
        <v>2</v>
      </c>
      <c r="B325" s="536"/>
      <c r="C325" s="537">
        <v>1.1000000000000001</v>
      </c>
    </row>
    <row r="326" spans="1:8" ht="25.5" x14ac:dyDescent="0.35">
      <c r="A326" s="535">
        <v>3</v>
      </c>
      <c r="B326" s="536"/>
      <c r="C326" s="537">
        <v>1.2</v>
      </c>
    </row>
    <row r="327" spans="1:8" ht="25.5" x14ac:dyDescent="0.35">
      <c r="A327" s="535" t="s">
        <v>472</v>
      </c>
      <c r="B327" s="536"/>
      <c r="C327" s="537">
        <v>1.25</v>
      </c>
    </row>
    <row r="328" spans="1:8" ht="25.5" x14ac:dyDescent="0.35">
      <c r="A328" s="535" t="s">
        <v>473</v>
      </c>
      <c r="B328" s="536"/>
      <c r="C328" s="537">
        <v>1.3</v>
      </c>
    </row>
    <row r="329" spans="1:8" ht="25.5" x14ac:dyDescent="0.35">
      <c r="A329" s="535" t="s">
        <v>474</v>
      </c>
      <c r="B329" s="536"/>
      <c r="C329" s="537">
        <v>1.35</v>
      </c>
    </row>
    <row r="330" spans="1:8" ht="25.5" x14ac:dyDescent="0.35">
      <c r="A330" s="535" t="s">
        <v>475</v>
      </c>
      <c r="B330" s="536"/>
      <c r="C330" s="537">
        <v>1.4</v>
      </c>
    </row>
    <row r="331" spans="1:8" ht="25.5" x14ac:dyDescent="0.35">
      <c r="A331" s="535" t="s">
        <v>476</v>
      </c>
      <c r="B331" s="536"/>
      <c r="C331" s="537">
        <v>1.45</v>
      </c>
    </row>
    <row r="332" spans="1:8" ht="25.5" x14ac:dyDescent="0.35">
      <c r="A332" s="535" t="s">
        <v>477</v>
      </c>
      <c r="B332" s="536"/>
      <c r="C332" s="537">
        <v>1.5</v>
      </c>
    </row>
    <row r="333" spans="1:8" ht="25.5" x14ac:dyDescent="0.35">
      <c r="A333" s="535" t="s">
        <v>478</v>
      </c>
      <c r="B333" s="536"/>
      <c r="C333" s="537">
        <v>2</v>
      </c>
    </row>
    <row r="334" spans="1:8" ht="23.25" x14ac:dyDescent="0.2">
      <c r="A334" s="264" t="s">
        <v>479</v>
      </c>
      <c r="B334" s="264"/>
      <c r="C334" s="264"/>
      <c r="D334" s="264"/>
      <c r="E334" s="264"/>
      <c r="F334" s="264"/>
      <c r="G334" s="264"/>
      <c r="H334" s="264"/>
    </row>
    <row r="337" spans="1:8" s="266" customFormat="1" ht="114.75" customHeight="1" x14ac:dyDescent="0.2">
      <c r="A337" s="239" t="s">
        <v>480</v>
      </c>
      <c r="B337" s="239"/>
      <c r="C337" s="239"/>
      <c r="D337" s="239"/>
      <c r="E337" s="239"/>
      <c r="F337" s="239"/>
      <c r="G337" s="239"/>
      <c r="H337" s="239"/>
    </row>
    <row r="343" spans="1:8" s="266" customFormat="1" ht="114.75" customHeight="1" x14ac:dyDescent="0.2">
      <c r="A343" s="216"/>
      <c r="B343" s="217"/>
      <c r="C343" s="218"/>
      <c r="D343" s="217"/>
      <c r="E343" s="217"/>
      <c r="F343" s="217"/>
      <c r="G343" s="217"/>
      <c r="H343" s="219"/>
    </row>
  </sheetData>
  <sheetProtection selectLockedCells="1" selectUnlockedCells="1"/>
  <mergeCells count="566">
    <mergeCell ref="A331:B331"/>
    <mergeCell ref="A332:B332"/>
    <mergeCell ref="A333:B333"/>
    <mergeCell ref="A334:H334"/>
    <mergeCell ref="A337:E337"/>
    <mergeCell ref="F337:H337"/>
    <mergeCell ref="A325:B325"/>
    <mergeCell ref="A326:B326"/>
    <mergeCell ref="A327:B327"/>
    <mergeCell ref="A328:B328"/>
    <mergeCell ref="A329:B329"/>
    <mergeCell ref="A330:B330"/>
    <mergeCell ref="A318:H318"/>
    <mergeCell ref="A319:H319"/>
    <mergeCell ref="A320:H320"/>
    <mergeCell ref="A322:H322"/>
    <mergeCell ref="A323:B323"/>
    <mergeCell ref="A324:B324"/>
    <mergeCell ref="A314:B314"/>
    <mergeCell ref="D314:F314"/>
    <mergeCell ref="A315:B315"/>
    <mergeCell ref="D315:F315"/>
    <mergeCell ref="A316:H316"/>
    <mergeCell ref="A317:H317"/>
    <mergeCell ref="A311:B311"/>
    <mergeCell ref="D311:F311"/>
    <mergeCell ref="A312:B312"/>
    <mergeCell ref="D312:F312"/>
    <mergeCell ref="A313:B313"/>
    <mergeCell ref="D313:F313"/>
    <mergeCell ref="A307:B307"/>
    <mergeCell ref="C307:C310"/>
    <mergeCell ref="D307:F307"/>
    <mergeCell ref="A308:B308"/>
    <mergeCell ref="D308:F308"/>
    <mergeCell ref="A309:B309"/>
    <mergeCell ref="D309:F309"/>
    <mergeCell ref="A310:B310"/>
    <mergeCell ref="D310:F310"/>
    <mergeCell ref="A301:H301"/>
    <mergeCell ref="A302:H302"/>
    <mergeCell ref="A303:H303"/>
    <mergeCell ref="A304:E304"/>
    <mergeCell ref="A305:E305"/>
    <mergeCell ref="A306:B306"/>
    <mergeCell ref="D306:F306"/>
    <mergeCell ref="A294:C294"/>
    <mergeCell ref="A295:C295"/>
    <mergeCell ref="A296:C296"/>
    <mergeCell ref="A297:C297"/>
    <mergeCell ref="A298:C298"/>
    <mergeCell ref="A299:C299"/>
    <mergeCell ref="C289:D289"/>
    <mergeCell ref="C290:D290"/>
    <mergeCell ref="C291:D291"/>
    <mergeCell ref="C292:D292"/>
    <mergeCell ref="A293:C293"/>
    <mergeCell ref="G293:H293"/>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6:B276"/>
    <mergeCell ref="D276:H276"/>
    <mergeCell ref="A277:B277"/>
    <mergeCell ref="D277:H277"/>
    <mergeCell ref="A278:B278"/>
    <mergeCell ref="D278:H278"/>
    <mergeCell ref="D271:H271"/>
    <mergeCell ref="A272:B272"/>
    <mergeCell ref="D272:H272"/>
    <mergeCell ref="A273:B273"/>
    <mergeCell ref="C273:C277"/>
    <mergeCell ref="D273:H273"/>
    <mergeCell ref="A274:B274"/>
    <mergeCell ref="D274:H274"/>
    <mergeCell ref="A275:B275"/>
    <mergeCell ref="D275:H275"/>
    <mergeCell ref="A264:B264"/>
    <mergeCell ref="D264:H264"/>
    <mergeCell ref="D265:H265"/>
    <mergeCell ref="B266:B271"/>
    <mergeCell ref="C266:C271"/>
    <mergeCell ref="D266:H266"/>
    <mergeCell ref="D267:H267"/>
    <mergeCell ref="D268:H268"/>
    <mergeCell ref="D269:H269"/>
    <mergeCell ref="D270:H270"/>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D212:H212"/>
    <mergeCell ref="A213:B213"/>
    <mergeCell ref="D213:H213"/>
    <mergeCell ref="A214:B214"/>
    <mergeCell ref="D214:H214"/>
    <mergeCell ref="A215:B215"/>
    <mergeCell ref="D215:H215"/>
    <mergeCell ref="A208:B208"/>
    <mergeCell ref="D208:H208"/>
    <mergeCell ref="A209:B209"/>
    <mergeCell ref="D209:H209"/>
    <mergeCell ref="A210:B210"/>
    <mergeCell ref="C210:C227"/>
    <mergeCell ref="D210:H210"/>
    <mergeCell ref="A211:B211"/>
    <mergeCell ref="D211:H211"/>
    <mergeCell ref="A212:B212"/>
    <mergeCell ref="A205:B205"/>
    <mergeCell ref="D205:H205"/>
    <mergeCell ref="A206:B206"/>
    <mergeCell ref="D206:H206"/>
    <mergeCell ref="A207:B207"/>
    <mergeCell ref="D207:H207"/>
    <mergeCell ref="A202:B202"/>
    <mergeCell ref="D202:H202"/>
    <mergeCell ref="A203:B203"/>
    <mergeCell ref="D203:H203"/>
    <mergeCell ref="A204:B204"/>
    <mergeCell ref="D204:H204"/>
    <mergeCell ref="D197:H197"/>
    <mergeCell ref="A198:B198"/>
    <mergeCell ref="C198:C206"/>
    <mergeCell ref="D198:H198"/>
    <mergeCell ref="A199:B199"/>
    <mergeCell ref="D199:H199"/>
    <mergeCell ref="A200:B200"/>
    <mergeCell ref="D200:H200"/>
    <mergeCell ref="A201:B201"/>
    <mergeCell ref="D201:H201"/>
    <mergeCell ref="A194:B194"/>
    <mergeCell ref="D194:H194"/>
    <mergeCell ref="A195:B195"/>
    <mergeCell ref="D195:H195"/>
    <mergeCell ref="A196:C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D159:H159"/>
    <mergeCell ref="A160:C160"/>
    <mergeCell ref="D160:H160"/>
    <mergeCell ref="A161:B161"/>
    <mergeCell ref="C161:C195"/>
    <mergeCell ref="D161:H161"/>
    <mergeCell ref="A162:B162"/>
    <mergeCell ref="D162:H162"/>
    <mergeCell ref="A163:B163"/>
    <mergeCell ref="D163:H163"/>
    <mergeCell ref="G150:G154"/>
    <mergeCell ref="H150:H154"/>
    <mergeCell ref="D155:H155"/>
    <mergeCell ref="A156:A158"/>
    <mergeCell ref="B156:B157"/>
    <mergeCell ref="C156:C157"/>
    <mergeCell ref="D156:H158"/>
    <mergeCell ref="F145:F148"/>
    <mergeCell ref="G145:G148"/>
    <mergeCell ref="H145:H148"/>
    <mergeCell ref="D149:H149"/>
    <mergeCell ref="A150:A154"/>
    <mergeCell ref="B150:B151"/>
    <mergeCell ref="C150:C151"/>
    <mergeCell ref="D150:D154"/>
    <mergeCell ref="E150:E154"/>
    <mergeCell ref="F150:F154"/>
    <mergeCell ref="A141:B141"/>
    <mergeCell ref="D141:H141"/>
    <mergeCell ref="A142:B142"/>
    <mergeCell ref="D142:H142"/>
    <mergeCell ref="D143:H143"/>
    <mergeCell ref="A145:A148"/>
    <mergeCell ref="B145:B146"/>
    <mergeCell ref="C145:C146"/>
    <mergeCell ref="D145:D148"/>
    <mergeCell ref="E145:E148"/>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42"/>
    <mergeCell ref="D74:H74"/>
    <mergeCell ref="A75:B75"/>
    <mergeCell ref="D75:H75"/>
    <mergeCell ref="A76:B76"/>
    <mergeCell ref="D76:H76"/>
    <mergeCell ref="A77:B77"/>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92"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30" zoomScaleNormal="60" zoomScaleSheetLayoutView="30" workbookViewId="0">
      <pane ySplit="4" topLeftCell="A57"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80" customFormat="1" ht="24.9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389">
        <v>102</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1">
        <f>F48*1.2</f>
        <v>10900.8</v>
      </c>
      <c r="E48" s="32">
        <f>F48*1.1</f>
        <v>9992.4000000000015</v>
      </c>
      <c r="F48" s="32">
        <v>9084</v>
      </c>
      <c r="G48" s="32">
        <f>F48*0.75</f>
        <v>6813</v>
      </c>
      <c r="H48" s="33">
        <f>F48*0.5</f>
        <v>4542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54">
        <f>F54*1.2</f>
        <v>12391.199999999999</v>
      </c>
      <c r="E54" s="32">
        <f>F54*1.1</f>
        <v>11358.6</v>
      </c>
      <c r="F54" s="32">
        <v>10326</v>
      </c>
      <c r="G54" s="32">
        <f>F54*0.75</f>
        <v>7744.5</v>
      </c>
      <c r="H54" s="33">
        <f>F54*0.5</f>
        <v>5163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389">
        <v>102</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393"/>
      <c r="E62" s="394"/>
      <c r="F62" s="394"/>
      <c r="G62" s="394"/>
      <c r="H62" s="395"/>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1860 до 55800</v>
      </c>
      <c r="E64" s="139"/>
      <c r="F64" s="139"/>
      <c r="G64" s="139"/>
      <c r="H64" s="140"/>
    </row>
    <row r="65" spans="1:8" s="16" customFormat="1" ht="37.5" customHeight="1" outlineLevel="1" x14ac:dyDescent="0.2">
      <c r="A65" s="141" t="s">
        <v>39</v>
      </c>
      <c r="B65" s="142"/>
      <c r="C65" s="43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144">
        <v>1860</v>
      </c>
      <c r="E65" s="145"/>
      <c r="F65" s="145"/>
      <c r="G65" s="145"/>
      <c r="H65" s="146"/>
    </row>
    <row r="66" spans="1:8" s="16" customFormat="1" ht="37.5" customHeight="1" outlineLevel="1" x14ac:dyDescent="0.2">
      <c r="A66" s="147" t="s">
        <v>40</v>
      </c>
      <c r="B66" s="148"/>
      <c r="C66" s="143"/>
      <c r="D66" s="36">
        <v>3720</v>
      </c>
      <c r="E66" s="37"/>
      <c r="F66" s="37"/>
      <c r="G66" s="37"/>
      <c r="H66" s="38"/>
    </row>
    <row r="67" spans="1:8" s="16" customFormat="1" ht="37.5" customHeight="1" outlineLevel="1" x14ac:dyDescent="0.2">
      <c r="A67" s="147" t="s">
        <v>41</v>
      </c>
      <c r="B67" s="148"/>
      <c r="C67" s="143"/>
      <c r="D67" s="36">
        <v>5580</v>
      </c>
      <c r="E67" s="37"/>
      <c r="F67" s="37"/>
      <c r="G67" s="37"/>
      <c r="H67" s="38"/>
    </row>
    <row r="68" spans="1:8" s="16" customFormat="1" ht="37.5" customHeight="1" outlineLevel="1" x14ac:dyDescent="0.2">
      <c r="A68" s="147" t="s">
        <v>42</v>
      </c>
      <c r="B68" s="148"/>
      <c r="C68" s="143"/>
      <c r="D68" s="36">
        <v>7440</v>
      </c>
      <c r="E68" s="37"/>
      <c r="F68" s="37"/>
      <c r="G68" s="37"/>
      <c r="H68" s="38"/>
    </row>
    <row r="69" spans="1:8" s="16" customFormat="1" ht="37.5" customHeight="1" outlineLevel="1" x14ac:dyDescent="0.2">
      <c r="A69" s="147" t="s">
        <v>43</v>
      </c>
      <c r="B69" s="148"/>
      <c r="C69" s="143"/>
      <c r="D69" s="36">
        <v>9300</v>
      </c>
      <c r="E69" s="37"/>
      <c r="F69" s="37"/>
      <c r="G69" s="37"/>
      <c r="H69" s="38"/>
    </row>
    <row r="70" spans="1:8" s="16" customFormat="1" ht="37.5" customHeight="1" outlineLevel="1" x14ac:dyDescent="0.2">
      <c r="A70" s="147" t="s">
        <v>44</v>
      </c>
      <c r="B70" s="148"/>
      <c r="C70" s="143"/>
      <c r="D70" s="36">
        <v>11160</v>
      </c>
      <c r="E70" s="37"/>
      <c r="F70" s="37"/>
      <c r="G70" s="37"/>
      <c r="H70" s="38"/>
    </row>
    <row r="71" spans="1:8" s="16" customFormat="1" ht="37.5" customHeight="1" outlineLevel="1" x14ac:dyDescent="0.2">
      <c r="A71" s="147" t="s">
        <v>45</v>
      </c>
      <c r="B71" s="148"/>
      <c r="C71" s="143"/>
      <c r="D71" s="36">
        <v>13020</v>
      </c>
      <c r="E71" s="37"/>
      <c r="F71" s="37"/>
      <c r="G71" s="37"/>
      <c r="H71" s="38"/>
    </row>
    <row r="72" spans="1:8" s="16" customFormat="1" ht="37.5" customHeight="1" outlineLevel="1" x14ac:dyDescent="0.2">
      <c r="A72" s="147" t="s">
        <v>46</v>
      </c>
      <c r="B72" s="148"/>
      <c r="C72" s="143"/>
      <c r="D72" s="36">
        <v>14880</v>
      </c>
      <c r="E72" s="37"/>
      <c r="F72" s="37"/>
      <c r="G72" s="37"/>
      <c r="H72" s="38"/>
    </row>
    <row r="73" spans="1:8" s="16" customFormat="1" ht="37.5" customHeight="1" outlineLevel="1" x14ac:dyDescent="0.2">
      <c r="A73" s="147" t="s">
        <v>47</v>
      </c>
      <c r="B73" s="148"/>
      <c r="C73" s="143"/>
      <c r="D73" s="36">
        <v>16740</v>
      </c>
      <c r="E73" s="37"/>
      <c r="F73" s="37"/>
      <c r="G73" s="37"/>
      <c r="H73" s="38"/>
    </row>
    <row r="74" spans="1:8" s="16" customFormat="1" ht="37.5" customHeight="1" outlineLevel="1" x14ac:dyDescent="0.2">
      <c r="A74" s="147" t="s">
        <v>48</v>
      </c>
      <c r="B74" s="148"/>
      <c r="C74" s="143"/>
      <c r="D74" s="36">
        <v>18600</v>
      </c>
      <c r="E74" s="37"/>
      <c r="F74" s="37"/>
      <c r="G74" s="37"/>
      <c r="H74" s="38"/>
    </row>
    <row r="75" spans="1:8" s="16" customFormat="1" ht="37.5" customHeight="1" outlineLevel="1" x14ac:dyDescent="0.2">
      <c r="A75" s="147" t="s">
        <v>49</v>
      </c>
      <c r="B75" s="148"/>
      <c r="C75" s="143"/>
      <c r="D75" s="36">
        <v>20460</v>
      </c>
      <c r="E75" s="37"/>
      <c r="F75" s="37"/>
      <c r="G75" s="37"/>
      <c r="H75" s="38"/>
    </row>
    <row r="76" spans="1:8" s="16" customFormat="1" ht="37.5" customHeight="1" outlineLevel="1" x14ac:dyDescent="0.2">
      <c r="A76" s="147" t="s">
        <v>50</v>
      </c>
      <c r="B76" s="148"/>
      <c r="C76" s="143"/>
      <c r="D76" s="36">
        <v>22320</v>
      </c>
      <c r="E76" s="37"/>
      <c r="F76" s="37"/>
      <c r="G76" s="37"/>
      <c r="H76" s="38"/>
    </row>
    <row r="77" spans="1:8" s="16" customFormat="1" ht="37.5" customHeight="1" outlineLevel="1" x14ac:dyDescent="0.2">
      <c r="A77" s="147" t="s">
        <v>51</v>
      </c>
      <c r="B77" s="148"/>
      <c r="C77" s="143"/>
      <c r="D77" s="36">
        <v>24180</v>
      </c>
      <c r="E77" s="37"/>
      <c r="F77" s="37"/>
      <c r="G77" s="37"/>
      <c r="H77" s="38"/>
    </row>
    <row r="78" spans="1:8" s="16" customFormat="1" ht="37.5" customHeight="1" outlineLevel="1" x14ac:dyDescent="0.2">
      <c r="A78" s="147" t="s">
        <v>52</v>
      </c>
      <c r="B78" s="148"/>
      <c r="C78" s="143"/>
      <c r="D78" s="36">
        <v>26040</v>
      </c>
      <c r="E78" s="37"/>
      <c r="F78" s="37"/>
      <c r="G78" s="37"/>
      <c r="H78" s="38"/>
    </row>
    <row r="79" spans="1:8" s="16" customFormat="1" ht="37.5" customHeight="1" outlineLevel="1" x14ac:dyDescent="0.2">
      <c r="A79" s="147" t="s">
        <v>53</v>
      </c>
      <c r="B79" s="148"/>
      <c r="C79" s="143"/>
      <c r="D79" s="36">
        <v>27900</v>
      </c>
      <c r="E79" s="37"/>
      <c r="F79" s="37"/>
      <c r="G79" s="37"/>
      <c r="H79" s="38"/>
    </row>
    <row r="80" spans="1:8" s="16" customFormat="1" ht="37.5" customHeight="1" outlineLevel="1" x14ac:dyDescent="0.2">
      <c r="A80" s="147" t="s">
        <v>54</v>
      </c>
      <c r="B80" s="148"/>
      <c r="C80" s="143"/>
      <c r="D80" s="36">
        <v>29760</v>
      </c>
      <c r="E80" s="37"/>
      <c r="F80" s="37"/>
      <c r="G80" s="37"/>
      <c r="H80" s="38"/>
    </row>
    <row r="81" spans="1:8" s="16" customFormat="1" ht="37.5" customHeight="1" outlineLevel="1" x14ac:dyDescent="0.2">
      <c r="A81" s="147" t="s">
        <v>55</v>
      </c>
      <c r="B81" s="148"/>
      <c r="C81" s="143"/>
      <c r="D81" s="36">
        <v>31620</v>
      </c>
      <c r="E81" s="37"/>
      <c r="F81" s="37"/>
      <c r="G81" s="37"/>
      <c r="H81" s="38"/>
    </row>
    <row r="82" spans="1:8" s="16" customFormat="1" ht="37.5" customHeight="1" outlineLevel="1" x14ac:dyDescent="0.2">
      <c r="A82" s="147" t="s">
        <v>56</v>
      </c>
      <c r="B82" s="148"/>
      <c r="C82" s="143"/>
      <c r="D82" s="36">
        <v>33480</v>
      </c>
      <c r="E82" s="37"/>
      <c r="F82" s="37"/>
      <c r="G82" s="37"/>
      <c r="H82" s="38"/>
    </row>
    <row r="83" spans="1:8" s="16" customFormat="1" ht="37.5" customHeight="1" outlineLevel="1" x14ac:dyDescent="0.2">
      <c r="A83" s="147" t="s">
        <v>57</v>
      </c>
      <c r="B83" s="148"/>
      <c r="C83" s="143"/>
      <c r="D83" s="36">
        <v>35340</v>
      </c>
      <c r="E83" s="37"/>
      <c r="F83" s="37"/>
      <c r="G83" s="37"/>
      <c r="H83" s="38"/>
    </row>
    <row r="84" spans="1:8" s="16" customFormat="1" ht="37.5" customHeight="1" outlineLevel="1" x14ac:dyDescent="0.2">
      <c r="A84" s="147" t="s">
        <v>58</v>
      </c>
      <c r="B84" s="148"/>
      <c r="C84" s="143"/>
      <c r="D84" s="36">
        <v>37200</v>
      </c>
      <c r="E84" s="37"/>
      <c r="F84" s="37"/>
      <c r="G84" s="37"/>
      <c r="H84" s="38"/>
    </row>
    <row r="85" spans="1:8" s="16" customFormat="1" ht="37.5" customHeight="1" outlineLevel="1" x14ac:dyDescent="0.2">
      <c r="A85" s="147" t="s">
        <v>205</v>
      </c>
      <c r="B85" s="148"/>
      <c r="C85" s="143"/>
      <c r="D85" s="36">
        <v>39060</v>
      </c>
      <c r="E85" s="37"/>
      <c r="F85" s="37"/>
      <c r="G85" s="37"/>
      <c r="H85" s="38"/>
    </row>
    <row r="86" spans="1:8" s="16" customFormat="1" ht="37.5" customHeight="1" outlineLevel="1" x14ac:dyDescent="0.2">
      <c r="A86" s="147" t="s">
        <v>206</v>
      </c>
      <c r="B86" s="148"/>
      <c r="C86" s="143"/>
      <c r="D86" s="36">
        <v>40920</v>
      </c>
      <c r="E86" s="37"/>
      <c r="F86" s="37"/>
      <c r="G86" s="37"/>
      <c r="H86" s="38"/>
    </row>
    <row r="87" spans="1:8" s="16" customFormat="1" ht="37.5" customHeight="1" outlineLevel="1" x14ac:dyDescent="0.2">
      <c r="A87" s="147" t="s">
        <v>207</v>
      </c>
      <c r="B87" s="148"/>
      <c r="C87" s="143"/>
      <c r="D87" s="36">
        <v>42780</v>
      </c>
      <c r="E87" s="37"/>
      <c r="F87" s="37"/>
      <c r="G87" s="37"/>
      <c r="H87" s="38"/>
    </row>
    <row r="88" spans="1:8" s="16" customFormat="1" ht="37.5" customHeight="1" outlineLevel="1" x14ac:dyDescent="0.2">
      <c r="A88" s="147" t="s">
        <v>208</v>
      </c>
      <c r="B88" s="148"/>
      <c r="C88" s="143"/>
      <c r="D88" s="36">
        <v>44640</v>
      </c>
      <c r="E88" s="37"/>
      <c r="F88" s="37"/>
      <c r="G88" s="37"/>
      <c r="H88" s="38"/>
    </row>
    <row r="89" spans="1:8" s="16" customFormat="1" ht="37.5" customHeight="1" outlineLevel="1" x14ac:dyDescent="0.2">
      <c r="A89" s="147" t="s">
        <v>209</v>
      </c>
      <c r="B89" s="148"/>
      <c r="C89" s="143"/>
      <c r="D89" s="36">
        <v>46500</v>
      </c>
      <c r="E89" s="37"/>
      <c r="F89" s="37"/>
      <c r="G89" s="37"/>
      <c r="H89" s="38"/>
    </row>
    <row r="90" spans="1:8" s="16" customFormat="1" ht="37.5" customHeight="1" outlineLevel="1" x14ac:dyDescent="0.2">
      <c r="A90" s="147" t="s">
        <v>210</v>
      </c>
      <c r="B90" s="148"/>
      <c r="C90" s="143"/>
      <c r="D90" s="36">
        <v>48360</v>
      </c>
      <c r="E90" s="37"/>
      <c r="F90" s="37"/>
      <c r="G90" s="37"/>
      <c r="H90" s="38"/>
    </row>
    <row r="91" spans="1:8" s="16" customFormat="1" ht="37.5" customHeight="1" outlineLevel="1" x14ac:dyDescent="0.2">
      <c r="A91" s="147" t="s">
        <v>211</v>
      </c>
      <c r="B91" s="148"/>
      <c r="C91" s="143"/>
      <c r="D91" s="36">
        <v>50220</v>
      </c>
      <c r="E91" s="37"/>
      <c r="F91" s="37"/>
      <c r="G91" s="37"/>
      <c r="H91" s="38"/>
    </row>
    <row r="92" spans="1:8" s="16" customFormat="1" ht="37.5" customHeight="1" outlineLevel="1" x14ac:dyDescent="0.2">
      <c r="A92" s="147" t="s">
        <v>212</v>
      </c>
      <c r="B92" s="148"/>
      <c r="C92" s="143"/>
      <c r="D92" s="36">
        <v>52080</v>
      </c>
      <c r="E92" s="37"/>
      <c r="F92" s="37"/>
      <c r="G92" s="37"/>
      <c r="H92" s="38"/>
    </row>
    <row r="93" spans="1:8" s="16" customFormat="1" ht="37.5" customHeight="1" outlineLevel="1" x14ac:dyDescent="0.2">
      <c r="A93" s="147" t="s">
        <v>213</v>
      </c>
      <c r="B93" s="148"/>
      <c r="C93" s="143"/>
      <c r="D93" s="36">
        <v>53940</v>
      </c>
      <c r="E93" s="37"/>
      <c r="F93" s="37"/>
      <c r="G93" s="37"/>
      <c r="H93" s="38"/>
    </row>
    <row r="94" spans="1:8" s="16" customFormat="1" ht="37.5" customHeight="1" outlineLevel="1" thickBot="1" x14ac:dyDescent="0.25">
      <c r="A94" s="147" t="s">
        <v>214</v>
      </c>
      <c r="B94" s="148"/>
      <c r="C94" s="143"/>
      <c r="D94" s="36">
        <v>55800</v>
      </c>
      <c r="E94" s="37"/>
      <c r="F94" s="37"/>
      <c r="G94" s="37"/>
      <c r="H94" s="38"/>
    </row>
    <row r="95" spans="1:8" s="16" customFormat="1" ht="50.1" customHeight="1" thickBot="1" x14ac:dyDescent="0.25">
      <c r="A95" s="136" t="s">
        <v>59</v>
      </c>
      <c r="B95" s="137"/>
      <c r="C95" s="137"/>
      <c r="D95" s="138" t="str">
        <f>"от "&amp;MIN(D96:D105)&amp;" до "&amp;MAX(D96:D105)</f>
        <v>от 210 до 7002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152">
        <v>1038</v>
      </c>
      <c r="E96" s="152"/>
      <c r="F96" s="152"/>
      <c r="G96" s="152"/>
      <c r="H96" s="153"/>
    </row>
    <row r="97" spans="1:8" s="16" customFormat="1"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157">
        <v>210</v>
      </c>
      <c r="E97" s="157"/>
      <c r="F97" s="157"/>
      <c r="G97" s="157"/>
      <c r="H97" s="158"/>
    </row>
    <row r="98" spans="1:8" s="16" customFormat="1" ht="37.5" customHeight="1" x14ac:dyDescent="0.2">
      <c r="A98" s="154" t="s">
        <v>62</v>
      </c>
      <c r="B98" s="155"/>
      <c r="C98" s="159"/>
      <c r="D98" s="157">
        <v>2160</v>
      </c>
      <c r="E98" s="157"/>
      <c r="F98" s="157"/>
      <c r="G98" s="157"/>
      <c r="H98" s="158"/>
    </row>
    <row r="99" spans="1:8" s="16" customFormat="1" ht="37.5" customHeight="1" x14ac:dyDescent="0.2">
      <c r="A99" s="154" t="s">
        <v>63</v>
      </c>
      <c r="B99" s="155"/>
      <c r="C99" s="159"/>
      <c r="D99" s="36">
        <v>1038</v>
      </c>
      <c r="E99" s="37"/>
      <c r="F99" s="37"/>
      <c r="G99" s="37"/>
      <c r="H99" s="38"/>
    </row>
    <row r="100" spans="1:8" s="16" customFormat="1" ht="37.5" customHeight="1" x14ac:dyDescent="0.2">
      <c r="A100" s="160" t="s">
        <v>64</v>
      </c>
      <c r="B100" s="161"/>
      <c r="C100" s="159"/>
      <c r="D100" s="36">
        <v>1428</v>
      </c>
      <c r="E100" s="37"/>
      <c r="F100" s="37"/>
      <c r="G100" s="37"/>
      <c r="H100" s="38"/>
    </row>
    <row r="101" spans="1:8" s="16" customFormat="1" ht="37.5" customHeight="1" x14ac:dyDescent="0.2">
      <c r="A101" s="154" t="s">
        <v>65</v>
      </c>
      <c r="B101" s="155"/>
      <c r="C101" s="159"/>
      <c r="D101" s="157">
        <v>414</v>
      </c>
      <c r="E101" s="157"/>
      <c r="F101" s="157"/>
      <c r="G101" s="157"/>
      <c r="H101" s="158"/>
    </row>
    <row r="102" spans="1:8" s="16" customFormat="1" ht="37.5" customHeight="1" x14ac:dyDescent="0.2">
      <c r="A102" s="154" t="s">
        <v>66</v>
      </c>
      <c r="B102" s="155"/>
      <c r="C102" s="159"/>
      <c r="D102" s="157">
        <v>414</v>
      </c>
      <c r="E102" s="157"/>
      <c r="F102" s="157"/>
      <c r="G102" s="157"/>
      <c r="H102" s="158"/>
    </row>
    <row r="103" spans="1:8" s="16" customFormat="1" ht="37.5" customHeight="1" x14ac:dyDescent="0.2">
      <c r="A103" s="154" t="s">
        <v>67</v>
      </c>
      <c r="B103" s="155"/>
      <c r="C103" s="159"/>
      <c r="D103" s="157">
        <v>828</v>
      </c>
      <c r="E103" s="157"/>
      <c r="F103" s="157"/>
      <c r="G103" s="157"/>
      <c r="H103" s="158"/>
    </row>
    <row r="104" spans="1:8" s="16" customFormat="1" ht="37.5" customHeight="1" x14ac:dyDescent="0.2">
      <c r="A104" s="154" t="s">
        <v>68</v>
      </c>
      <c r="B104" s="155"/>
      <c r="C104" s="159"/>
      <c r="D104" s="157">
        <v>1248</v>
      </c>
      <c r="E104" s="157"/>
      <c r="F104" s="157"/>
      <c r="G104" s="157"/>
      <c r="H104" s="158"/>
    </row>
    <row r="105" spans="1:8" s="16" customFormat="1" ht="37.5" customHeight="1" thickBot="1" x14ac:dyDescent="0.25">
      <c r="A105" s="162" t="s">
        <v>69</v>
      </c>
      <c r="B105" s="163"/>
      <c r="C105" s="164"/>
      <c r="D105" s="165">
        <v>7002</v>
      </c>
      <c r="E105" s="165"/>
      <c r="F105" s="165"/>
      <c r="G105" s="165"/>
      <c r="H105" s="166"/>
    </row>
    <row r="106" spans="1:8" s="16" customFormat="1" ht="117.75" customHeight="1" thickBot="1" x14ac:dyDescent="0.25">
      <c r="A106" s="356" t="s">
        <v>71</v>
      </c>
      <c r="B106" s="397"/>
      <c r="C10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45">
        <v>30</v>
      </c>
      <c r="E106" s="45"/>
      <c r="F106" s="45"/>
      <c r="G106" s="45"/>
      <c r="H106" s="46"/>
    </row>
    <row r="107" spans="1:8" s="28" customFormat="1" ht="50.1" customHeight="1" thickBot="1" x14ac:dyDescent="0.25">
      <c r="A107" s="24" t="s">
        <v>72</v>
      </c>
      <c r="B107" s="25"/>
      <c r="C107" s="26"/>
      <c r="D107" s="173" t="str">
        <f>"от "&amp;MIN(D109,D129:H130,F169,D131:H145)&amp;" до "&amp;MAX(D109,D129:H130,F169,D131:H145)</f>
        <v>от 906 до 9384</v>
      </c>
      <c r="E107" s="173"/>
      <c r="F107" s="173"/>
      <c r="G107" s="173"/>
      <c r="H107" s="174"/>
    </row>
    <row r="108" spans="1:8" s="16" customFormat="1" ht="24.95" customHeight="1" thickBot="1" x14ac:dyDescent="0.25">
      <c r="A108" s="175"/>
      <c r="B108" s="176"/>
      <c r="C108" s="83"/>
      <c r="D108" s="177"/>
      <c r="E108" s="177"/>
      <c r="F108" s="177"/>
      <c r="G108" s="177"/>
      <c r="H108" s="178"/>
    </row>
    <row r="109" spans="1:8" s="16" customFormat="1" ht="60.7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182">
        <v>3720</v>
      </c>
      <c r="E109" s="182"/>
      <c r="F109" s="182"/>
      <c r="G109" s="182"/>
      <c r="H109" s="183"/>
    </row>
    <row r="110" spans="1:8" s="16" customFormat="1" ht="60.75" customHeight="1" thickBot="1" x14ac:dyDescent="0.25">
      <c r="A110" s="184" t="s">
        <v>74</v>
      </c>
      <c r="B110" s="185"/>
      <c r="C110" s="186"/>
      <c r="D110" s="187" t="s">
        <v>75</v>
      </c>
      <c r="E110" s="188"/>
      <c r="F110" s="188"/>
      <c r="G110" s="188"/>
      <c r="H110" s="189"/>
    </row>
    <row r="111" spans="1:8" s="16" customFormat="1" ht="60.75" customHeight="1" x14ac:dyDescent="0.2">
      <c r="A111" s="190" t="s">
        <v>76</v>
      </c>
      <c r="B111" s="191"/>
      <c r="C111" s="186"/>
      <c r="D111" s="157">
        <f>D109/4</f>
        <v>930</v>
      </c>
      <c r="E111" s="157"/>
      <c r="F111" s="157"/>
      <c r="G111" s="157"/>
      <c r="H111" s="158"/>
    </row>
    <row r="112" spans="1:8" s="16" customFormat="1" ht="60.75" customHeight="1" x14ac:dyDescent="0.2">
      <c r="A112" s="190" t="s">
        <v>77</v>
      </c>
      <c r="B112" s="191"/>
      <c r="C112" s="186"/>
      <c r="D112" s="157">
        <f>D109/5</f>
        <v>744</v>
      </c>
      <c r="E112" s="157"/>
      <c r="F112" s="157"/>
      <c r="G112" s="157"/>
      <c r="H112" s="158"/>
    </row>
    <row r="113" spans="1:8" s="16" customFormat="1" ht="60.75" customHeight="1" x14ac:dyDescent="0.2">
      <c r="A113" s="190" t="s">
        <v>78</v>
      </c>
      <c r="B113" s="191"/>
      <c r="C113" s="186"/>
      <c r="D113" s="157">
        <f>D109/6</f>
        <v>620</v>
      </c>
      <c r="E113" s="157"/>
      <c r="F113" s="157"/>
      <c r="G113" s="157"/>
      <c r="H113" s="158"/>
    </row>
    <row r="114" spans="1:8" s="16" customFormat="1" ht="60.75" customHeight="1" x14ac:dyDescent="0.2">
      <c r="A114" s="190" t="s">
        <v>79</v>
      </c>
      <c r="B114" s="191"/>
      <c r="C114" s="186"/>
      <c r="D114" s="157">
        <f>D109/7</f>
        <v>531.42857142857144</v>
      </c>
      <c r="E114" s="157"/>
      <c r="F114" s="157"/>
      <c r="G114" s="157"/>
      <c r="H114" s="158"/>
    </row>
    <row r="115" spans="1:8" s="16" customFormat="1" ht="60.75" customHeight="1" x14ac:dyDescent="0.2">
      <c r="A115" s="190" t="s">
        <v>80</v>
      </c>
      <c r="B115" s="191"/>
      <c r="C115" s="186"/>
      <c r="D115" s="157">
        <f>D109/8</f>
        <v>465</v>
      </c>
      <c r="E115" s="157"/>
      <c r="F115" s="157"/>
      <c r="G115" s="157"/>
      <c r="H115" s="158"/>
    </row>
    <row r="116" spans="1:8" s="16" customFormat="1" ht="60.75" customHeight="1" x14ac:dyDescent="0.2">
      <c r="A116" s="190" t="s">
        <v>81</v>
      </c>
      <c r="B116" s="191"/>
      <c r="C116" s="186"/>
      <c r="D116" s="157">
        <f>D109/9</f>
        <v>413.33333333333331</v>
      </c>
      <c r="E116" s="157"/>
      <c r="F116" s="157"/>
      <c r="G116" s="157"/>
      <c r="H116" s="158"/>
    </row>
    <row r="117" spans="1:8" s="16" customFormat="1" ht="60.75" customHeight="1" x14ac:dyDescent="0.2">
      <c r="A117" s="190" t="s">
        <v>82</v>
      </c>
      <c r="B117" s="191"/>
      <c r="C117" s="186"/>
      <c r="D117" s="157">
        <f>D109/10</f>
        <v>372</v>
      </c>
      <c r="E117" s="157"/>
      <c r="F117" s="157"/>
      <c r="G117" s="157"/>
      <c r="H117" s="158"/>
    </row>
    <row r="118" spans="1:8" s="16" customFormat="1" ht="60.75" customHeight="1" thickBot="1" x14ac:dyDescent="0.25">
      <c r="A118" s="179" t="s">
        <v>83</v>
      </c>
      <c r="B118" s="180"/>
      <c r="C118" s="186"/>
      <c r="D118" s="182">
        <v>5568</v>
      </c>
      <c r="E118" s="182"/>
      <c r="F118" s="182"/>
      <c r="G118" s="182"/>
      <c r="H118" s="183"/>
    </row>
    <row r="119" spans="1:8" s="16" customFormat="1" ht="60.75" customHeight="1" thickBot="1" x14ac:dyDescent="0.25">
      <c r="A119" s="184" t="s">
        <v>74</v>
      </c>
      <c r="B119" s="185"/>
      <c r="C119" s="186"/>
      <c r="D119" s="187" t="s">
        <v>75</v>
      </c>
      <c r="E119" s="188"/>
      <c r="F119" s="188"/>
      <c r="G119" s="188"/>
      <c r="H119" s="189"/>
    </row>
    <row r="120" spans="1:8" s="16" customFormat="1" ht="60.75" customHeight="1" x14ac:dyDescent="0.2">
      <c r="A120" s="190" t="s">
        <v>76</v>
      </c>
      <c r="B120" s="191"/>
      <c r="C120" s="186"/>
      <c r="D120" s="157">
        <v>1392</v>
      </c>
      <c r="E120" s="157"/>
      <c r="F120" s="157"/>
      <c r="G120" s="157"/>
      <c r="H120" s="158"/>
    </row>
    <row r="121" spans="1:8" s="16" customFormat="1" ht="60.75" customHeight="1" x14ac:dyDescent="0.2">
      <c r="A121" s="190" t="s">
        <v>77</v>
      </c>
      <c r="B121" s="191"/>
      <c r="C121" s="186"/>
      <c r="D121" s="157">
        <v>1113.5999999999999</v>
      </c>
      <c r="E121" s="157"/>
      <c r="F121" s="157"/>
      <c r="G121" s="157"/>
      <c r="H121" s="158"/>
    </row>
    <row r="122" spans="1:8" s="16" customFormat="1" ht="60.75" customHeight="1" x14ac:dyDescent="0.2">
      <c r="A122" s="190" t="s">
        <v>78</v>
      </c>
      <c r="B122" s="191"/>
      <c r="C122" s="186"/>
      <c r="D122" s="157">
        <v>928</v>
      </c>
      <c r="E122" s="157"/>
      <c r="F122" s="157"/>
      <c r="G122" s="157"/>
      <c r="H122" s="158"/>
    </row>
    <row r="123" spans="1:8" s="16" customFormat="1" ht="60.75" customHeight="1" x14ac:dyDescent="0.2">
      <c r="A123" s="190" t="s">
        <v>79</v>
      </c>
      <c r="B123" s="191"/>
      <c r="C123" s="186"/>
      <c r="D123" s="157">
        <v>795.42857142857144</v>
      </c>
      <c r="E123" s="157"/>
      <c r="F123" s="157"/>
      <c r="G123" s="157"/>
      <c r="H123" s="158"/>
    </row>
    <row r="124" spans="1:8" s="16" customFormat="1" ht="60.75" customHeight="1" x14ac:dyDescent="0.2">
      <c r="A124" s="190" t="s">
        <v>80</v>
      </c>
      <c r="B124" s="191"/>
      <c r="C124" s="186"/>
      <c r="D124" s="157">
        <v>696</v>
      </c>
      <c r="E124" s="157"/>
      <c r="F124" s="157"/>
      <c r="G124" s="157"/>
      <c r="H124" s="158"/>
    </row>
    <row r="125" spans="1:8" s="16" customFormat="1" ht="60.75" customHeight="1" x14ac:dyDescent="0.2">
      <c r="A125" s="190" t="s">
        <v>81</v>
      </c>
      <c r="B125" s="191"/>
      <c r="C125" s="186"/>
      <c r="D125" s="157">
        <v>618.66666666666663</v>
      </c>
      <c r="E125" s="157"/>
      <c r="F125" s="157"/>
      <c r="G125" s="157"/>
      <c r="H125" s="158"/>
    </row>
    <row r="126" spans="1:8" s="16" customFormat="1" ht="60.75" customHeight="1" thickBot="1" x14ac:dyDescent="0.25">
      <c r="A126" s="190" t="s">
        <v>82</v>
      </c>
      <c r="B126" s="191"/>
      <c r="C126" s="194"/>
      <c r="D126" s="157">
        <v>556.79999999999995</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44">
        <v>12012</v>
      </c>
      <c r="E127" s="45"/>
      <c r="F127" s="45"/>
      <c r="G127" s="45"/>
      <c r="H127" s="46"/>
    </row>
    <row r="128" spans="1:8" s="16" customFormat="1" ht="24.75" customHeight="1" thickBot="1" x14ac:dyDescent="0.25">
      <c r="A128" s="336"/>
      <c r="B128" s="337"/>
      <c r="C128" s="125"/>
      <c r="D128" s="399"/>
      <c r="E128" s="399"/>
      <c r="F128" s="399"/>
      <c r="G128" s="399"/>
      <c r="H128" s="400"/>
    </row>
    <row r="129" spans="1:8" s="16" customFormat="1" ht="50.1" customHeight="1" x14ac:dyDescent="0.2">
      <c r="A129" s="160" t="s">
        <v>85</v>
      </c>
      <c r="B129" s="161"/>
      <c r="C129" s="439" t="str">
        <f>"Интернет-площадка 2gis.ru на основе Cправочника организаций "&amp;$C$2&amp;""</f>
        <v>Интернет-площадка 2gis.ru на основе Cправочника организаций "2ГИС.БЕЛГОРОД"</v>
      </c>
      <c r="D129" s="56">
        <v>4536</v>
      </c>
      <c r="E129" s="37"/>
      <c r="F129" s="37"/>
      <c r="G129" s="37"/>
      <c r="H129" s="38"/>
    </row>
    <row r="130" spans="1:8" s="16" customFormat="1" ht="50.1" customHeight="1" x14ac:dyDescent="0.2">
      <c r="A130" s="160" t="s">
        <v>86</v>
      </c>
      <c r="B130" s="161"/>
      <c r="C130"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56">
        <v>2634</v>
      </c>
      <c r="E130" s="37"/>
      <c r="F130" s="37"/>
      <c r="G130" s="37"/>
      <c r="H130" s="38"/>
    </row>
    <row r="131" spans="1:8" s="16" customFormat="1" ht="50.1" customHeight="1" x14ac:dyDescent="0.2">
      <c r="A131" s="160" t="s">
        <v>87</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56">
        <v>2982</v>
      </c>
      <c r="E131" s="37"/>
      <c r="F131" s="37"/>
      <c r="G131" s="37"/>
      <c r="H131" s="38"/>
    </row>
    <row r="132" spans="1:8" s="16" customFormat="1"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"2ГИС.БЕЛГОРОД"</v>
      </c>
      <c r="D132" s="56">
        <v>6534</v>
      </c>
      <c r="E132" s="37"/>
      <c r="F132" s="37"/>
      <c r="G132" s="37"/>
      <c r="H132" s="38"/>
    </row>
    <row r="133" spans="1:8" s="16" customFormat="1"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"2ГИС.БЕЛГОРОД"</v>
      </c>
      <c r="D133" s="56">
        <v>7842</v>
      </c>
      <c r="E133" s="37"/>
      <c r="F133" s="37"/>
      <c r="G133" s="37"/>
      <c r="H133" s="38"/>
    </row>
    <row r="134" spans="1:8" s="16" customFormat="1" ht="50.1" customHeight="1" x14ac:dyDescent="0.2">
      <c r="A134" s="160" t="s">
        <v>90</v>
      </c>
      <c r="B134" s="161"/>
      <c r="C134"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56">
        <v>2982</v>
      </c>
      <c r="E134" s="37"/>
      <c r="F134" s="37"/>
      <c r="G134" s="37"/>
      <c r="H134" s="38"/>
    </row>
    <row r="135" spans="1:8" s="16" customFormat="1" ht="50.1" customHeight="1" x14ac:dyDescent="0.2">
      <c r="A135" s="160" t="s">
        <v>91</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56">
        <v>2550</v>
      </c>
      <c r="E135" s="37"/>
      <c r="F135" s="37"/>
      <c r="G135" s="37"/>
      <c r="H135" s="38"/>
    </row>
    <row r="136" spans="1:8" s="16" customFormat="1" ht="50.1" customHeight="1" x14ac:dyDescent="0.2">
      <c r="A136" s="160" t="s">
        <v>92</v>
      </c>
      <c r="B136" s="161"/>
      <c r="C136"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56">
        <v>3846</v>
      </c>
      <c r="E136" s="37"/>
      <c r="F136" s="37"/>
      <c r="G136" s="37"/>
      <c r="H136" s="38"/>
    </row>
    <row r="137" spans="1:8" s="16" customFormat="1"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56">
        <v>4896</v>
      </c>
      <c r="E137" s="37"/>
      <c r="F137" s="37"/>
      <c r="G137" s="37"/>
      <c r="H137" s="38"/>
    </row>
    <row r="138" spans="1:8" s="16" customFormat="1" ht="50.1" customHeight="1" x14ac:dyDescent="0.2">
      <c r="A138" s="160" t="s">
        <v>94</v>
      </c>
      <c r="B138" s="161"/>
      <c r="C138" s="203" t="s">
        <v>95</v>
      </c>
      <c r="D138" s="56">
        <v>906</v>
      </c>
      <c r="E138" s="37"/>
      <c r="F138" s="37"/>
      <c r="G138" s="37"/>
      <c r="H138" s="38"/>
    </row>
    <row r="139" spans="1:8" s="16" customFormat="1" ht="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56">
        <v>3060</v>
      </c>
      <c r="E139" s="37"/>
      <c r="F139" s="37"/>
      <c r="G139" s="37"/>
      <c r="H139" s="38"/>
    </row>
    <row r="140" spans="1:8" s="16" customFormat="1" ht="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56">
        <v>2040</v>
      </c>
      <c r="E140" s="37"/>
      <c r="F140" s="37"/>
      <c r="G140" s="37"/>
      <c r="H140" s="38"/>
    </row>
    <row r="141" spans="1:8" s="16" customFormat="1" ht="75" customHeight="1" x14ac:dyDescent="0.2">
      <c r="A141" s="160" t="s">
        <v>98</v>
      </c>
      <c r="B141" s="161"/>
      <c r="C141"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56">
        <v>2118</v>
      </c>
      <c r="E141" s="37"/>
      <c r="F141" s="37"/>
      <c r="G141" s="37"/>
      <c r="H141" s="38"/>
    </row>
    <row r="142" spans="1:8" s="16" customFormat="1" ht="75" customHeight="1" x14ac:dyDescent="0.2">
      <c r="A142" s="160" t="s">
        <v>99</v>
      </c>
      <c r="B142" s="161"/>
      <c r="C142"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56">
        <v>1020</v>
      </c>
      <c r="E142" s="37"/>
      <c r="F142" s="37"/>
      <c r="G142" s="37"/>
      <c r="H142" s="38"/>
    </row>
    <row r="143" spans="1:8" s="16" customFormat="1" ht="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56">
        <v>9384</v>
      </c>
      <c r="E143" s="37"/>
      <c r="F143" s="37"/>
      <c r="G143" s="37"/>
      <c r="H143" s="38"/>
    </row>
    <row r="144" spans="1:8" s="16" customFormat="1" ht="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56">
        <v>3000</v>
      </c>
      <c r="E144" s="37"/>
      <c r="F144" s="37"/>
      <c r="G144" s="37"/>
      <c r="H144" s="38"/>
    </row>
    <row r="145" spans="1:8" s="16" customFormat="1" ht="50.1" customHeight="1" x14ac:dyDescent="0.2">
      <c r="A145" s="160" t="s">
        <v>102</v>
      </c>
      <c r="B145" s="161"/>
      <c r="C145"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56">
        <v>2682</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56">
        <v>1038</v>
      </c>
      <c r="E146" s="37"/>
      <c r="F146" s="37"/>
      <c r="G146" s="37"/>
      <c r="H146" s="38"/>
    </row>
    <row r="147" spans="1:8" s="16" customFormat="1" ht="102" customHeight="1" x14ac:dyDescent="0.2">
      <c r="A147" s="160" t="s">
        <v>103</v>
      </c>
      <c r="B147" s="161"/>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7" s="56">
        <v>100002</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8" s="56">
        <v>7218</v>
      </c>
      <c r="E148" s="37"/>
      <c r="F148" s="37"/>
      <c r="G148" s="37"/>
      <c r="H148" s="38"/>
    </row>
    <row r="149" spans="1:8" s="16" customFormat="1" ht="12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56">
        <v>7218</v>
      </c>
      <c r="E149" s="37"/>
      <c r="F149" s="37"/>
      <c r="G149" s="37"/>
      <c r="H149" s="38"/>
    </row>
    <row r="150" spans="1:8" s="16" customFormat="1" ht="12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0" s="56">
        <v>6012</v>
      </c>
      <c r="E150" s="37"/>
      <c r="F150" s="37"/>
      <c r="G150" s="37"/>
      <c r="H150" s="38"/>
    </row>
    <row r="151" spans="1:8" s="16" customFormat="1"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"2ГИС.БЕЛГОРОД"</v>
      </c>
      <c r="D151" s="56">
        <v>7560</v>
      </c>
      <c r="E151" s="37"/>
      <c r="F151" s="37"/>
      <c r="G151" s="37"/>
      <c r="H151" s="38"/>
    </row>
    <row r="152" spans="1:8" s="16" customFormat="1" ht="50.1" customHeight="1" x14ac:dyDescent="0.2">
      <c r="A152" s="160" t="s">
        <v>108</v>
      </c>
      <c r="B152" s="161"/>
      <c r="C152" s="20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56">
        <v>4440</v>
      </c>
      <c r="E152" s="37"/>
      <c r="F152" s="37"/>
      <c r="G152" s="37"/>
      <c r="H152" s="38"/>
    </row>
    <row r="153" spans="1:8" s="16" customFormat="1" ht="50.1" customHeight="1" x14ac:dyDescent="0.2">
      <c r="A153" s="160" t="s">
        <v>109</v>
      </c>
      <c r="B153" s="161"/>
      <c r="C153" s="203" t="str">
        <f t="shared" si="2"/>
        <v>Электронный справочник на основе Справочника организаций "2ГИС.БЕЛГОРОД" (версия для ПК)</v>
      </c>
      <c r="D153" s="56">
        <v>5040</v>
      </c>
      <c r="E153" s="37"/>
      <c r="F153" s="37"/>
      <c r="G153" s="37"/>
      <c r="H153" s="38"/>
    </row>
    <row r="154" spans="1:8" s="16" customFormat="1"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"2ГИС.БЕЛГОРОД"</v>
      </c>
      <c r="D154" s="56">
        <v>10800</v>
      </c>
      <c r="E154" s="37"/>
      <c r="F154" s="37"/>
      <c r="G154" s="37"/>
      <c r="H154" s="38"/>
    </row>
    <row r="155" spans="1:8" s="16" customFormat="1"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"2ГИС.БЕЛГОРОД"</v>
      </c>
      <c r="D155" s="56">
        <v>12960</v>
      </c>
      <c r="E155" s="37"/>
      <c r="F155" s="37"/>
      <c r="G155" s="37"/>
      <c r="H155" s="38"/>
    </row>
    <row r="156" spans="1:8" s="16" customFormat="1" ht="50.1" customHeight="1" x14ac:dyDescent="0.2">
      <c r="A156" s="160" t="s">
        <v>112</v>
      </c>
      <c r="B156" s="161"/>
      <c r="C156" s="203" t="str">
        <f t="shared" si="2"/>
        <v>Электронный справочник на основе Справочника организаций "2ГИС.БЕЛГОРОД" (версия для ПК)</v>
      </c>
      <c r="D156" s="56">
        <v>5040</v>
      </c>
      <c r="E156" s="37"/>
      <c r="F156" s="37"/>
      <c r="G156" s="37"/>
      <c r="H156" s="38"/>
    </row>
    <row r="157" spans="1:8" s="16" customFormat="1" ht="50.1" customHeight="1" x14ac:dyDescent="0.2">
      <c r="A157" s="160" t="s">
        <v>113</v>
      </c>
      <c r="B157" s="161"/>
      <c r="C157" s="203" t="str">
        <f t="shared" si="2"/>
        <v>Электронный справочник на основе Справочника организаций "2ГИС.БЕЛГОРОД" (версия для ПК)</v>
      </c>
      <c r="D157" s="56">
        <v>4320</v>
      </c>
      <c r="E157" s="37"/>
      <c r="F157" s="37"/>
      <c r="G157" s="37"/>
      <c r="H157" s="38"/>
    </row>
    <row r="158" spans="1:8" s="16" customFormat="1" ht="50.1" customHeight="1" x14ac:dyDescent="0.2">
      <c r="A158" s="160" t="s">
        <v>114</v>
      </c>
      <c r="B158" s="161"/>
      <c r="C158" s="203" t="str">
        <f t="shared" si="2"/>
        <v>Электронный справочник на основе Справочника организаций "2ГИС.БЕЛГОРОД" (версия для ПК)</v>
      </c>
      <c r="D158" s="56">
        <v>6360</v>
      </c>
      <c r="E158" s="37"/>
      <c r="F158" s="37"/>
      <c r="G158" s="37"/>
      <c r="H158" s="38"/>
    </row>
    <row r="159" spans="1:8" s="16" customFormat="1" ht="50.1" customHeight="1" x14ac:dyDescent="0.2">
      <c r="A159" s="160" t="s">
        <v>115</v>
      </c>
      <c r="B159" s="161"/>
      <c r="C159" s="203" t="s">
        <v>95</v>
      </c>
      <c r="D159" s="56">
        <v>1560</v>
      </c>
      <c r="E159" s="37"/>
      <c r="F159" s="37"/>
      <c r="G159" s="37"/>
      <c r="H159" s="38"/>
    </row>
    <row r="160" spans="1:8" s="16" customFormat="1" ht="75"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56">
        <v>15600</v>
      </c>
      <c r="E160" s="37"/>
      <c r="F160" s="37"/>
      <c r="G160" s="37"/>
      <c r="H160" s="38"/>
    </row>
    <row r="161" spans="1:8" s="16" customFormat="1" ht="50.1" customHeight="1" thickBot="1" x14ac:dyDescent="0.25">
      <c r="A161" s="160" t="s">
        <v>117</v>
      </c>
      <c r="B161" s="161"/>
      <c r="C161" s="60" t="str">
        <f t="shared" si="2"/>
        <v>Электронный справочник на основе Справочника организаций "2ГИС.БЕЛГОРОД" (версия для ПК)</v>
      </c>
      <c r="D161" s="56">
        <v>4440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6">
        <v>3600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359">
        <v>1800</v>
      </c>
      <c r="E165" s="157"/>
      <c r="F165" s="157"/>
      <c r="G165" s="157"/>
      <c r="H165" s="157"/>
    </row>
    <row r="166" spans="1:8" s="16" customFormat="1" ht="50.1" customHeight="1" x14ac:dyDescent="0.2">
      <c r="A166" s="207" t="s">
        <v>122</v>
      </c>
      <c r="B166" s="208"/>
      <c r="C166" s="209"/>
      <c r="D166" s="359">
        <v>180</v>
      </c>
      <c r="E166" s="157"/>
      <c r="F166" s="157"/>
      <c r="G166" s="157"/>
      <c r="H166" s="157"/>
    </row>
    <row r="167" spans="1:8" s="16" customFormat="1" ht="50.1" customHeight="1" thickBot="1" x14ac:dyDescent="0.25">
      <c r="A167" s="207" t="s">
        <v>123</v>
      </c>
      <c r="B167" s="208"/>
      <c r="C167" s="210"/>
      <c r="D167" s="78">
        <v>612</v>
      </c>
      <c r="E167" s="79"/>
      <c r="F167" s="79"/>
      <c r="G167" s="79"/>
      <c r="H167" s="79"/>
    </row>
    <row r="168" spans="1:8" s="16" customFormat="1" ht="50.1" customHeight="1" thickBot="1" x14ac:dyDescent="0.25">
      <c r="A168" s="24" t="s">
        <v>124</v>
      </c>
      <c r="B168" s="25"/>
      <c r="C168" s="26"/>
      <c r="D168" s="173"/>
      <c r="E168" s="173"/>
      <c r="F168" s="173"/>
      <c r="G168" s="173"/>
      <c r="H168" s="174"/>
    </row>
    <row r="169" spans="1:8" s="16" customFormat="1" ht="50.1" customHeight="1" x14ac:dyDescent="0.2">
      <c r="A169" s="154" t="s">
        <v>125</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69" s="212">
        <f>F169*1.2</f>
        <v>6480</v>
      </c>
      <c r="E169" s="213">
        <f>F169*1.1</f>
        <v>5940.0000000000009</v>
      </c>
      <c r="F169" s="213">
        <v>5400</v>
      </c>
      <c r="G169" s="213">
        <f>F169*0.75</f>
        <v>4050</v>
      </c>
      <c r="H169" s="214">
        <f>F169*0.5</f>
        <v>2700</v>
      </c>
    </row>
    <row r="170" spans="1:8" s="16" customFormat="1" ht="50.1" customHeight="1" x14ac:dyDescent="0.2">
      <c r="A170" s="160" t="s">
        <v>126</v>
      </c>
      <c r="B170" s="161"/>
      <c r="C170" s="203" t="str">
        <f>"Интернет-площадка 2gis.ru на основе Cправочника организаций "&amp;$C$2&amp;""</f>
        <v>Интернет-площадка 2gis.ru на основе Cправочника организаций "2ГИС.БЕЛГОРОД"</v>
      </c>
      <c r="D170" s="36">
        <v>4536</v>
      </c>
      <c r="E170" s="37"/>
      <c r="F170" s="37"/>
      <c r="G170" s="37"/>
      <c r="H170" s="38"/>
    </row>
    <row r="171" spans="1:8" s="16" customFormat="1" ht="50.1" customHeight="1" x14ac:dyDescent="0.2">
      <c r="A171" s="160" t="s">
        <v>127</v>
      </c>
      <c r="B171" s="161"/>
      <c r="C171"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1" s="56">
        <v>1296</v>
      </c>
      <c r="E171" s="37"/>
      <c r="F171" s="37"/>
      <c r="G171" s="37"/>
      <c r="H171" s="38"/>
    </row>
    <row r="172" spans="1:8" s="16" customFormat="1" ht="50.1" customHeight="1" x14ac:dyDescent="0.2">
      <c r="A172" s="160" t="s">
        <v>178</v>
      </c>
      <c r="B172" s="161"/>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72" s="212">
        <f>F172*1.2</f>
        <v>10800</v>
      </c>
      <c r="E172" s="213">
        <f>F172*1.1</f>
        <v>9900</v>
      </c>
      <c r="F172" s="213">
        <v>9000</v>
      </c>
      <c r="G172" s="213">
        <f>F172*0.75</f>
        <v>6750</v>
      </c>
      <c r="H172" s="214">
        <f>F172*0.5</f>
        <v>4500</v>
      </c>
    </row>
    <row r="173" spans="1:8" s="16" customFormat="1" ht="50.1" customHeight="1" x14ac:dyDescent="0.2">
      <c r="A173" s="160" t="s">
        <v>179</v>
      </c>
      <c r="B173" s="161"/>
      <c r="C173" s="203" t="str">
        <f>"Интернет-площадка 2gis.ru на основе Cправочника организаций "&amp;$C$2&amp;""</f>
        <v>Интернет-площадка 2gis.ru на основе Cправочника организаций "2ГИС.БЕЛГОРОД"</v>
      </c>
      <c r="D173" s="36">
        <v>7560</v>
      </c>
      <c r="E173" s="37"/>
      <c r="F173" s="37"/>
      <c r="G173" s="37"/>
      <c r="H173" s="38"/>
    </row>
    <row r="174" spans="1:8" s="16" customFormat="1" ht="50.1" customHeight="1" x14ac:dyDescent="0.2">
      <c r="A174" s="160" t="s">
        <v>130</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4" s="36">
        <v>2160</v>
      </c>
      <c r="E174" s="37"/>
      <c r="F174" s="37"/>
      <c r="G174" s="37"/>
      <c r="H174" s="38"/>
    </row>
    <row r="175" spans="1:8" s="16" customFormat="1" ht="126" customHeight="1" thickBot="1" x14ac:dyDescent="0.25">
      <c r="A175" s="160" t="s">
        <v>131</v>
      </c>
      <c r="B175" s="161"/>
      <c r="C175" s="435" t="str">
        <f>C170</f>
        <v>Интернет-площадка 2gis.ru на основе Cправочника организаций "2ГИС.БЕЛГОРОД"</v>
      </c>
      <c r="D175" s="56">
        <v>5400</v>
      </c>
      <c r="E175" s="37"/>
      <c r="F175" s="37"/>
      <c r="G175" s="37"/>
      <c r="H175" s="38"/>
    </row>
    <row r="176" spans="1:8" ht="50.1" customHeight="1" thickBot="1" x14ac:dyDescent="0.25">
      <c r="A176" s="24" t="s">
        <v>193</v>
      </c>
      <c r="B176" s="25"/>
      <c r="C176" s="26"/>
      <c r="D176" s="173"/>
      <c r="E176" s="173"/>
      <c r="F176" s="173"/>
      <c r="G176" s="173"/>
      <c r="H176" s="174"/>
    </row>
    <row r="177" spans="1:8" s="23" customFormat="1" ht="30" customHeight="1" thickBot="1" x14ac:dyDescent="0.25">
      <c r="A177" s="429"/>
      <c r="B177" s="429"/>
      <c r="C177" s="430"/>
      <c r="D177" s="429"/>
      <c r="E177" s="429"/>
      <c r="F177" s="429"/>
      <c r="G177" s="429"/>
      <c r="H177" s="431"/>
    </row>
    <row r="178" spans="1:8" s="16" customFormat="1" ht="83.25" customHeight="1" x14ac:dyDescent="0.2">
      <c r="A178" s="160" t="s">
        <v>194</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8" s="31">
        <v>7200</v>
      </c>
      <c r="E178" s="32"/>
      <c r="F178" s="32"/>
      <c r="G178" s="32"/>
      <c r="H178" s="33"/>
    </row>
    <row r="179" spans="1:8" s="16" customFormat="1" ht="83.25" customHeight="1" thickBot="1" x14ac:dyDescent="0.25">
      <c r="A179" s="160" t="s">
        <v>195</v>
      </c>
      <c r="B179" s="161"/>
      <c r="C179" s="209"/>
      <c r="D179" s="36">
        <v>7200</v>
      </c>
      <c r="E179" s="37"/>
      <c r="F179" s="37"/>
      <c r="G179" s="37"/>
      <c r="H179" s="38"/>
    </row>
    <row r="180" spans="1:8" s="16" customFormat="1" ht="21.75" thickBot="1" x14ac:dyDescent="0.25">
      <c r="A180" s="336"/>
      <c r="B180" s="337"/>
      <c r="C180" s="125"/>
      <c r="D180" s="399"/>
      <c r="E180" s="399"/>
      <c r="F180" s="399"/>
      <c r="G180" s="399"/>
      <c r="H180" s="400"/>
    </row>
    <row r="181" spans="1:8" ht="12.6" customHeight="1" x14ac:dyDescent="0.2"/>
    <row r="182" spans="1:8" s="223" customFormat="1" ht="24.95" customHeight="1" x14ac:dyDescent="0.2">
      <c r="A182" s="220"/>
      <c r="B182" s="221" t="s">
        <v>133</v>
      </c>
      <c r="C182" s="222" t="s">
        <v>238</v>
      </c>
      <c r="D182" s="222"/>
    </row>
    <row r="183" spans="1:8" s="223" customFormat="1" ht="24.95" customHeight="1" x14ac:dyDescent="0.2">
      <c r="A183" s="220"/>
      <c r="C183" s="224" t="s">
        <v>239</v>
      </c>
      <c r="D183" s="224"/>
    </row>
    <row r="184" spans="1:8" s="223" customFormat="1" ht="24.95" customHeight="1" x14ac:dyDescent="0.2">
      <c r="A184" s="220"/>
      <c r="C184" s="224" t="s">
        <v>240</v>
      </c>
      <c r="D184" s="224"/>
    </row>
    <row r="185" spans="1:8" s="217" customFormat="1" ht="12" customHeight="1" x14ac:dyDescent="0.2">
      <c r="A185" s="216"/>
      <c r="C185" s="224"/>
      <c r="D185" s="224"/>
      <c r="E185" s="223"/>
      <c r="F185" s="223"/>
      <c r="G185" s="223"/>
    </row>
    <row r="186" spans="1:8" s="231" customFormat="1" ht="24.95" customHeight="1" x14ac:dyDescent="0.2">
      <c r="A186" s="227" t="str">
        <f>Абакан_юр!A174</f>
        <v>По соглашению сторон в качестве валюты платежа могут выступать украинские гривны, в этом случае курс следующий: 1 руб. = 0,4273 гривен</v>
      </c>
      <c r="B186" s="227"/>
      <c r="C186" s="227"/>
      <c r="D186" s="228"/>
      <c r="E186" s="228"/>
      <c r="F186" s="229"/>
      <c r="G186" s="230"/>
      <c r="H186" s="230"/>
    </row>
    <row r="187" spans="1:8" s="231" customFormat="1" ht="24.95" customHeight="1" x14ac:dyDescent="0.2">
      <c r="A187" s="227" t="str">
        <f>Абакан_юр!A175</f>
        <v>По соглашению сторон в качестве валюты платежа могут выступать дирхамы ОАЭ, в этом случае курс следующий: 1 руб. = 0,0413 дирхам</v>
      </c>
      <c r="B187" s="227"/>
      <c r="C187" s="227"/>
      <c r="D187" s="228"/>
      <c r="E187" s="228"/>
      <c r="F187" s="229"/>
      <c r="G187" s="232"/>
      <c r="H187" s="232"/>
    </row>
    <row r="188" spans="1:8" s="231" customFormat="1" ht="24.95" customHeight="1" x14ac:dyDescent="0.2">
      <c r="A188" s="227" t="str">
        <f>Абакан_юр!A176</f>
        <v>По соглашению сторон в качестве валюты платежа могут выступать доллары США, в этом случае курс следующий: 1 руб. = 0,0113 доллара</v>
      </c>
      <c r="B188" s="227"/>
      <c r="C188" s="227"/>
      <c r="D188" s="228"/>
      <c r="E188" s="228"/>
      <c r="F188" s="229"/>
      <c r="G188" s="232"/>
      <c r="H188" s="232"/>
    </row>
    <row r="189" spans="1:8" s="231" customFormat="1" ht="24.95" customHeight="1"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s="231" customFormat="1" ht="24.95" customHeight="1" x14ac:dyDescent="0.2">
      <c r="A190" s="227" t="str">
        <f>Абакан_юр!A178</f>
        <v>По соглашению сторон в качестве валюты платежа могут выступать чешские кроны, в этом случае курс следующий: 1 руб. = 0,2661 крона</v>
      </c>
      <c r="B190" s="227"/>
      <c r="C190" s="227"/>
      <c r="D190" s="228"/>
      <c r="E190" s="229"/>
      <c r="F190" s="229"/>
      <c r="G190" s="232"/>
      <c r="H190" s="232"/>
    </row>
    <row r="191" spans="1:8" s="231" customFormat="1" ht="24.95" customHeight="1" x14ac:dyDescent="0.2">
      <c r="A191" s="227" t="str">
        <f>Абакан_юр!A179</f>
        <v>По соглашению сторон в качестве валюты платежа могут выступать киргизские сомы, в этом случае курс следующий: 1 руб. = 1,0065 сом</v>
      </c>
      <c r="B191" s="227"/>
      <c r="C191" s="227"/>
      <c r="D191" s="228"/>
      <c r="E191" s="228"/>
      <c r="F191" s="229"/>
      <c r="G191" s="232"/>
      <c r="H191" s="232"/>
    </row>
    <row r="192" spans="1:8" s="231" customFormat="1" ht="24.95" customHeight="1"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2" s="227"/>
      <c r="C192" s="227"/>
      <c r="D192" s="228"/>
      <c r="E192" s="228"/>
      <c r="F192" s="229"/>
      <c r="G192" s="232"/>
      <c r="H192" s="232"/>
    </row>
    <row r="193" spans="1:8" s="238" customFormat="1" ht="12.6" customHeight="1" x14ac:dyDescent="0.2">
      <c r="A193" s="233"/>
      <c r="B193" s="233"/>
      <c r="C193" s="234"/>
      <c r="D193" s="235"/>
      <c r="E193" s="235"/>
      <c r="F193" s="236"/>
      <c r="G193" s="237"/>
      <c r="H193" s="237"/>
    </row>
    <row r="194" spans="1:8" ht="24.95" customHeight="1" x14ac:dyDescent="0.2">
      <c r="A194" s="239" t="s">
        <v>144</v>
      </c>
      <c r="B194" s="239"/>
      <c r="C194" s="239"/>
      <c r="D194" s="239"/>
      <c r="E194" s="239"/>
      <c r="F194" s="239"/>
      <c r="G194" s="239"/>
      <c r="H194" s="239"/>
    </row>
    <row r="195" spans="1:8" ht="24.95" customHeight="1" x14ac:dyDescent="0.2">
      <c r="A195" s="239" t="s">
        <v>145</v>
      </c>
      <c r="B195" s="239"/>
      <c r="C195" s="239"/>
      <c r="D195" s="239"/>
      <c r="E195" s="239"/>
      <c r="F195" s="239"/>
      <c r="G195" s="239"/>
      <c r="H195" s="239"/>
    </row>
    <row r="196" spans="1:8" s="238" customFormat="1" ht="12" customHeight="1" x14ac:dyDescent="0.2">
      <c r="A196" s="233"/>
      <c r="B196" s="233"/>
      <c r="C196" s="234"/>
      <c r="D196" s="235"/>
      <c r="E196" s="235"/>
      <c r="F196" s="236"/>
      <c r="G196" s="237"/>
      <c r="H196" s="237"/>
    </row>
    <row r="197" spans="1:8" s="242" customFormat="1" ht="50.1" customHeight="1" thickBot="1" x14ac:dyDescent="0.25">
      <c r="A197" s="240" t="s">
        <v>146</v>
      </c>
      <c r="B197" s="240"/>
      <c r="C197" s="240"/>
      <c r="D197" s="240"/>
      <c r="E197" s="240"/>
      <c r="F197" s="241"/>
      <c r="G197" s="231"/>
    </row>
    <row r="198" spans="1:8" s="247" customFormat="1" ht="50.1" customHeight="1" thickBot="1" x14ac:dyDescent="0.25">
      <c r="A198" s="243" t="s">
        <v>147</v>
      </c>
      <c r="B198" s="244"/>
      <c r="C198" s="244"/>
      <c r="D198" s="244"/>
      <c r="E198" s="245"/>
      <c r="F198" s="246"/>
      <c r="G198" s="217"/>
    </row>
    <row r="199" spans="1:8" ht="84" customHeight="1" thickBot="1" x14ac:dyDescent="0.25">
      <c r="A199" s="248" t="s">
        <v>148</v>
      </c>
      <c r="B199" s="249"/>
      <c r="C199" s="250" t="s">
        <v>149</v>
      </c>
      <c r="D199" s="249" t="s">
        <v>150</v>
      </c>
      <c r="E199" s="251"/>
      <c r="F199" s="252"/>
      <c r="G199" s="252"/>
      <c r="H199" s="252"/>
    </row>
    <row r="200" spans="1:8" ht="99.95" customHeight="1" x14ac:dyDescent="0.2">
      <c r="A200" s="253" t="s">
        <v>151</v>
      </c>
      <c r="B200" s="254"/>
      <c r="C200" s="255" t="s">
        <v>152</v>
      </c>
      <c r="D200" s="256" t="s">
        <v>153</v>
      </c>
      <c r="E200" s="257"/>
      <c r="F200" s="252"/>
      <c r="G200" s="252"/>
      <c r="H200" s="252"/>
    </row>
    <row r="201" spans="1:8" ht="75" customHeight="1" x14ac:dyDescent="0.2">
      <c r="A201" s="440" t="s">
        <v>154</v>
      </c>
      <c r="B201" s="441"/>
      <c r="C201" s="442" t="s">
        <v>155</v>
      </c>
      <c r="D201" s="443" t="s">
        <v>156</v>
      </c>
      <c r="E201" s="444"/>
      <c r="F201" s="252"/>
      <c r="G201" s="252"/>
      <c r="H201" s="252"/>
    </row>
    <row r="202" spans="1:8" ht="119.25" customHeight="1" thickBot="1" x14ac:dyDescent="0.25">
      <c r="A202" s="404" t="s">
        <v>157</v>
      </c>
      <c r="B202" s="405"/>
      <c r="C202" s="406" t="s">
        <v>158</v>
      </c>
      <c r="D202" s="407" t="s">
        <v>156</v>
      </c>
      <c r="E202" s="408"/>
      <c r="F202" s="252"/>
      <c r="G202" s="252"/>
      <c r="H202" s="252"/>
    </row>
    <row r="203" spans="1:8" s="217" customFormat="1" ht="125.25" customHeight="1" x14ac:dyDescent="0.2">
      <c r="A203" s="258" t="s">
        <v>160</v>
      </c>
      <c r="B203" s="259"/>
      <c r="C203" s="409" t="s">
        <v>161</v>
      </c>
      <c r="D203" s="259" t="s">
        <v>156</v>
      </c>
      <c r="E203" s="410"/>
      <c r="F203" s="246"/>
      <c r="G203" s="246"/>
      <c r="H203" s="246"/>
    </row>
    <row r="204" spans="1:8" s="238" customFormat="1" ht="222.75" customHeight="1" x14ac:dyDescent="0.2">
      <c r="A204" s="445" t="s">
        <v>162</v>
      </c>
      <c r="B204" s="446"/>
      <c r="C204" s="260" t="s">
        <v>163</v>
      </c>
      <c r="D204" s="447" t="s">
        <v>156</v>
      </c>
      <c r="E204" s="448"/>
      <c r="F204" s="236"/>
      <c r="G204" s="237"/>
      <c r="H204" s="237"/>
    </row>
    <row r="205" spans="1:8" ht="24.95" customHeight="1" x14ac:dyDescent="0.2">
      <c r="A205" s="264" t="s">
        <v>164</v>
      </c>
      <c r="B205" s="264"/>
      <c r="C205" s="264"/>
      <c r="D205" s="264"/>
      <c r="E205" s="264"/>
      <c r="F205" s="264"/>
      <c r="G205" s="264"/>
      <c r="H205" s="264"/>
    </row>
    <row r="206" spans="1:8" ht="35.25" customHeight="1" x14ac:dyDescent="0.2">
      <c r="A206" s="264" t="s">
        <v>165</v>
      </c>
      <c r="B206" s="264"/>
      <c r="C206" s="264"/>
      <c r="D206" s="264"/>
      <c r="E206" s="264"/>
      <c r="F206" s="264"/>
      <c r="G206" s="264"/>
      <c r="H206" s="264"/>
    </row>
    <row r="207" spans="1:8" ht="184.5" customHeight="1" x14ac:dyDescent="0.2">
      <c r="A207"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84"/>
      <c r="C207" s="384"/>
      <c r="D207" s="384"/>
      <c r="E207" s="384"/>
      <c r="F207" s="384"/>
      <c r="G207" s="384"/>
      <c r="H207" s="384"/>
    </row>
    <row r="208" spans="1:8" s="16" customFormat="1" ht="81" customHeight="1" x14ac:dyDescent="0.2">
      <c r="A208" s="239" t="s">
        <v>167</v>
      </c>
      <c r="B208" s="239"/>
      <c r="C208" s="239"/>
      <c r="D208" s="239"/>
      <c r="E208" s="239"/>
      <c r="F208" s="239"/>
      <c r="G208" s="239"/>
      <c r="H208" s="239"/>
    </row>
    <row r="209" spans="1:8" ht="24.95" customHeight="1" x14ac:dyDescent="0.2">
      <c r="A209" s="264" t="s">
        <v>168</v>
      </c>
      <c r="B209" s="264"/>
      <c r="C209" s="264"/>
      <c r="D209" s="264"/>
      <c r="E209" s="264"/>
      <c r="F209" s="264"/>
      <c r="G209" s="264"/>
      <c r="H209" s="264"/>
    </row>
    <row r="210" spans="1:8" ht="12" customHeight="1" x14ac:dyDescent="0.2"/>
    <row r="211" spans="1:8" s="266" customFormat="1" ht="128.25" customHeight="1" x14ac:dyDescent="0.2">
      <c r="A211" s="239" t="s">
        <v>169</v>
      </c>
      <c r="B211" s="239"/>
      <c r="C211" s="239"/>
      <c r="D211" s="239"/>
      <c r="E211" s="239"/>
      <c r="F211" s="239"/>
      <c r="G211" s="239"/>
      <c r="H211" s="239"/>
    </row>
  </sheetData>
  <sheetProtection selectLockedCells="1" selectUnlockedCells="1"/>
  <mergeCells count="348">
    <mergeCell ref="A207:H207"/>
    <mergeCell ref="A208:H208"/>
    <mergeCell ref="A209:H209"/>
    <mergeCell ref="A211:E211"/>
    <mergeCell ref="F211:H211"/>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187:C187"/>
    <mergeCell ref="A188:C188"/>
    <mergeCell ref="A189:C189"/>
    <mergeCell ref="A190:C190"/>
    <mergeCell ref="A191:C191"/>
    <mergeCell ref="A192:C192"/>
    <mergeCell ref="C182:D182"/>
    <mergeCell ref="C183:D183"/>
    <mergeCell ref="C184:D184"/>
    <mergeCell ref="C185:D185"/>
    <mergeCell ref="A186:C186"/>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658</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1">
        <f>F48*1.2</f>
        <v>6134.4</v>
      </c>
      <c r="E48" s="32">
        <f>F48*1.1</f>
        <v>5623.2000000000007</v>
      </c>
      <c r="F48" s="32">
        <v>5112</v>
      </c>
      <c r="G48" s="32">
        <f>F48*0.75</f>
        <v>3834</v>
      </c>
      <c r="H48" s="33">
        <f>F48*0.5</f>
        <v>2556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54">
        <f>F54*1.2</f>
        <v>7128</v>
      </c>
      <c r="E54" s="32">
        <f>F54*1.1</f>
        <v>6534.0000000000009</v>
      </c>
      <c r="F54" s="32">
        <v>5940</v>
      </c>
      <c r="G54" s="32">
        <f>F54*0.75</f>
        <v>4455</v>
      </c>
      <c r="H54" s="33">
        <f>F54*0.5</f>
        <v>2970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389">
        <v>120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393"/>
      <c r="E62" s="394"/>
      <c r="F62" s="394"/>
      <c r="G62" s="394"/>
      <c r="H62" s="395"/>
    </row>
    <row r="63" spans="1:8" s="16" customFormat="1" ht="24.95" customHeight="1" thickBot="1" x14ac:dyDescent="0.25">
      <c r="A63" s="81"/>
      <c r="B63" s="129"/>
      <c r="C63" s="130"/>
      <c r="D63" s="113"/>
      <c r="E63" s="114"/>
      <c r="F63" s="114"/>
      <c r="G63" s="114"/>
      <c r="H63" s="115"/>
    </row>
    <row r="64" spans="1:8" s="16" customFormat="1" ht="37.5" customHeight="1" outlineLevel="1" x14ac:dyDescent="0.2">
      <c r="A64" s="141" t="s">
        <v>39</v>
      </c>
      <c r="B64" s="313"/>
      <c r="C64"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6">
        <v>498</v>
      </c>
      <c r="E64" s="37"/>
      <c r="F64" s="37"/>
      <c r="G64" s="37"/>
      <c r="H64" s="38"/>
    </row>
    <row r="65" spans="1:8" s="16" customFormat="1" ht="37.5" customHeight="1" outlineLevel="1" x14ac:dyDescent="0.2">
      <c r="A65" s="147" t="s">
        <v>40</v>
      </c>
      <c r="B65" s="315"/>
      <c r="C65" s="297"/>
      <c r="D65" s="36">
        <v>996</v>
      </c>
      <c r="E65" s="37"/>
      <c r="F65" s="37"/>
      <c r="G65" s="37"/>
      <c r="H65" s="38"/>
    </row>
    <row r="66" spans="1:8" s="16" customFormat="1" ht="37.5" customHeight="1" outlineLevel="1" x14ac:dyDescent="0.2">
      <c r="A66" s="147" t="s">
        <v>41</v>
      </c>
      <c r="B66" s="315"/>
      <c r="C66" s="297"/>
      <c r="D66" s="36">
        <v>1494</v>
      </c>
      <c r="E66" s="37"/>
      <c r="F66" s="37"/>
      <c r="G66" s="37"/>
      <c r="H66" s="38"/>
    </row>
    <row r="67" spans="1:8" s="16" customFormat="1" ht="37.5" customHeight="1" outlineLevel="1" x14ac:dyDescent="0.2">
      <c r="A67" s="147" t="s">
        <v>42</v>
      </c>
      <c r="B67" s="315"/>
      <c r="C67" s="297"/>
      <c r="D67" s="36">
        <v>1992</v>
      </c>
      <c r="E67" s="37"/>
      <c r="F67" s="37"/>
      <c r="G67" s="37"/>
      <c r="H67" s="38"/>
    </row>
    <row r="68" spans="1:8" s="16" customFormat="1" ht="37.5" customHeight="1" outlineLevel="1" x14ac:dyDescent="0.2">
      <c r="A68" s="147" t="s">
        <v>43</v>
      </c>
      <c r="B68" s="315"/>
      <c r="C68" s="297"/>
      <c r="D68" s="36">
        <v>2490</v>
      </c>
      <c r="E68" s="37"/>
      <c r="F68" s="37"/>
      <c r="G68" s="37"/>
      <c r="H68" s="38"/>
    </row>
    <row r="69" spans="1:8" s="16" customFormat="1" ht="37.5" customHeight="1" outlineLevel="1" x14ac:dyDescent="0.2">
      <c r="A69" s="147" t="s">
        <v>44</v>
      </c>
      <c r="B69" s="315"/>
      <c r="C69" s="297"/>
      <c r="D69" s="36">
        <v>2988</v>
      </c>
      <c r="E69" s="37"/>
      <c r="F69" s="37"/>
      <c r="G69" s="37"/>
      <c r="H69" s="38"/>
    </row>
    <row r="70" spans="1:8" s="16" customFormat="1" ht="37.5" customHeight="1" outlineLevel="1" x14ac:dyDescent="0.2">
      <c r="A70" s="147" t="s">
        <v>45</v>
      </c>
      <c r="B70" s="315"/>
      <c r="C70" s="297"/>
      <c r="D70" s="36">
        <v>3486</v>
      </c>
      <c r="E70" s="37"/>
      <c r="F70" s="37"/>
      <c r="G70" s="37"/>
      <c r="H70" s="38"/>
    </row>
    <row r="71" spans="1:8" s="16" customFormat="1" ht="37.5" customHeight="1" outlineLevel="1" x14ac:dyDescent="0.2">
      <c r="A71" s="147" t="s">
        <v>46</v>
      </c>
      <c r="B71" s="315"/>
      <c r="C71" s="297"/>
      <c r="D71" s="36">
        <v>3984</v>
      </c>
      <c r="E71" s="37"/>
      <c r="F71" s="37"/>
      <c r="G71" s="37"/>
      <c r="H71" s="38"/>
    </row>
    <row r="72" spans="1:8" s="16" customFormat="1" ht="37.5" customHeight="1" outlineLevel="1" x14ac:dyDescent="0.2">
      <c r="A72" s="147" t="s">
        <v>47</v>
      </c>
      <c r="B72" s="315"/>
      <c r="C72" s="297"/>
      <c r="D72" s="36">
        <v>4482</v>
      </c>
      <c r="E72" s="37"/>
      <c r="F72" s="37"/>
      <c r="G72" s="37"/>
      <c r="H72" s="38"/>
    </row>
    <row r="73" spans="1:8" s="16" customFormat="1" ht="37.5" customHeight="1" outlineLevel="1" x14ac:dyDescent="0.2">
      <c r="A73" s="147" t="s">
        <v>48</v>
      </c>
      <c r="B73" s="315"/>
      <c r="C73" s="297"/>
      <c r="D73" s="36">
        <v>4980</v>
      </c>
      <c r="E73" s="37"/>
      <c r="F73" s="37"/>
      <c r="G73" s="37"/>
      <c r="H73" s="38"/>
    </row>
    <row r="74" spans="1:8" s="16" customFormat="1" ht="37.5" customHeight="1" outlineLevel="1" x14ac:dyDescent="0.2">
      <c r="A74" s="147" t="s">
        <v>49</v>
      </c>
      <c r="B74" s="315"/>
      <c r="C74" s="297"/>
      <c r="D74" s="36">
        <v>5478</v>
      </c>
      <c r="E74" s="37"/>
      <c r="F74" s="37"/>
      <c r="G74" s="37"/>
      <c r="H74" s="38"/>
    </row>
    <row r="75" spans="1:8" s="16" customFormat="1" ht="37.5" customHeight="1" outlineLevel="1" x14ac:dyDescent="0.2">
      <c r="A75" s="147" t="s">
        <v>50</v>
      </c>
      <c r="B75" s="315"/>
      <c r="C75" s="297"/>
      <c r="D75" s="36">
        <v>5976</v>
      </c>
      <c r="E75" s="37"/>
      <c r="F75" s="37"/>
      <c r="G75" s="37"/>
      <c r="H75" s="38"/>
    </row>
    <row r="76" spans="1:8" s="16" customFormat="1" ht="37.5" customHeight="1" outlineLevel="1" x14ac:dyDescent="0.2">
      <c r="A76" s="147" t="s">
        <v>51</v>
      </c>
      <c r="B76" s="315"/>
      <c r="C76" s="297"/>
      <c r="D76" s="36">
        <v>6474</v>
      </c>
      <c r="E76" s="37"/>
      <c r="F76" s="37"/>
      <c r="G76" s="37"/>
      <c r="H76" s="38"/>
    </row>
    <row r="77" spans="1:8" s="16" customFormat="1" ht="37.5" customHeight="1" outlineLevel="1" x14ac:dyDescent="0.2">
      <c r="A77" s="147" t="s">
        <v>52</v>
      </c>
      <c r="B77" s="315"/>
      <c r="C77" s="297"/>
      <c r="D77" s="36">
        <v>6972</v>
      </c>
      <c r="E77" s="37"/>
      <c r="F77" s="37"/>
      <c r="G77" s="37"/>
      <c r="H77" s="38"/>
    </row>
    <row r="78" spans="1:8" s="16" customFormat="1" ht="37.5" customHeight="1" outlineLevel="1" x14ac:dyDescent="0.2">
      <c r="A78" s="147" t="s">
        <v>53</v>
      </c>
      <c r="B78" s="315"/>
      <c r="C78" s="297"/>
      <c r="D78" s="36">
        <v>7470</v>
      </c>
      <c r="E78" s="37"/>
      <c r="F78" s="37"/>
      <c r="G78" s="37"/>
      <c r="H78" s="38"/>
    </row>
    <row r="79" spans="1:8" s="16" customFormat="1" ht="37.5" customHeight="1" outlineLevel="1" x14ac:dyDescent="0.2">
      <c r="A79" s="147" t="s">
        <v>54</v>
      </c>
      <c r="B79" s="315"/>
      <c r="C79" s="297"/>
      <c r="D79" s="36">
        <v>7968</v>
      </c>
      <c r="E79" s="37"/>
      <c r="F79" s="37"/>
      <c r="G79" s="37"/>
      <c r="H79" s="38"/>
    </row>
    <row r="80" spans="1:8" s="16" customFormat="1" ht="37.5" customHeight="1" outlineLevel="1" x14ac:dyDescent="0.2">
      <c r="A80" s="147" t="s">
        <v>55</v>
      </c>
      <c r="B80" s="315"/>
      <c r="C80" s="297"/>
      <c r="D80" s="36">
        <v>8466</v>
      </c>
      <c r="E80" s="37"/>
      <c r="F80" s="37"/>
      <c r="G80" s="37"/>
      <c r="H80" s="38"/>
    </row>
    <row r="81" spans="1:8" s="16" customFormat="1" ht="37.5" customHeight="1" outlineLevel="1" x14ac:dyDescent="0.2">
      <c r="A81" s="147" t="s">
        <v>56</v>
      </c>
      <c r="B81" s="315"/>
      <c r="C81" s="297"/>
      <c r="D81" s="36">
        <v>8964</v>
      </c>
      <c r="E81" s="37"/>
      <c r="F81" s="37"/>
      <c r="G81" s="37"/>
      <c r="H81" s="38"/>
    </row>
    <row r="82" spans="1:8" s="16" customFormat="1" ht="37.5" customHeight="1" outlineLevel="1" x14ac:dyDescent="0.2">
      <c r="A82" s="147" t="s">
        <v>57</v>
      </c>
      <c r="B82" s="315"/>
      <c r="C82" s="297"/>
      <c r="D82" s="36">
        <v>9462</v>
      </c>
      <c r="E82" s="37"/>
      <c r="F82" s="37"/>
      <c r="G82" s="37"/>
      <c r="H82" s="38"/>
    </row>
    <row r="83" spans="1:8" s="16" customFormat="1" ht="37.5" customHeight="1" outlineLevel="1" thickBot="1" x14ac:dyDescent="0.25">
      <c r="A83" s="147" t="s">
        <v>58</v>
      </c>
      <c r="B83" s="315"/>
      <c r="C83" s="316"/>
      <c r="D83" s="36">
        <v>9960</v>
      </c>
      <c r="E83" s="37"/>
      <c r="F83" s="37"/>
      <c r="G83" s="37"/>
      <c r="H83" s="38"/>
    </row>
    <row r="84" spans="1:8" s="16" customFormat="1" ht="50.1" customHeight="1" thickBot="1" x14ac:dyDescent="0.25">
      <c r="A84" s="136" t="s">
        <v>59</v>
      </c>
      <c r="B84" s="137"/>
      <c r="C84" s="137"/>
      <c r="D84" s="138" t="str">
        <f>"от "&amp;MIN(D85:D94)&amp;" до "&amp;MAX(D85:D94)</f>
        <v>от 186 до 3990</v>
      </c>
      <c r="E84" s="139"/>
      <c r="F84" s="139"/>
      <c r="G84" s="139"/>
      <c r="H84" s="140"/>
    </row>
    <row r="85" spans="1:8" s="16" customFormat="1" ht="150" customHeight="1" x14ac:dyDescent="0.2">
      <c r="A85" s="149" t="s">
        <v>60</v>
      </c>
      <c r="B85" s="150" t="s">
        <v>13</v>
      </c>
      <c r="C85" s="151"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144">
        <v>690</v>
      </c>
      <c r="E85" s="145"/>
      <c r="F85" s="145"/>
      <c r="G85" s="145"/>
      <c r="H85" s="146"/>
    </row>
    <row r="86" spans="1:8" s="16" customFormat="1" ht="37.5" customHeight="1" x14ac:dyDescent="0.2">
      <c r="A86" s="160" t="s">
        <v>61</v>
      </c>
      <c r="B86" s="161"/>
      <c r="C86" s="156"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56">
        <v>372</v>
      </c>
      <c r="E86" s="37"/>
      <c r="F86" s="37"/>
      <c r="G86" s="37"/>
      <c r="H86" s="38"/>
    </row>
    <row r="87" spans="1:8" s="16" customFormat="1" ht="37.5" customHeight="1" x14ac:dyDescent="0.2">
      <c r="A87" s="160" t="s">
        <v>62</v>
      </c>
      <c r="B87" s="161"/>
      <c r="C87" s="159"/>
      <c r="D87" s="56">
        <v>3990</v>
      </c>
      <c r="E87" s="37"/>
      <c r="F87" s="37"/>
      <c r="G87" s="37"/>
      <c r="H87" s="38"/>
    </row>
    <row r="88" spans="1:8" s="16" customFormat="1" ht="37.5" customHeight="1" x14ac:dyDescent="0.2">
      <c r="A88" s="160" t="s">
        <v>63</v>
      </c>
      <c r="B88" s="504"/>
      <c r="C88" s="159"/>
      <c r="D88" s="56">
        <v>840</v>
      </c>
      <c r="E88" s="37"/>
      <c r="F88" s="37"/>
      <c r="G88" s="37"/>
      <c r="H88" s="38"/>
    </row>
    <row r="89" spans="1:8" s="16" customFormat="1" ht="37.5" customHeight="1" x14ac:dyDescent="0.2">
      <c r="A89" s="160" t="s">
        <v>64</v>
      </c>
      <c r="B89" s="161"/>
      <c r="C89" s="159"/>
      <c r="D89" s="56">
        <v>2400</v>
      </c>
      <c r="E89" s="37"/>
      <c r="F89" s="37"/>
      <c r="G89" s="37"/>
      <c r="H89" s="38"/>
    </row>
    <row r="90" spans="1:8" s="16" customFormat="1" ht="37.5" customHeight="1" x14ac:dyDescent="0.2">
      <c r="A90" s="160" t="s">
        <v>65</v>
      </c>
      <c r="B90" s="504"/>
      <c r="C90" s="159"/>
      <c r="D90" s="36">
        <v>186</v>
      </c>
      <c r="E90" s="37"/>
      <c r="F90" s="37"/>
      <c r="G90" s="37"/>
      <c r="H90" s="38"/>
    </row>
    <row r="91" spans="1:8" s="16" customFormat="1" ht="37.5" customHeight="1" x14ac:dyDescent="0.2">
      <c r="A91" s="160" t="s">
        <v>66</v>
      </c>
      <c r="B91" s="504"/>
      <c r="C91" s="159"/>
      <c r="D91" s="36">
        <v>186</v>
      </c>
      <c r="E91" s="37"/>
      <c r="F91" s="37"/>
      <c r="G91" s="37"/>
      <c r="H91" s="38"/>
    </row>
    <row r="92" spans="1:8" s="16" customFormat="1" ht="37.5" customHeight="1" x14ac:dyDescent="0.2">
      <c r="A92" s="160" t="s">
        <v>67</v>
      </c>
      <c r="B92" s="504"/>
      <c r="C92" s="159"/>
      <c r="D92" s="36">
        <v>372</v>
      </c>
      <c r="E92" s="37"/>
      <c r="F92" s="37"/>
      <c r="G92" s="37"/>
      <c r="H92" s="38"/>
    </row>
    <row r="93" spans="1:8" s="16" customFormat="1" ht="37.5" customHeight="1" x14ac:dyDescent="0.2">
      <c r="A93" s="160" t="s">
        <v>68</v>
      </c>
      <c r="B93" s="504"/>
      <c r="C93" s="159"/>
      <c r="D93" s="36">
        <v>558</v>
      </c>
      <c r="E93" s="37"/>
      <c r="F93" s="37"/>
      <c r="G93" s="37"/>
      <c r="H93" s="38"/>
    </row>
    <row r="94" spans="1:8" s="16" customFormat="1" ht="37.5" customHeight="1" thickBot="1" x14ac:dyDescent="0.25">
      <c r="A94" s="207" t="s">
        <v>69</v>
      </c>
      <c r="B94" s="505"/>
      <c r="C94" s="164"/>
      <c r="D94" s="36">
        <v>2910</v>
      </c>
      <c r="E94" s="37"/>
      <c r="F94" s="37"/>
      <c r="G94" s="37"/>
      <c r="H94" s="38"/>
    </row>
    <row r="95" spans="1:8" s="16" customFormat="1" ht="117.75" customHeight="1" thickBot="1" x14ac:dyDescent="0.25">
      <c r="A95" s="356" t="s">
        <v>71</v>
      </c>
      <c r="B95" s="397"/>
      <c r="C9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45">
        <v>30</v>
      </c>
      <c r="E95" s="45"/>
      <c r="F95" s="45"/>
      <c r="G95" s="45"/>
      <c r="H95" s="46"/>
    </row>
    <row r="96" spans="1:8" s="28" customFormat="1" ht="49.5" customHeight="1" thickBot="1" x14ac:dyDescent="0.25">
      <c r="A96" s="24" t="s">
        <v>72</v>
      </c>
      <c r="B96" s="25"/>
      <c r="C96" s="26"/>
      <c r="D96" s="173" t="str">
        <f>"от "&amp;MIN(D98,D118:H119,F158,D120:H134)&amp;" до "&amp;MAX(D98,D118:H119,F158,D120:H134)</f>
        <v>от 540 до 6177,6</v>
      </c>
      <c r="E96" s="173"/>
      <c r="F96" s="173"/>
      <c r="G96" s="173"/>
      <c r="H96" s="174"/>
    </row>
    <row r="97" spans="1:8" s="16" customFormat="1" ht="24.95" customHeight="1" thickBot="1" x14ac:dyDescent="0.25">
      <c r="A97" s="336"/>
      <c r="B97" s="337"/>
      <c r="C97" s="130"/>
      <c r="D97" s="399"/>
      <c r="E97" s="399"/>
      <c r="F97" s="399"/>
      <c r="G97" s="399"/>
      <c r="H97" s="400"/>
    </row>
    <row r="98" spans="1:8" s="16" customFormat="1" ht="66" customHeight="1" thickBot="1" x14ac:dyDescent="0.25">
      <c r="A98" s="179" t="s">
        <v>73</v>
      </c>
      <c r="B98" s="180"/>
      <c r="C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182">
        <v>2232</v>
      </c>
      <c r="E98" s="182"/>
      <c r="F98" s="182"/>
      <c r="G98" s="182"/>
      <c r="H98" s="183"/>
    </row>
    <row r="99" spans="1:8" s="16" customFormat="1" ht="66" customHeight="1" thickBot="1" x14ac:dyDescent="0.25">
      <c r="A99" s="184" t="s">
        <v>74</v>
      </c>
      <c r="B99" s="185"/>
      <c r="C99" s="186"/>
      <c r="D99" s="187" t="s">
        <v>75</v>
      </c>
      <c r="E99" s="188"/>
      <c r="F99" s="188"/>
      <c r="G99" s="188"/>
      <c r="H99" s="189"/>
    </row>
    <row r="100" spans="1:8" s="16" customFormat="1" ht="66" customHeight="1" x14ac:dyDescent="0.2">
      <c r="A100" s="190" t="s">
        <v>76</v>
      </c>
      <c r="B100" s="191"/>
      <c r="C100" s="186"/>
      <c r="D100" s="157">
        <f>D98/4</f>
        <v>558</v>
      </c>
      <c r="E100" s="157"/>
      <c r="F100" s="157"/>
      <c r="G100" s="157"/>
      <c r="H100" s="158"/>
    </row>
    <row r="101" spans="1:8" s="16" customFormat="1" ht="66" customHeight="1" x14ac:dyDescent="0.2">
      <c r="A101" s="190" t="s">
        <v>77</v>
      </c>
      <c r="B101" s="191"/>
      <c r="C101" s="186"/>
      <c r="D101" s="157">
        <f>D98/5</f>
        <v>446.4</v>
      </c>
      <c r="E101" s="157"/>
      <c r="F101" s="157"/>
      <c r="G101" s="157"/>
      <c r="H101" s="158"/>
    </row>
    <row r="102" spans="1:8" s="16" customFormat="1" ht="66" customHeight="1" x14ac:dyDescent="0.2">
      <c r="A102" s="190" t="s">
        <v>78</v>
      </c>
      <c r="B102" s="191"/>
      <c r="C102" s="186"/>
      <c r="D102" s="157">
        <f>D98/6</f>
        <v>372</v>
      </c>
      <c r="E102" s="157"/>
      <c r="F102" s="157"/>
      <c r="G102" s="157"/>
      <c r="H102" s="158"/>
    </row>
    <row r="103" spans="1:8" s="16" customFormat="1" ht="66" customHeight="1" x14ac:dyDescent="0.2">
      <c r="A103" s="190" t="s">
        <v>79</v>
      </c>
      <c r="B103" s="191"/>
      <c r="C103" s="186"/>
      <c r="D103" s="157">
        <f>D98/7</f>
        <v>318.85714285714283</v>
      </c>
      <c r="E103" s="157"/>
      <c r="F103" s="157"/>
      <c r="G103" s="157"/>
      <c r="H103" s="158"/>
    </row>
    <row r="104" spans="1:8" s="16" customFormat="1" ht="66" customHeight="1" x14ac:dyDescent="0.2">
      <c r="A104" s="190" t="s">
        <v>80</v>
      </c>
      <c r="B104" s="191"/>
      <c r="C104" s="186"/>
      <c r="D104" s="157">
        <f>D98/8</f>
        <v>279</v>
      </c>
      <c r="E104" s="157"/>
      <c r="F104" s="157"/>
      <c r="G104" s="157"/>
      <c r="H104" s="158"/>
    </row>
    <row r="105" spans="1:8" s="16" customFormat="1" ht="66" customHeight="1" x14ac:dyDescent="0.2">
      <c r="A105" s="190" t="s">
        <v>81</v>
      </c>
      <c r="B105" s="191"/>
      <c r="C105" s="186"/>
      <c r="D105" s="157">
        <f>D98/9</f>
        <v>248</v>
      </c>
      <c r="E105" s="157"/>
      <c r="F105" s="157"/>
      <c r="G105" s="157"/>
      <c r="H105" s="158"/>
    </row>
    <row r="106" spans="1:8" s="16" customFormat="1" ht="66" customHeight="1" x14ac:dyDescent="0.2">
      <c r="A106" s="190" t="s">
        <v>82</v>
      </c>
      <c r="B106" s="191"/>
      <c r="C106" s="186"/>
      <c r="D106" s="157">
        <f>D98/10</f>
        <v>223.2</v>
      </c>
      <c r="E106" s="157"/>
      <c r="F106" s="157"/>
      <c r="G106" s="157"/>
      <c r="H106" s="158"/>
    </row>
    <row r="107" spans="1:8" s="16" customFormat="1" ht="66" customHeight="1" thickBot="1" x14ac:dyDescent="0.25">
      <c r="A107" s="179" t="s">
        <v>83</v>
      </c>
      <c r="B107" s="180"/>
      <c r="C107" s="186"/>
      <c r="D107" s="182">
        <v>3336</v>
      </c>
      <c r="E107" s="182"/>
      <c r="F107" s="182"/>
      <c r="G107" s="182"/>
      <c r="H107" s="183"/>
    </row>
    <row r="108" spans="1:8" s="16" customFormat="1" ht="66" customHeight="1" thickBot="1" x14ac:dyDescent="0.25">
      <c r="A108" s="184" t="s">
        <v>74</v>
      </c>
      <c r="B108" s="185"/>
      <c r="C108" s="186"/>
      <c r="D108" s="187" t="s">
        <v>75</v>
      </c>
      <c r="E108" s="188"/>
      <c r="F108" s="188"/>
      <c r="G108" s="188"/>
      <c r="H108" s="189"/>
    </row>
    <row r="109" spans="1:8" s="16" customFormat="1" ht="66" customHeight="1" x14ac:dyDescent="0.2">
      <c r="A109" s="190" t="s">
        <v>76</v>
      </c>
      <c r="B109" s="191"/>
      <c r="C109" s="186"/>
      <c r="D109" s="157">
        <v>834</v>
      </c>
      <c r="E109" s="157"/>
      <c r="F109" s="157"/>
      <c r="G109" s="157"/>
      <c r="H109" s="158"/>
    </row>
    <row r="110" spans="1:8" s="16" customFormat="1" ht="66" customHeight="1" x14ac:dyDescent="0.2">
      <c r="A110" s="190" t="s">
        <v>77</v>
      </c>
      <c r="B110" s="191"/>
      <c r="C110" s="186"/>
      <c r="D110" s="157">
        <v>667.19999999999993</v>
      </c>
      <c r="E110" s="157"/>
      <c r="F110" s="157"/>
      <c r="G110" s="157"/>
      <c r="H110" s="158"/>
    </row>
    <row r="111" spans="1:8" s="16" customFormat="1" ht="66" customHeight="1" x14ac:dyDescent="0.2">
      <c r="A111" s="190" t="s">
        <v>78</v>
      </c>
      <c r="B111" s="191"/>
      <c r="C111" s="186"/>
      <c r="D111" s="157">
        <v>556</v>
      </c>
      <c r="E111" s="157"/>
      <c r="F111" s="157"/>
      <c r="G111" s="157"/>
      <c r="H111" s="158"/>
    </row>
    <row r="112" spans="1:8" s="16" customFormat="1" ht="66" customHeight="1" x14ac:dyDescent="0.2">
      <c r="A112" s="190" t="s">
        <v>79</v>
      </c>
      <c r="B112" s="191"/>
      <c r="C112" s="186"/>
      <c r="D112" s="157">
        <v>476.57142857142856</v>
      </c>
      <c r="E112" s="157"/>
      <c r="F112" s="157"/>
      <c r="G112" s="157"/>
      <c r="H112" s="158"/>
    </row>
    <row r="113" spans="1:8" s="16" customFormat="1" ht="66" customHeight="1" x14ac:dyDescent="0.2">
      <c r="A113" s="190" t="s">
        <v>80</v>
      </c>
      <c r="B113" s="191"/>
      <c r="C113" s="186"/>
      <c r="D113" s="157">
        <v>417</v>
      </c>
      <c r="E113" s="157"/>
      <c r="F113" s="157"/>
      <c r="G113" s="157"/>
      <c r="H113" s="158"/>
    </row>
    <row r="114" spans="1:8" s="16" customFormat="1" ht="66" customHeight="1" x14ac:dyDescent="0.2">
      <c r="A114" s="190" t="s">
        <v>81</v>
      </c>
      <c r="B114" s="191"/>
      <c r="C114" s="186"/>
      <c r="D114" s="157">
        <v>370.66666666666669</v>
      </c>
      <c r="E114" s="157"/>
      <c r="F114" s="157"/>
      <c r="G114" s="157"/>
      <c r="H114" s="158"/>
    </row>
    <row r="115" spans="1:8" s="16" customFormat="1" ht="66" customHeight="1" thickBot="1" x14ac:dyDescent="0.25">
      <c r="A115" s="190" t="s">
        <v>82</v>
      </c>
      <c r="B115" s="191"/>
      <c r="C115" s="194"/>
      <c r="D115" s="157">
        <v>333.59999999999997</v>
      </c>
      <c r="E115" s="157"/>
      <c r="F115" s="157"/>
      <c r="G115" s="157"/>
      <c r="H115" s="158"/>
    </row>
    <row r="116" spans="1:8" s="16" customFormat="1" ht="62.45" customHeight="1" thickBot="1" x14ac:dyDescent="0.25">
      <c r="A116" s="195" t="s">
        <v>84</v>
      </c>
      <c r="B116" s="196"/>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44">
        <v>5004</v>
      </c>
      <c r="E116" s="45"/>
      <c r="F116" s="45"/>
      <c r="G116" s="45"/>
      <c r="H116" s="46"/>
    </row>
    <row r="117" spans="1:8" s="16" customFormat="1" ht="24.75" customHeight="1" thickBot="1" x14ac:dyDescent="0.25">
      <c r="A117" s="336"/>
      <c r="B117" s="337"/>
      <c r="C117" s="125"/>
      <c r="D117" s="399"/>
      <c r="E117" s="399"/>
      <c r="F117" s="399"/>
      <c r="G117" s="399"/>
      <c r="H117" s="400"/>
    </row>
    <row r="118" spans="1:8" s="16" customFormat="1" ht="50.1" customHeight="1" x14ac:dyDescent="0.2">
      <c r="A118" s="160" t="s">
        <v>85</v>
      </c>
      <c r="B118" s="161"/>
      <c r="C118" s="439" t="str">
        <f>"Интернет-площадка 2gis.ru на основе Cправочника организаций "&amp;$C$2&amp;""</f>
        <v>Интернет-площадка 2gis.ru на основе Cправочника организаций "2ГИС.САРАНСК"</v>
      </c>
      <c r="D118" s="56">
        <v>1680</v>
      </c>
      <c r="E118" s="37"/>
      <c r="F118" s="37"/>
      <c r="G118" s="37"/>
      <c r="H118" s="38"/>
    </row>
    <row r="119" spans="1:8" s="16" customFormat="1" ht="50.1" customHeight="1" x14ac:dyDescent="0.2">
      <c r="A119" s="160" t="s">
        <v>86</v>
      </c>
      <c r="B119" s="161"/>
      <c r="C11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56">
        <v>2220</v>
      </c>
      <c r="E119" s="37"/>
      <c r="F119" s="37"/>
      <c r="G119" s="37"/>
      <c r="H119" s="38"/>
    </row>
    <row r="120" spans="1:8" s="16" customFormat="1" ht="50.1" customHeight="1" x14ac:dyDescent="0.2">
      <c r="A120" s="160" t="s">
        <v>87</v>
      </c>
      <c r="B120" s="161"/>
      <c r="C120" s="203" t="str">
        <f t="shared" ref="C120:C134"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56">
        <v>5298</v>
      </c>
      <c r="E120" s="37"/>
      <c r="F120" s="37"/>
      <c r="G120" s="37"/>
      <c r="H120" s="38"/>
    </row>
    <row r="121" spans="1:8" s="16" customFormat="1" ht="50.1" customHeight="1" x14ac:dyDescent="0.2">
      <c r="A121" s="160" t="s">
        <v>88</v>
      </c>
      <c r="B121" s="161"/>
      <c r="C121" s="203" t="str">
        <f>"Интернет-площадка 2gis.ru на основе Cправочника организаций "&amp;$C$2&amp;""</f>
        <v>Интернет-площадка 2gis.ru на основе Cправочника организаций "2ГИС.САРАНСК"</v>
      </c>
      <c r="D121" s="56">
        <v>5148</v>
      </c>
      <c r="E121" s="37"/>
      <c r="F121" s="37"/>
      <c r="G121" s="37"/>
      <c r="H121" s="38"/>
    </row>
    <row r="122" spans="1:8" s="16" customFormat="1" ht="50.1" customHeight="1" x14ac:dyDescent="0.2">
      <c r="A122" s="160" t="s">
        <v>89</v>
      </c>
      <c r="B122" s="161"/>
      <c r="C122" s="203" t="str">
        <f>"Интернет-площадка 2gis.ru на основе Cправочника организаций "&amp;$C$2&amp;""</f>
        <v>Интернет-площадка 2gis.ru на основе Cправочника организаций "2ГИС.САРАНСК"</v>
      </c>
      <c r="D122" s="56">
        <v>6177.5999999999995</v>
      </c>
      <c r="E122" s="37"/>
      <c r="F122" s="37"/>
      <c r="G122" s="37"/>
      <c r="H122" s="38"/>
    </row>
    <row r="123" spans="1:8" s="16" customFormat="1" ht="50.1" customHeight="1" x14ac:dyDescent="0.2">
      <c r="A123" s="160" t="s">
        <v>90</v>
      </c>
      <c r="B123" s="161"/>
      <c r="C123" s="203" t="str">
        <f t="shared" si="1"/>
        <v>Электронный справочник на основе Справочника организаций "2ГИС.САРАНСК" (версия для ПК)</v>
      </c>
      <c r="D123" s="56">
        <v>3570</v>
      </c>
      <c r="E123" s="37"/>
      <c r="F123" s="37"/>
      <c r="G123" s="37"/>
      <c r="H123" s="38"/>
    </row>
    <row r="124" spans="1:8" s="16" customFormat="1" ht="50.1" customHeight="1" x14ac:dyDescent="0.2">
      <c r="A124" s="160" t="s">
        <v>91</v>
      </c>
      <c r="B124" s="161"/>
      <c r="C124" s="203" t="str">
        <f t="shared" si="1"/>
        <v>Электронный справочник на основе Справочника организаций "2ГИС.САРАНСК" (версия для ПК)</v>
      </c>
      <c r="D124" s="56">
        <v>3570</v>
      </c>
      <c r="E124" s="37"/>
      <c r="F124" s="37"/>
      <c r="G124" s="37"/>
      <c r="H124" s="38"/>
    </row>
    <row r="125" spans="1:8" s="16" customFormat="1" ht="50.1" customHeight="1" x14ac:dyDescent="0.2">
      <c r="A125" s="160" t="s">
        <v>92</v>
      </c>
      <c r="B125" s="161"/>
      <c r="C125" s="203" t="str">
        <f t="shared" si="1"/>
        <v>Электронный справочник на основе Справочника организаций "2ГИС.САРАНСК" (версия для ПК)</v>
      </c>
      <c r="D125" s="56">
        <v>2880</v>
      </c>
      <c r="E125" s="37"/>
      <c r="F125" s="37"/>
      <c r="G125" s="37"/>
      <c r="H125" s="38"/>
    </row>
    <row r="126" spans="1:8" s="16" customFormat="1" ht="50.1" customHeight="1" x14ac:dyDescent="0.2">
      <c r="A126" s="160" t="s">
        <v>93</v>
      </c>
      <c r="B126" s="161"/>
      <c r="C126" s="203" t="str">
        <f>C158</f>
        <v>электронный справочник на основе Справочника организаций "2ГИС.САРАНСК" (мобильная версия 2ГИС 4.0 и выше)</v>
      </c>
      <c r="D126" s="56">
        <v>1002</v>
      </c>
      <c r="E126" s="37"/>
      <c r="F126" s="37"/>
      <c r="G126" s="37"/>
      <c r="H126" s="38"/>
    </row>
    <row r="127" spans="1:8" s="16" customFormat="1" ht="50.1" customHeight="1" x14ac:dyDescent="0.2">
      <c r="A127" s="160" t="s">
        <v>94</v>
      </c>
      <c r="B127" s="161"/>
      <c r="C127" s="203" t="s">
        <v>95</v>
      </c>
      <c r="D127" s="56">
        <v>540</v>
      </c>
      <c r="E127" s="37"/>
      <c r="F127" s="37"/>
      <c r="G127" s="37"/>
      <c r="H127" s="38"/>
    </row>
    <row r="128" spans="1:8" s="16" customFormat="1" ht="83.25" customHeight="1" x14ac:dyDescent="0.2">
      <c r="A128" s="160" t="s">
        <v>96</v>
      </c>
      <c r="B128" s="161"/>
      <c r="C1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56">
        <v>1344</v>
      </c>
      <c r="E128" s="37"/>
      <c r="F128" s="37"/>
      <c r="G128" s="37"/>
      <c r="H128" s="38"/>
    </row>
    <row r="129" spans="1:8" s="16" customFormat="1" ht="83.25" customHeight="1" x14ac:dyDescent="0.2">
      <c r="A129" s="160" t="s">
        <v>97</v>
      </c>
      <c r="B129" s="161"/>
      <c r="C129" s="203"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56">
        <v>1074</v>
      </c>
      <c r="E129" s="37"/>
      <c r="F129" s="37"/>
      <c r="G129" s="37"/>
      <c r="H129" s="38"/>
    </row>
    <row r="130" spans="1:8" s="16" customFormat="1" ht="83.25" customHeight="1" x14ac:dyDescent="0.2">
      <c r="A130" s="160" t="s">
        <v>98</v>
      </c>
      <c r="B130" s="161"/>
      <c r="C130"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56">
        <v>1098</v>
      </c>
      <c r="E130" s="37"/>
      <c r="F130" s="37"/>
      <c r="G130" s="37"/>
      <c r="H130" s="38"/>
    </row>
    <row r="131" spans="1:8" s="16" customFormat="1" ht="83.25" customHeight="1" x14ac:dyDescent="0.2">
      <c r="A131" s="160" t="s">
        <v>99</v>
      </c>
      <c r="B131" s="161"/>
      <c r="C131"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56">
        <v>540</v>
      </c>
      <c r="E131" s="37"/>
      <c r="F131" s="37"/>
      <c r="G131" s="37"/>
      <c r="H131" s="38"/>
    </row>
    <row r="132" spans="1:8" s="16" customFormat="1" ht="83.25" customHeight="1" x14ac:dyDescent="0.2">
      <c r="A132" s="160" t="s">
        <v>100</v>
      </c>
      <c r="B132" s="161" t="s">
        <v>100</v>
      </c>
      <c r="C13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56">
        <v>5916</v>
      </c>
      <c r="E132" s="37"/>
      <c r="F132" s="37"/>
      <c r="G132" s="37"/>
      <c r="H132" s="38"/>
    </row>
    <row r="133" spans="1:8" s="16" customFormat="1" ht="83.25" customHeight="1" x14ac:dyDescent="0.2">
      <c r="A133" s="160" t="s">
        <v>101</v>
      </c>
      <c r="B133" s="161" t="s">
        <v>101</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56">
        <v>2004</v>
      </c>
      <c r="E133" s="37"/>
      <c r="F133" s="37"/>
      <c r="G133" s="37"/>
      <c r="H133" s="38"/>
    </row>
    <row r="134" spans="1:8" s="16" customFormat="1" ht="50.1" customHeight="1" thickBot="1" x14ac:dyDescent="0.25">
      <c r="A134" s="160" t="s">
        <v>102</v>
      </c>
      <c r="B134" s="161"/>
      <c r="C134" s="203" t="str">
        <f t="shared" si="1"/>
        <v>Электронный справочник на основе Справочника организаций "2ГИС.САРАНСК" (версия для ПК)</v>
      </c>
      <c r="D134" s="56">
        <v>2334</v>
      </c>
      <c r="E134" s="37"/>
      <c r="F134" s="37"/>
      <c r="G134" s="37"/>
      <c r="H134" s="38"/>
    </row>
    <row r="135" spans="1:8" s="16" customFormat="1" ht="102" customHeight="1" thickBot="1" x14ac:dyDescent="0.25">
      <c r="A135" s="160" t="s">
        <v>16</v>
      </c>
      <c r="B135" s="161"/>
      <c r="C13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56">
        <v>690</v>
      </c>
      <c r="E135" s="37"/>
      <c r="F135" s="37"/>
      <c r="G135" s="37"/>
      <c r="H135" s="38"/>
    </row>
    <row r="136" spans="1:8" s="16" customFormat="1" ht="102" customHeight="1" thickBot="1" x14ac:dyDescent="0.25">
      <c r="A136" s="160" t="s">
        <v>103</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6" s="56">
        <v>100002</v>
      </c>
      <c r="E136" s="37"/>
      <c r="F136" s="37"/>
      <c r="G136" s="37"/>
      <c r="H136" s="38"/>
    </row>
    <row r="137" spans="1:8" s="16" customFormat="1" ht="126" customHeight="1" x14ac:dyDescent="0.2">
      <c r="A137" s="160" t="s">
        <v>104</v>
      </c>
      <c r="B137" s="161"/>
      <c r="C137"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7" s="56">
        <v>2715</v>
      </c>
      <c r="E137" s="37"/>
      <c r="F137" s="37"/>
      <c r="G137" s="37"/>
      <c r="H137" s="38"/>
    </row>
    <row r="138" spans="1:8" s="16" customFormat="1" ht="96" customHeight="1" x14ac:dyDescent="0.2">
      <c r="A138" s="154" t="s">
        <v>105</v>
      </c>
      <c r="B138" s="204"/>
      <c r="C13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56">
        <v>3000</v>
      </c>
      <c r="E138" s="37"/>
      <c r="F138" s="37"/>
      <c r="G138" s="37"/>
      <c r="H138" s="38"/>
    </row>
    <row r="139" spans="1:8" s="16" customFormat="1" ht="96" customHeight="1" x14ac:dyDescent="0.2">
      <c r="A139" s="154" t="s">
        <v>106</v>
      </c>
      <c r="B139" s="204"/>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9" s="56">
        <v>2004</v>
      </c>
      <c r="E139" s="37"/>
      <c r="F139" s="37"/>
      <c r="G139" s="37"/>
      <c r="H139" s="38"/>
    </row>
    <row r="140" spans="1:8" s="16" customFormat="1" ht="50.1" customHeight="1" x14ac:dyDescent="0.2">
      <c r="A140" s="160" t="s">
        <v>107</v>
      </c>
      <c r="B140" s="161"/>
      <c r="C140" s="203" t="str">
        <f>"Интернет-площадка 2gis.ru на основе Cправочника организаций "&amp;$C$2&amp;""</f>
        <v>Интернет-площадка 2gis.ru на основе Cправочника организаций "2ГИС.САРАНСК"</v>
      </c>
      <c r="D140" s="56">
        <v>2400</v>
      </c>
      <c r="E140" s="37"/>
      <c r="F140" s="37"/>
      <c r="G140" s="37"/>
      <c r="H140" s="38"/>
    </row>
    <row r="141" spans="1:8" s="16" customFormat="1" ht="50.1" customHeight="1" x14ac:dyDescent="0.2">
      <c r="A141" s="154" t="s">
        <v>108</v>
      </c>
      <c r="B141" s="204"/>
      <c r="C141" s="203"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56">
        <v>3120</v>
      </c>
      <c r="E141" s="37"/>
      <c r="F141" s="37"/>
      <c r="G141" s="37"/>
      <c r="H141" s="38"/>
    </row>
    <row r="142" spans="1:8" s="16" customFormat="1" ht="50.1" customHeight="1" x14ac:dyDescent="0.2">
      <c r="A142" s="160" t="s">
        <v>109</v>
      </c>
      <c r="B142" s="161"/>
      <c r="C142" s="203" t="str">
        <f t="shared" si="3"/>
        <v>Электронный справочник на основе Справочника организаций "2ГИС.САРАНСК" (версия для ПК)</v>
      </c>
      <c r="D142" s="56">
        <v>7440</v>
      </c>
      <c r="E142" s="37"/>
      <c r="F142" s="37"/>
      <c r="G142" s="37"/>
      <c r="H142" s="38"/>
    </row>
    <row r="143" spans="1:8" s="16" customFormat="1" ht="50.1" customHeight="1" x14ac:dyDescent="0.2">
      <c r="A143" s="160" t="s">
        <v>110</v>
      </c>
      <c r="B143" s="161"/>
      <c r="C143" s="203" t="str">
        <f>"Интернет-площадка 2gis.ru на основе Cправочника организаций "&amp;$C$2&amp;""</f>
        <v>Интернет-площадка 2gis.ru на основе Cправочника организаций "2ГИС.САРАНСК"</v>
      </c>
      <c r="D143" s="56">
        <v>7320</v>
      </c>
      <c r="E143" s="37"/>
      <c r="F143" s="37"/>
      <c r="G143" s="37"/>
      <c r="H143" s="38"/>
    </row>
    <row r="144" spans="1:8" s="16" customFormat="1" ht="50.1" customHeight="1" x14ac:dyDescent="0.2">
      <c r="A144" s="160" t="s">
        <v>111</v>
      </c>
      <c r="B144" s="161"/>
      <c r="C144" s="203" t="str">
        <f>"Интернет-площадка 2gis.ru на основе Cправочника организаций "&amp;$C$2&amp;""</f>
        <v>Интернет-площадка 2gis.ru на основе Cправочника организаций "2ГИС.САРАНСК"</v>
      </c>
      <c r="D144" s="56">
        <v>8784</v>
      </c>
      <c r="E144" s="37"/>
      <c r="F144" s="37"/>
      <c r="G144" s="37"/>
      <c r="H144" s="38"/>
    </row>
    <row r="145" spans="1:8" s="16" customFormat="1" ht="50.1" customHeight="1" x14ac:dyDescent="0.2">
      <c r="A145" s="160" t="s">
        <v>112</v>
      </c>
      <c r="B145" s="161"/>
      <c r="C145" s="203" t="str">
        <f t="shared" si="3"/>
        <v>Электронный справочник на основе Справочника организаций "2ГИС.САРАНСК" (версия для ПК)</v>
      </c>
      <c r="D145" s="56">
        <v>5040</v>
      </c>
      <c r="E145" s="37"/>
      <c r="F145" s="37"/>
      <c r="G145" s="37"/>
      <c r="H145" s="38"/>
    </row>
    <row r="146" spans="1:8" s="16" customFormat="1" ht="50.1" customHeight="1" x14ac:dyDescent="0.2">
      <c r="A146" s="160" t="s">
        <v>113</v>
      </c>
      <c r="B146" s="161"/>
      <c r="C146" s="203" t="str">
        <f t="shared" si="3"/>
        <v>Электронный справочник на основе Справочника организаций "2ГИС.САРАНСК" (версия для ПК)</v>
      </c>
      <c r="D146" s="56">
        <v>5040</v>
      </c>
      <c r="E146" s="37"/>
      <c r="F146" s="37"/>
      <c r="G146" s="37"/>
      <c r="H146" s="38"/>
    </row>
    <row r="147" spans="1:8" s="16" customFormat="1" ht="50.1" customHeight="1" x14ac:dyDescent="0.2">
      <c r="A147" s="160" t="s">
        <v>114</v>
      </c>
      <c r="B147" s="161"/>
      <c r="C147" s="203" t="str">
        <f t="shared" si="3"/>
        <v>Электронный справочник на основе Справочника организаций "2ГИС.САРАНСК" (версия для ПК)</v>
      </c>
      <c r="D147" s="56">
        <v>4080</v>
      </c>
      <c r="E147" s="37"/>
      <c r="F147" s="37"/>
      <c r="G147" s="37"/>
      <c r="H147" s="38"/>
    </row>
    <row r="148" spans="1:8" s="16" customFormat="1" ht="50.1" customHeight="1" x14ac:dyDescent="0.2">
      <c r="A148" s="160" t="s">
        <v>115</v>
      </c>
      <c r="B148" s="161"/>
      <c r="C148" s="203" t="s">
        <v>95</v>
      </c>
      <c r="D148" s="56">
        <v>840</v>
      </c>
      <c r="E148" s="37"/>
      <c r="F148" s="37"/>
      <c r="G148" s="37"/>
      <c r="H148" s="38"/>
    </row>
    <row r="149" spans="1:8" s="16" customFormat="1" ht="77.25" customHeight="1" x14ac:dyDescent="0.2">
      <c r="A149" s="160" t="s">
        <v>116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56">
        <v>8400</v>
      </c>
      <c r="E149" s="37"/>
      <c r="F149" s="37"/>
      <c r="G149" s="37"/>
      <c r="H149" s="38"/>
    </row>
    <row r="150" spans="1:8" s="16" customFormat="1" ht="50.1" customHeight="1" thickBot="1" x14ac:dyDescent="0.25">
      <c r="A150" s="160" t="s">
        <v>117</v>
      </c>
      <c r="B150" s="161"/>
      <c r="C150" s="203" t="str">
        <f t="shared" si="3"/>
        <v>Электронный справочник на основе Справочника организаций "2ГИС.САРАНСК" (версия для ПК)</v>
      </c>
      <c r="D150" s="56">
        <v>3360</v>
      </c>
      <c r="E150" s="37"/>
      <c r="F150" s="37"/>
      <c r="G150" s="37"/>
      <c r="H150" s="38"/>
    </row>
    <row r="151" spans="1:8" s="28" customFormat="1" ht="50.1" customHeight="1" thickBot="1" x14ac:dyDescent="0.25">
      <c r="A151" s="24" t="s">
        <v>118</v>
      </c>
      <c r="B151" s="25"/>
      <c r="C151" s="26"/>
      <c r="D151" s="173"/>
      <c r="E151" s="173"/>
      <c r="F151" s="173"/>
      <c r="G151" s="173"/>
      <c r="H151" s="174"/>
    </row>
    <row r="152" spans="1:8" s="16" customFormat="1" ht="50.1" customHeight="1" x14ac:dyDescent="0.2">
      <c r="A152" s="160" t="s">
        <v>119</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56">
        <v>2004</v>
      </c>
      <c r="E152" s="37"/>
      <c r="F152" s="37"/>
      <c r="G152" s="37"/>
      <c r="H152" s="38"/>
    </row>
    <row r="153" spans="1:8" s="16" customFormat="1" ht="50.1" customHeight="1" x14ac:dyDescent="0.2">
      <c r="A153" s="160" t="s">
        <v>120</v>
      </c>
      <c r="B153" s="161"/>
      <c r="C153" s="209"/>
      <c r="D153" s="56">
        <v>2004</v>
      </c>
      <c r="E153" s="37"/>
      <c r="F153" s="37"/>
      <c r="G153" s="37"/>
      <c r="H153" s="38"/>
    </row>
    <row r="154" spans="1:8" s="16" customFormat="1" ht="50.1" customHeight="1" x14ac:dyDescent="0.2">
      <c r="A154" s="207" t="s">
        <v>121</v>
      </c>
      <c r="B154" s="208"/>
      <c r="C154" s="209"/>
      <c r="D154" s="359">
        <v>1500</v>
      </c>
      <c r="E154" s="157"/>
      <c r="F154" s="157"/>
      <c r="G154" s="157"/>
      <c r="H154" s="157"/>
    </row>
    <row r="155" spans="1:8" s="16" customFormat="1" ht="50.1" customHeight="1" x14ac:dyDescent="0.2">
      <c r="A155" s="207" t="s">
        <v>122</v>
      </c>
      <c r="B155" s="208"/>
      <c r="C155" s="209"/>
      <c r="D155" s="359">
        <v>150</v>
      </c>
      <c r="E155" s="157"/>
      <c r="F155" s="157"/>
      <c r="G155" s="157"/>
      <c r="H155" s="157"/>
    </row>
    <row r="156" spans="1:8" s="16" customFormat="1" ht="50.1" customHeight="1" thickBot="1" x14ac:dyDescent="0.25">
      <c r="A156" s="207" t="s">
        <v>123</v>
      </c>
      <c r="B156" s="208"/>
      <c r="C156" s="210"/>
      <c r="D156" s="78">
        <v>510</v>
      </c>
      <c r="E156" s="79"/>
      <c r="F156" s="79"/>
      <c r="G156" s="79"/>
      <c r="H156" s="79"/>
    </row>
    <row r="157" spans="1:8" s="16" customFormat="1" ht="50.1" customHeight="1" thickBot="1" x14ac:dyDescent="0.25">
      <c r="A157" s="24" t="s">
        <v>124</v>
      </c>
      <c r="B157" s="25"/>
      <c r="C157" s="26"/>
      <c r="D157" s="173"/>
      <c r="E157" s="173"/>
      <c r="F157" s="173"/>
      <c r="G157" s="173"/>
      <c r="H157" s="174"/>
    </row>
    <row r="158" spans="1:8" s="16" customFormat="1" ht="50.1" customHeight="1" x14ac:dyDescent="0.2">
      <c r="A158" s="160" t="s">
        <v>125</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58" s="212">
        <f>F158*1.2</f>
        <v>2556</v>
      </c>
      <c r="E158" s="213">
        <f>F158*1.1</f>
        <v>2343</v>
      </c>
      <c r="F158" s="213">
        <v>2130</v>
      </c>
      <c r="G158" s="213">
        <f>F158*0.75</f>
        <v>1597.5</v>
      </c>
      <c r="H158" s="214">
        <f>F158*0.5</f>
        <v>1065</v>
      </c>
    </row>
    <row r="159" spans="1:8" s="16" customFormat="1"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"2ГИС.САРАНСК"</v>
      </c>
      <c r="D159" s="56">
        <v>1860</v>
      </c>
      <c r="E159" s="37"/>
      <c r="F159" s="37"/>
      <c r="G159" s="37"/>
      <c r="H159" s="38"/>
    </row>
    <row r="160" spans="1:8" s="16" customFormat="1" ht="50.1" customHeight="1" x14ac:dyDescent="0.2">
      <c r="A160" s="160" t="s">
        <v>127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0" s="56">
        <v>1068</v>
      </c>
      <c r="E160" s="37"/>
      <c r="F160" s="37"/>
      <c r="G160" s="37"/>
      <c r="H160" s="38"/>
    </row>
    <row r="161" spans="1:8" s="16" customFormat="1" ht="50.1" customHeight="1" x14ac:dyDescent="0.2">
      <c r="A161" s="154" t="s">
        <v>295</v>
      </c>
      <c r="B161" s="204"/>
      <c r="C16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61" s="212">
        <f>F161*1.2</f>
        <v>3600</v>
      </c>
      <c r="E161" s="213">
        <f>F161*1.1</f>
        <v>3300.0000000000005</v>
      </c>
      <c r="F161" s="213">
        <v>3000</v>
      </c>
      <c r="G161" s="213">
        <f>F161*0.75</f>
        <v>2250</v>
      </c>
      <c r="H161" s="214">
        <f>F161*0.5</f>
        <v>1500</v>
      </c>
    </row>
    <row r="162" spans="1:8" s="16" customFormat="1" ht="50.1" customHeight="1" x14ac:dyDescent="0.2">
      <c r="A162" s="160" t="s">
        <v>179</v>
      </c>
      <c r="B162" s="161"/>
      <c r="C162" s="203" t="str">
        <f>"Интернет-площадка 2gis.ru на основе Cправочника организаций "&amp;$C$2&amp;""</f>
        <v>Интернет-площадка 2gis.ru на основе Cправочника организаций "2ГИС.САРАНСК"</v>
      </c>
      <c r="D162" s="36">
        <v>2640</v>
      </c>
      <c r="E162" s="37"/>
      <c r="F162" s="37"/>
      <c r="G162" s="37"/>
      <c r="H162" s="38"/>
    </row>
    <row r="163" spans="1:8" s="16" customFormat="1" ht="50.1" customHeight="1" x14ac:dyDescent="0.2">
      <c r="A163" s="160" t="s">
        <v>130</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3" s="36">
        <v>1560</v>
      </c>
      <c r="E163" s="37"/>
      <c r="F163" s="37"/>
      <c r="G163" s="37"/>
      <c r="H163" s="38"/>
    </row>
    <row r="164" spans="1:8" s="16" customFormat="1" ht="126" customHeight="1" thickBot="1" x14ac:dyDescent="0.25">
      <c r="A164" s="160" t="s">
        <v>131</v>
      </c>
      <c r="B164" s="161"/>
      <c r="C164" s="435" t="str">
        <f>C159</f>
        <v>Интернет-площадка 2gis.ru на основе Cправочника организаций "2ГИС.САРАНСК"</v>
      </c>
      <c r="D164" s="56">
        <v>1860</v>
      </c>
      <c r="E164" s="37"/>
      <c r="F164" s="37"/>
      <c r="G164" s="37"/>
      <c r="H164" s="38"/>
    </row>
    <row r="165" spans="1:8" s="28" customFormat="1" ht="50.1" customHeight="1" thickBot="1" x14ac:dyDescent="0.25">
      <c r="A165" s="24" t="s">
        <v>193</v>
      </c>
      <c r="B165" s="25"/>
      <c r="C165" s="26"/>
      <c r="D165" s="173"/>
      <c r="E165" s="173"/>
      <c r="F165" s="173"/>
      <c r="G165" s="173"/>
      <c r="H165" s="174"/>
    </row>
    <row r="166" spans="1:8" s="23" customFormat="1" ht="30" customHeight="1" thickBot="1" x14ac:dyDescent="0.25">
      <c r="A166" s="589"/>
      <c r="B166" s="429"/>
      <c r="C166" s="430"/>
      <c r="D166" s="429"/>
      <c r="E166" s="429"/>
      <c r="F166" s="429"/>
      <c r="G166" s="429"/>
      <c r="H166" s="431"/>
    </row>
    <row r="167" spans="1:8" s="16" customFormat="1" ht="185.25" customHeight="1" x14ac:dyDescent="0.2">
      <c r="A167" s="160" t="s">
        <v>194</v>
      </c>
      <c r="B167" s="161"/>
      <c r="C16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7" s="31">
        <v>5400</v>
      </c>
      <c r="E167" s="32"/>
      <c r="F167" s="32"/>
      <c r="G167" s="32"/>
      <c r="H167" s="33"/>
    </row>
    <row r="168" spans="1:8" s="16" customFormat="1" ht="83.25" customHeight="1" thickBot="1" x14ac:dyDescent="0.25">
      <c r="A168" s="160" t="s">
        <v>195</v>
      </c>
      <c r="B168" s="161"/>
      <c r="C168" s="209"/>
      <c r="D168" s="36">
        <v>5400</v>
      </c>
      <c r="E168" s="37"/>
      <c r="F168" s="37"/>
      <c r="G168" s="37"/>
      <c r="H168" s="38"/>
    </row>
    <row r="169" spans="1:8" s="16" customFormat="1" ht="21.75" thickBot="1" x14ac:dyDescent="0.25">
      <c r="A169" s="336"/>
      <c r="B169" s="337"/>
      <c r="C169" s="125"/>
      <c r="D169" s="399"/>
      <c r="E169" s="399"/>
      <c r="F169" s="399"/>
      <c r="G169" s="399"/>
      <c r="H169" s="400"/>
    </row>
    <row r="170" spans="1:8" ht="12.6" customHeight="1" x14ac:dyDescent="0.2">
      <c r="E170" s="223"/>
      <c r="F170" s="223"/>
    </row>
    <row r="171" spans="1:8" s="223" customFormat="1" ht="24.95" customHeight="1" x14ac:dyDescent="0.2">
      <c r="A171" s="220"/>
      <c r="B171" s="221" t="s">
        <v>133</v>
      </c>
      <c r="C171" s="753" t="s">
        <v>659</v>
      </c>
      <c r="D171" s="753"/>
    </row>
    <row r="172" spans="1:8" s="223" customFormat="1" ht="24.95" customHeight="1" x14ac:dyDescent="0.2">
      <c r="A172" s="220"/>
      <c r="C172" s="224" t="s">
        <v>660</v>
      </c>
      <c r="D172" s="224"/>
    </row>
    <row r="173" spans="1:8" s="223" customFormat="1" ht="24.95" customHeight="1" x14ac:dyDescent="0.2">
      <c r="A173" s="220"/>
      <c r="C173" s="222" t="s">
        <v>661</v>
      </c>
      <c r="D173" s="224"/>
    </row>
    <row r="174" spans="1:8" s="217" customFormat="1" ht="12.6" customHeight="1" x14ac:dyDescent="0.2">
      <c r="A174" s="216"/>
      <c r="C174" s="224"/>
      <c r="D174" s="224"/>
      <c r="E174" s="223"/>
      <c r="F174" s="223"/>
      <c r="G174" s="223"/>
    </row>
    <row r="175" spans="1:8" s="231" customFormat="1" ht="24.95" customHeight="1" x14ac:dyDescent="0.2">
      <c r="A175" s="227" t="str">
        <f>Абакан_юр!A174</f>
        <v>По соглашению сторон в качестве валюты платежа могут выступать украинские гривны, в этом случае курс следующий: 1 руб. = 0,4273 гривен</v>
      </c>
      <c r="B175" s="227"/>
      <c r="C175" s="227"/>
      <c r="D175" s="228"/>
      <c r="E175" s="228"/>
      <c r="F175" s="229"/>
      <c r="G175" s="230"/>
      <c r="H175" s="230"/>
    </row>
    <row r="176" spans="1:8" s="231" customFormat="1" ht="24.95" customHeight="1" x14ac:dyDescent="0.2">
      <c r="A176" s="227" t="str">
        <f>Абакан_юр!A175</f>
        <v>По соглашению сторон в качестве валюты платежа могут выступать дирхамы ОАЭ, в этом случае курс следующий: 1 руб. = 0,0413 дирхам</v>
      </c>
      <c r="B176" s="227"/>
      <c r="C176" s="227"/>
      <c r="D176" s="228"/>
      <c r="E176" s="228"/>
      <c r="F176" s="229"/>
      <c r="G176" s="232"/>
      <c r="H176" s="232"/>
    </row>
    <row r="177" spans="1:8" s="231" customFormat="1" ht="24.95" customHeight="1" x14ac:dyDescent="0.2">
      <c r="A177" s="227" t="str">
        <f>Абакан_юр!A176</f>
        <v>По соглашению сторон в качестве валюты платежа могут выступать доллары США, в этом случае курс следующий: 1 руб. = 0,0113 доллара</v>
      </c>
      <c r="B177" s="227"/>
      <c r="C177" s="227"/>
      <c r="D177" s="228"/>
      <c r="E177" s="228"/>
      <c r="F177" s="229"/>
      <c r="G177" s="232"/>
      <c r="H177" s="232"/>
    </row>
    <row r="178" spans="1:8" s="231" customFormat="1" ht="24.95" customHeight="1" x14ac:dyDescent="0.2">
      <c r="A178" s="227" t="str">
        <f>Абакан_юр!A177</f>
        <v>По соглашению сторон в качестве валюты платежа могут выступать евро, в этом случае курс следующий: 1 руб. = 0,0105 евро</v>
      </c>
      <c r="B178" s="227"/>
      <c r="C178" s="227"/>
      <c r="D178" s="228"/>
      <c r="E178" s="229"/>
      <c r="F178" s="229"/>
      <c r="G178" s="232"/>
      <c r="H178" s="232"/>
    </row>
    <row r="179" spans="1:8" s="231" customFormat="1" ht="24.95" customHeight="1" x14ac:dyDescent="0.2">
      <c r="A179" s="227" t="str">
        <f>Абакан_юр!A178</f>
        <v>По соглашению сторон в качестве валюты платежа могут выступать чешские кроны, в этом случае курс следующий: 1 руб. = 0,2661 крона</v>
      </c>
      <c r="B179" s="227"/>
      <c r="C179" s="227"/>
      <c r="D179" s="228"/>
      <c r="E179" s="229"/>
      <c r="F179" s="229"/>
      <c r="G179" s="232"/>
      <c r="H179" s="232"/>
    </row>
    <row r="180" spans="1:8" s="231" customFormat="1" ht="24.95" customHeight="1" x14ac:dyDescent="0.2">
      <c r="A180" s="227" t="str">
        <f>Абакан_юр!A179</f>
        <v>По соглашению сторон в качестве валюты платежа могут выступать киргизские сомы, в этом случае курс следующий: 1 руб. = 1,0065 сом</v>
      </c>
      <c r="B180" s="227"/>
      <c r="C180" s="227"/>
      <c r="D180" s="228"/>
      <c r="E180" s="228"/>
      <c r="F180" s="229"/>
      <c r="G180" s="232"/>
      <c r="H180" s="232"/>
    </row>
    <row r="181" spans="1:8" s="231" customFormat="1" ht="24.95" customHeight="1" x14ac:dyDescent="0.2">
      <c r="A181"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1" s="227"/>
      <c r="C181" s="227"/>
      <c r="D181" s="228"/>
      <c r="E181" s="228"/>
      <c r="F181" s="229"/>
      <c r="G181" s="232"/>
      <c r="H181" s="232"/>
    </row>
    <row r="182" spans="1:8" s="238" customFormat="1" ht="12" customHeight="1" x14ac:dyDescent="0.2">
      <c r="A182" s="233"/>
      <c r="B182" s="233"/>
      <c r="C182" s="234"/>
      <c r="D182" s="235"/>
      <c r="E182" s="235"/>
      <c r="F182" s="236"/>
      <c r="G182" s="237"/>
      <c r="H182" s="237"/>
    </row>
    <row r="183" spans="1:8" ht="24.95" customHeight="1" x14ac:dyDescent="0.2">
      <c r="A183" s="239" t="s">
        <v>144</v>
      </c>
      <c r="B183" s="239"/>
      <c r="C183" s="239"/>
      <c r="D183" s="239"/>
      <c r="E183" s="239"/>
      <c r="F183" s="239"/>
      <c r="G183" s="239"/>
      <c r="H183" s="239"/>
    </row>
    <row r="184" spans="1:8" ht="24.95" customHeight="1" x14ac:dyDescent="0.2">
      <c r="A184" s="239" t="s">
        <v>145</v>
      </c>
      <c r="B184" s="239"/>
      <c r="C184" s="239"/>
      <c r="D184" s="239"/>
      <c r="E184" s="239"/>
      <c r="F184" s="239"/>
      <c r="G184" s="239"/>
      <c r="H184" s="239"/>
    </row>
    <row r="185" spans="1:8" s="238" customFormat="1" ht="12.6" customHeight="1" x14ac:dyDescent="0.2">
      <c r="A185" s="233"/>
      <c r="B185" s="233"/>
      <c r="C185" s="234"/>
      <c r="D185" s="235"/>
      <c r="E185" s="235"/>
      <c r="F185" s="236"/>
      <c r="G185" s="237"/>
      <c r="H185" s="237"/>
    </row>
    <row r="186" spans="1:8" s="242" customFormat="1" ht="50.1" customHeight="1" thickBot="1" x14ac:dyDescent="0.25">
      <c r="A186" s="240" t="s">
        <v>146</v>
      </c>
      <c r="B186" s="240"/>
      <c r="C186" s="240"/>
      <c r="D186" s="240"/>
      <c r="E186" s="240"/>
      <c r="F186" s="241"/>
      <c r="G186" s="231"/>
    </row>
    <row r="187" spans="1:8" s="247" customFormat="1" ht="50.1" customHeight="1" thickBot="1" x14ac:dyDescent="0.25">
      <c r="A187" s="595" t="s">
        <v>147</v>
      </c>
      <c r="B187" s="596"/>
      <c r="C187" s="596"/>
      <c r="D187" s="596"/>
      <c r="E187" s="597"/>
      <c r="F187" s="246"/>
      <c r="G187" s="217"/>
    </row>
    <row r="188" spans="1:8" ht="106.5" customHeight="1" thickBot="1" x14ac:dyDescent="0.25">
      <c r="A188" s="375" t="s">
        <v>148</v>
      </c>
      <c r="B188" s="376"/>
      <c r="C188" s="250" t="s">
        <v>149</v>
      </c>
      <c r="D188" s="402" t="s">
        <v>150</v>
      </c>
      <c r="E188" s="403"/>
      <c r="F188" s="252"/>
      <c r="G188" s="252"/>
      <c r="H188" s="252"/>
    </row>
    <row r="189" spans="1:8" ht="99.95" customHeight="1" x14ac:dyDescent="0.2">
      <c r="A189" s="258" t="s">
        <v>151</v>
      </c>
      <c r="B189" s="259"/>
      <c r="C189" s="260" t="s">
        <v>152</v>
      </c>
      <c r="D189" s="261" t="s">
        <v>153</v>
      </c>
      <c r="E189" s="262"/>
      <c r="F189" s="252"/>
      <c r="G189" s="252"/>
      <c r="H189" s="252"/>
    </row>
    <row r="190" spans="1:8" ht="75" customHeight="1" x14ac:dyDescent="0.2">
      <c r="A190" s="258" t="s">
        <v>154</v>
      </c>
      <c r="B190" s="259"/>
      <c r="C190" s="260" t="s">
        <v>155</v>
      </c>
      <c r="D190" s="261" t="s">
        <v>156</v>
      </c>
      <c r="E190" s="262"/>
      <c r="F190" s="252"/>
      <c r="G190" s="252"/>
      <c r="H190" s="252"/>
    </row>
    <row r="191" spans="1:8" ht="114.75" customHeight="1" thickBot="1" x14ac:dyDescent="0.25">
      <c r="A191" s="404" t="s">
        <v>157</v>
      </c>
      <c r="B191" s="405"/>
      <c r="C191" s="406" t="s">
        <v>158</v>
      </c>
      <c r="D191" s="407" t="s">
        <v>156</v>
      </c>
      <c r="E191" s="408"/>
      <c r="F191" s="252"/>
      <c r="G191" s="252"/>
      <c r="H191" s="252"/>
    </row>
    <row r="192" spans="1:8" s="217" customFormat="1" ht="102.75" customHeight="1" thickBot="1" x14ac:dyDescent="0.25">
      <c r="A192" s="404" t="s">
        <v>160</v>
      </c>
      <c r="B192" s="405"/>
      <c r="C192" s="601" t="s">
        <v>161</v>
      </c>
      <c r="D192" s="405" t="s">
        <v>156</v>
      </c>
      <c r="E192" s="602"/>
      <c r="F192" s="246"/>
      <c r="G192" s="246"/>
      <c r="H192" s="246"/>
    </row>
    <row r="193" spans="1:8" s="238" customFormat="1" ht="222.75" customHeight="1" thickBot="1" x14ac:dyDescent="0.25">
      <c r="A193" s="404" t="s">
        <v>162</v>
      </c>
      <c r="B193" s="405"/>
      <c r="C193" s="406" t="s">
        <v>163</v>
      </c>
      <c r="D193" s="407" t="s">
        <v>156</v>
      </c>
      <c r="E193" s="408"/>
      <c r="F193" s="236"/>
      <c r="G193" s="237"/>
      <c r="H193" s="237"/>
    </row>
    <row r="194" spans="1:8" s="508" customFormat="1" ht="75" customHeight="1" x14ac:dyDescent="0.2">
      <c r="A194" s="506" t="s">
        <v>662</v>
      </c>
      <c r="B194" s="506"/>
      <c r="C194" s="506"/>
      <c r="D194" s="506"/>
      <c r="E194" s="506"/>
      <c r="F194" s="506"/>
      <c r="G194" s="506"/>
      <c r="H194" s="506"/>
    </row>
    <row r="195" spans="1:8" s="508" customFormat="1" ht="24.75" customHeight="1" x14ac:dyDescent="0.2">
      <c r="A195" s="507" t="s">
        <v>663</v>
      </c>
      <c r="B195" s="507"/>
      <c r="C195" s="507"/>
      <c r="D195" s="507"/>
      <c r="E195" s="507"/>
      <c r="F195" s="507"/>
      <c r="G195" s="507"/>
      <c r="H195" s="507"/>
    </row>
    <row r="196" spans="1:8" s="238" customFormat="1" ht="12" customHeight="1" x14ac:dyDescent="0.2">
      <c r="A196" s="233"/>
      <c r="B196" s="233"/>
      <c r="C196" s="234"/>
      <c r="D196" s="235"/>
      <c r="E196" s="235"/>
      <c r="F196" s="236"/>
      <c r="G196" s="237"/>
      <c r="H196" s="237"/>
    </row>
    <row r="197" spans="1:8" ht="44.25" customHeight="1" x14ac:dyDescent="0.2">
      <c r="A197" s="264" t="s">
        <v>164</v>
      </c>
      <c r="B197" s="264"/>
      <c r="C197" s="264"/>
      <c r="D197" s="264"/>
      <c r="E197" s="264"/>
      <c r="F197" s="264"/>
      <c r="G197" s="264"/>
      <c r="H197" s="264"/>
    </row>
    <row r="198" spans="1:8" ht="39.75" customHeight="1" x14ac:dyDescent="0.2">
      <c r="A198" s="264" t="s">
        <v>165</v>
      </c>
      <c r="B198" s="264"/>
      <c r="C198" s="264"/>
      <c r="D198" s="264"/>
      <c r="E198" s="264"/>
      <c r="F198" s="264"/>
      <c r="G198" s="264"/>
      <c r="H198" s="264"/>
    </row>
    <row r="199" spans="1:8" ht="183" customHeight="1" x14ac:dyDescent="0.2">
      <c r="A199"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84"/>
      <c r="C199" s="384"/>
      <c r="D199" s="384"/>
      <c r="E199" s="384"/>
      <c r="F199" s="384"/>
      <c r="G199" s="384"/>
      <c r="H199" s="384"/>
    </row>
    <row r="200" spans="1:8" s="16" customFormat="1" ht="67.5" customHeight="1" x14ac:dyDescent="0.2">
      <c r="A200" s="239" t="s">
        <v>167</v>
      </c>
      <c r="B200" s="239"/>
      <c r="C200" s="239"/>
      <c r="D200" s="239"/>
      <c r="E200" s="239"/>
      <c r="F200" s="239"/>
      <c r="G200" s="239"/>
      <c r="H200" s="239"/>
    </row>
    <row r="201" spans="1:8" ht="23.25" x14ac:dyDescent="0.2">
      <c r="A201" s="264" t="s">
        <v>168</v>
      </c>
      <c r="B201" s="264"/>
      <c r="C201" s="264"/>
      <c r="D201" s="264"/>
      <c r="E201" s="264"/>
      <c r="F201" s="264"/>
      <c r="G201" s="264"/>
      <c r="H201" s="264"/>
    </row>
    <row r="202" spans="1:8" s="266" customFormat="1" ht="114.75" customHeight="1" x14ac:dyDescent="0.2">
      <c r="A202" s="239" t="s">
        <v>169</v>
      </c>
      <c r="B202" s="239"/>
      <c r="C202" s="239"/>
      <c r="D202" s="239"/>
      <c r="E202" s="239"/>
      <c r="F202" s="239"/>
      <c r="G202" s="239"/>
      <c r="H202" s="239"/>
    </row>
  </sheetData>
  <sheetProtection selectLockedCells="1" selectUnlockedCells="1"/>
  <mergeCells count="330">
    <mergeCell ref="A201:H201"/>
    <mergeCell ref="A202:E202"/>
    <mergeCell ref="F202:H202"/>
    <mergeCell ref="A194:H194"/>
    <mergeCell ref="A195:H195"/>
    <mergeCell ref="A197:H197"/>
    <mergeCell ref="A198:H198"/>
    <mergeCell ref="A199:H199"/>
    <mergeCell ref="A200:H200"/>
    <mergeCell ref="A191:B191"/>
    <mergeCell ref="D191:E191"/>
    <mergeCell ref="A192:B192"/>
    <mergeCell ref="D192:E192"/>
    <mergeCell ref="A193:B193"/>
    <mergeCell ref="D193:E193"/>
    <mergeCell ref="A188:B188"/>
    <mergeCell ref="D188:E188"/>
    <mergeCell ref="A189:B189"/>
    <mergeCell ref="D189:E189"/>
    <mergeCell ref="A190:B190"/>
    <mergeCell ref="D190:E190"/>
    <mergeCell ref="A180:C180"/>
    <mergeCell ref="A181:C181"/>
    <mergeCell ref="A183:H183"/>
    <mergeCell ref="A184:H184"/>
    <mergeCell ref="A186:E186"/>
    <mergeCell ref="A187:E187"/>
    <mergeCell ref="A175:C175"/>
    <mergeCell ref="G175:H175"/>
    <mergeCell ref="A176:C176"/>
    <mergeCell ref="A177:C177"/>
    <mergeCell ref="A178:C178"/>
    <mergeCell ref="A179:C179"/>
    <mergeCell ref="A169:B169"/>
    <mergeCell ref="D169:H169"/>
    <mergeCell ref="C171:D171"/>
    <mergeCell ref="C172:D172"/>
    <mergeCell ref="C173:D173"/>
    <mergeCell ref="C174:D174"/>
    <mergeCell ref="A166:C166"/>
    <mergeCell ref="D166:H166"/>
    <mergeCell ref="A167:B167"/>
    <mergeCell ref="C167:C168"/>
    <mergeCell ref="D167:H167"/>
    <mergeCell ref="A168:B168"/>
    <mergeCell ref="D168:H168"/>
    <mergeCell ref="A163:B163"/>
    <mergeCell ref="D163:H163"/>
    <mergeCell ref="A164:B164"/>
    <mergeCell ref="D164:H164"/>
    <mergeCell ref="A165:B165"/>
    <mergeCell ref="D165:H165"/>
    <mergeCell ref="A159:B159"/>
    <mergeCell ref="D159:H159"/>
    <mergeCell ref="A160:B160"/>
    <mergeCell ref="D160:H160"/>
    <mergeCell ref="A161:B161"/>
    <mergeCell ref="A162:B162"/>
    <mergeCell ref="D162:H162"/>
    <mergeCell ref="D155:H155"/>
    <mergeCell ref="A156:B156"/>
    <mergeCell ref="D156:H156"/>
    <mergeCell ref="A157:B157"/>
    <mergeCell ref="D157:H157"/>
    <mergeCell ref="A158:B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C98:C115"/>
    <mergeCell ref="D98:H98"/>
    <mergeCell ref="A99:B99"/>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664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300">
        <f>F7*1.2</f>
        <v>10800</v>
      </c>
      <c r="E7" s="300">
        <f>F7*1.1</f>
        <v>9900</v>
      </c>
      <c r="F7" s="300">
        <v>9000</v>
      </c>
      <c r="G7" s="300">
        <f>F7*0.75</f>
        <v>6750</v>
      </c>
      <c r="H7" s="300">
        <f>F7*0.5</f>
        <v>4500</v>
      </c>
    </row>
    <row r="8" spans="1:8" ht="12.75" customHeight="1" x14ac:dyDescent="0.2">
      <c r="A8" s="34"/>
      <c r="B8" s="35"/>
      <c r="C8" s="35"/>
      <c r="D8" s="301"/>
      <c r="E8" s="301"/>
      <c r="F8" s="301"/>
      <c r="G8" s="301"/>
      <c r="H8" s="301"/>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301"/>
      <c r="E9" s="301"/>
      <c r="F9" s="301"/>
      <c r="G9" s="301"/>
      <c r="H9" s="301"/>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301"/>
      <c r="E10" s="301"/>
      <c r="F10" s="301"/>
      <c r="G10" s="301"/>
      <c r="H10" s="301"/>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300">
        <f>F12*1.2</f>
        <v>11556</v>
      </c>
      <c r="E12" s="300">
        <f>F12*1.1</f>
        <v>10593</v>
      </c>
      <c r="F12" s="300">
        <v>9630</v>
      </c>
      <c r="G12" s="300">
        <f>F12*0.75</f>
        <v>7222.5</v>
      </c>
      <c r="H12" s="300">
        <f>F12*0.5</f>
        <v>4815</v>
      </c>
    </row>
    <row r="13" spans="1:8" ht="147" customHeight="1" x14ac:dyDescent="0.2">
      <c r="A13" s="55"/>
      <c r="B13" s="35"/>
      <c r="C13" s="35"/>
      <c r="D13" s="301"/>
      <c r="E13" s="301"/>
      <c r="F13" s="301"/>
      <c r="G13" s="301"/>
      <c r="H13" s="301"/>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301"/>
      <c r="E14" s="301"/>
      <c r="F14" s="301"/>
      <c r="G14" s="301"/>
      <c r="H14" s="301"/>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301"/>
      <c r="E15" s="301"/>
      <c r="F15" s="301"/>
      <c r="G15" s="301"/>
      <c r="H15" s="301"/>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303"/>
      <c r="E16" s="303"/>
      <c r="F16" s="303"/>
      <c r="G16" s="303"/>
      <c r="H16" s="303"/>
    </row>
    <row r="17" spans="1:8" ht="21.75" thickBot="1" x14ac:dyDescent="0.25">
      <c r="A17" s="47"/>
      <c r="B17" s="62"/>
      <c r="C17" s="49"/>
      <c r="D17" s="113"/>
      <c r="E17" s="114"/>
      <c r="F17" s="114"/>
      <c r="G17" s="114"/>
      <c r="H17" s="115"/>
    </row>
    <row r="18" spans="1:8" ht="105" x14ac:dyDescent="0.2">
      <c r="A18" s="65" t="s">
        <v>17</v>
      </c>
      <c r="B18" s="66" t="s">
        <v>18</v>
      </c>
      <c r="C18" s="67"/>
      <c r="D18" s="89">
        <v>1620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72"/>
      <c r="E22" s="672"/>
      <c r="F22" s="672"/>
      <c r="G22" s="672"/>
      <c r="H22" s="754"/>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360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300">
        <f>F27*1.2</f>
        <v>15120</v>
      </c>
      <c r="E27" s="300">
        <f>F27*1.1</f>
        <v>13860.000000000002</v>
      </c>
      <c r="F27" s="300">
        <v>12600</v>
      </c>
      <c r="G27" s="300">
        <f>F27*0.75</f>
        <v>9450</v>
      </c>
      <c r="H27" s="300">
        <f>F27*0.5</f>
        <v>6300</v>
      </c>
    </row>
    <row r="28" spans="1:8" ht="105" customHeight="1" x14ac:dyDescent="0.2">
      <c r="A28" s="71"/>
      <c r="B28" s="35"/>
      <c r="C28" s="35"/>
      <c r="D28" s="301"/>
      <c r="E28" s="301"/>
      <c r="F28" s="301"/>
      <c r="G28" s="301"/>
      <c r="H28" s="301"/>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301"/>
      <c r="E29" s="301"/>
      <c r="F29" s="301"/>
      <c r="G29" s="301"/>
      <c r="H29" s="301"/>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301"/>
      <c r="E30" s="301"/>
      <c r="F30" s="301"/>
      <c r="G30" s="301"/>
      <c r="H30" s="301"/>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300">
        <f>F32*1.2</f>
        <v>16185.599999999999</v>
      </c>
      <c r="E32" s="300">
        <f>F32*1.1</f>
        <v>14836.800000000001</v>
      </c>
      <c r="F32" s="300">
        <v>13488</v>
      </c>
      <c r="G32" s="300">
        <f>F32*0.75</f>
        <v>10116</v>
      </c>
      <c r="H32" s="300">
        <f>F32*0.5</f>
        <v>6744</v>
      </c>
    </row>
    <row r="33" spans="1:8" ht="105.75" customHeight="1" x14ac:dyDescent="0.2">
      <c r="A33" s="71"/>
      <c r="B33" s="35"/>
      <c r="C33" s="35"/>
      <c r="D33" s="301"/>
      <c r="E33" s="301"/>
      <c r="F33" s="301"/>
      <c r="G33" s="301"/>
      <c r="H33" s="301"/>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301"/>
      <c r="E34" s="301"/>
      <c r="F34" s="301"/>
      <c r="G34" s="301"/>
      <c r="H34" s="301"/>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301"/>
      <c r="E35" s="301"/>
      <c r="F35" s="301"/>
      <c r="G35" s="301"/>
      <c r="H35" s="301"/>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301"/>
      <c r="E36" s="301"/>
      <c r="F36" s="301"/>
      <c r="G36" s="301"/>
      <c r="H36" s="301"/>
    </row>
    <row r="37" spans="1:8" ht="21.75" thickBot="1" x14ac:dyDescent="0.25">
      <c r="A37" s="112"/>
      <c r="B37" s="62"/>
      <c r="C37" s="49"/>
      <c r="D37" s="130"/>
      <c r="E37" s="130"/>
      <c r="F37" s="130"/>
      <c r="G37" s="130"/>
      <c r="H37" s="468"/>
    </row>
    <row r="38" spans="1:8" ht="105" x14ac:dyDescent="0.2">
      <c r="A38" s="65" t="s">
        <v>28</v>
      </c>
      <c r="B38" s="66" t="s">
        <v>29</v>
      </c>
      <c r="C38" s="67"/>
      <c r="D38" s="89">
        <v>2280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504</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300">
        <f>F48*1.2</f>
        <v>5400</v>
      </c>
      <c r="E48" s="300">
        <f>F48*1.1</f>
        <v>4950</v>
      </c>
      <c r="F48" s="300">
        <v>4500</v>
      </c>
      <c r="G48" s="300">
        <f>F48*0.75</f>
        <v>3375</v>
      </c>
      <c r="H48" s="300">
        <f>F48*0.5</f>
        <v>2250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330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1">
        <f>F55*1.2</f>
        <v>11793.6</v>
      </c>
      <c r="E55" s="32">
        <f>F55*1.1</f>
        <v>10810.800000000001</v>
      </c>
      <c r="F55" s="32">
        <v>9828</v>
      </c>
      <c r="G55" s="32">
        <f>F55*0.75</f>
        <v>7371</v>
      </c>
      <c r="H55" s="33">
        <f>F55*0.5</f>
        <v>4914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54">
        <f>F61*1.2</f>
        <v>12614.4</v>
      </c>
      <c r="E61" s="32">
        <f>F61*1.1</f>
        <v>11563.2</v>
      </c>
      <c r="F61" s="32">
        <v>10512</v>
      </c>
      <c r="G61" s="32">
        <f>F61*0.75</f>
        <v>7884</v>
      </c>
      <c r="H61" s="33">
        <f>F61*0.5</f>
        <v>5256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389">
        <v>360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665</v>
      </c>
      <c r="B71" s="137"/>
      <c r="C71" s="137"/>
      <c r="D71" s="138" t="str">
        <f>"от "&amp;MIN(D72:D91)&amp;" до "&amp;MAX(D72:D91)</f>
        <v>от 1830 до 36600</v>
      </c>
      <c r="E71" s="139"/>
      <c r="F71" s="139"/>
      <c r="G71" s="139"/>
      <c r="H71" s="140"/>
    </row>
    <row r="72" spans="1:8" s="16" customFormat="1" ht="37.5" customHeight="1" outlineLevel="1" x14ac:dyDescent="0.2">
      <c r="A72" s="141" t="s">
        <v>39</v>
      </c>
      <c r="B72" s="313"/>
      <c r="C72"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314">
        <v>1830</v>
      </c>
      <c r="E72" s="145"/>
      <c r="F72" s="145"/>
      <c r="G72" s="145"/>
      <c r="H72" s="146"/>
    </row>
    <row r="73" spans="1:8" s="16" customFormat="1" ht="37.5" customHeight="1" outlineLevel="1" x14ac:dyDescent="0.2">
      <c r="A73" s="147" t="s">
        <v>40</v>
      </c>
      <c r="B73" s="315"/>
      <c r="C73" s="297"/>
      <c r="D73" s="56">
        <v>3660</v>
      </c>
      <c r="E73" s="37"/>
      <c r="F73" s="37"/>
      <c r="G73" s="37"/>
      <c r="H73" s="38"/>
    </row>
    <row r="74" spans="1:8" s="16" customFormat="1" ht="37.5" customHeight="1" outlineLevel="1" x14ac:dyDescent="0.2">
      <c r="A74" s="147" t="s">
        <v>41</v>
      </c>
      <c r="B74" s="315"/>
      <c r="C74" s="297"/>
      <c r="D74" s="56">
        <v>5490</v>
      </c>
      <c r="E74" s="37"/>
      <c r="F74" s="37"/>
      <c r="G74" s="37"/>
      <c r="H74" s="38"/>
    </row>
    <row r="75" spans="1:8" s="16" customFormat="1" ht="37.5" customHeight="1" outlineLevel="1" x14ac:dyDescent="0.2">
      <c r="A75" s="147" t="s">
        <v>42</v>
      </c>
      <c r="B75" s="315"/>
      <c r="C75" s="297"/>
      <c r="D75" s="56">
        <v>7320</v>
      </c>
      <c r="E75" s="37"/>
      <c r="F75" s="37"/>
      <c r="G75" s="37"/>
      <c r="H75" s="38"/>
    </row>
    <row r="76" spans="1:8" s="16" customFormat="1" ht="37.5" customHeight="1" outlineLevel="1" x14ac:dyDescent="0.2">
      <c r="A76" s="147" t="s">
        <v>43</v>
      </c>
      <c r="B76" s="315"/>
      <c r="C76" s="297"/>
      <c r="D76" s="56">
        <v>9150</v>
      </c>
      <c r="E76" s="37"/>
      <c r="F76" s="37"/>
      <c r="G76" s="37"/>
      <c r="H76" s="38"/>
    </row>
    <row r="77" spans="1:8" s="16" customFormat="1" ht="37.5" customHeight="1" outlineLevel="1" x14ac:dyDescent="0.2">
      <c r="A77" s="147" t="s">
        <v>44</v>
      </c>
      <c r="B77" s="315"/>
      <c r="C77" s="297"/>
      <c r="D77" s="56">
        <v>10980</v>
      </c>
      <c r="E77" s="37"/>
      <c r="F77" s="37"/>
      <c r="G77" s="37"/>
      <c r="H77" s="38"/>
    </row>
    <row r="78" spans="1:8" s="16" customFormat="1" ht="37.5" customHeight="1" outlineLevel="1" x14ac:dyDescent="0.2">
      <c r="A78" s="147" t="s">
        <v>45</v>
      </c>
      <c r="B78" s="315"/>
      <c r="C78" s="297"/>
      <c r="D78" s="56">
        <v>12810</v>
      </c>
      <c r="E78" s="37"/>
      <c r="F78" s="37"/>
      <c r="G78" s="37"/>
      <c r="H78" s="38"/>
    </row>
    <row r="79" spans="1:8" s="16" customFormat="1" ht="37.5" customHeight="1" outlineLevel="1" x14ac:dyDescent="0.2">
      <c r="A79" s="147" t="s">
        <v>46</v>
      </c>
      <c r="B79" s="315"/>
      <c r="C79" s="297"/>
      <c r="D79" s="56">
        <v>14640</v>
      </c>
      <c r="E79" s="37"/>
      <c r="F79" s="37"/>
      <c r="G79" s="37"/>
      <c r="H79" s="38"/>
    </row>
    <row r="80" spans="1:8" s="16" customFormat="1" ht="37.5" customHeight="1" outlineLevel="1" x14ac:dyDescent="0.2">
      <c r="A80" s="147" t="s">
        <v>47</v>
      </c>
      <c r="B80" s="315"/>
      <c r="C80" s="297"/>
      <c r="D80" s="56">
        <v>16470</v>
      </c>
      <c r="E80" s="37"/>
      <c r="F80" s="37"/>
      <c r="G80" s="37"/>
      <c r="H80" s="38"/>
    </row>
    <row r="81" spans="1:8" s="16" customFormat="1" ht="37.5" customHeight="1" outlineLevel="1" x14ac:dyDescent="0.2">
      <c r="A81" s="147" t="s">
        <v>48</v>
      </c>
      <c r="B81" s="315"/>
      <c r="C81" s="297"/>
      <c r="D81" s="56">
        <v>18300</v>
      </c>
      <c r="E81" s="37"/>
      <c r="F81" s="37"/>
      <c r="G81" s="37"/>
      <c r="H81" s="38"/>
    </row>
    <row r="82" spans="1:8" s="16" customFormat="1" ht="37.5" customHeight="1" outlineLevel="1" x14ac:dyDescent="0.2">
      <c r="A82" s="147" t="s">
        <v>49</v>
      </c>
      <c r="B82" s="315"/>
      <c r="C82" s="297"/>
      <c r="D82" s="56">
        <v>20130</v>
      </c>
      <c r="E82" s="37"/>
      <c r="F82" s="37"/>
      <c r="G82" s="37"/>
      <c r="H82" s="38"/>
    </row>
    <row r="83" spans="1:8" s="16" customFormat="1" ht="37.5" customHeight="1" outlineLevel="1" x14ac:dyDescent="0.2">
      <c r="A83" s="147" t="s">
        <v>50</v>
      </c>
      <c r="B83" s="315"/>
      <c r="C83" s="297"/>
      <c r="D83" s="56">
        <v>21960</v>
      </c>
      <c r="E83" s="37"/>
      <c r="F83" s="37"/>
      <c r="G83" s="37"/>
      <c r="H83" s="38"/>
    </row>
    <row r="84" spans="1:8" s="16" customFormat="1" ht="37.5" customHeight="1" outlineLevel="1" x14ac:dyDescent="0.2">
      <c r="A84" s="147" t="s">
        <v>51</v>
      </c>
      <c r="B84" s="315"/>
      <c r="C84" s="297"/>
      <c r="D84" s="56">
        <v>23790</v>
      </c>
      <c r="E84" s="37"/>
      <c r="F84" s="37"/>
      <c r="G84" s="37"/>
      <c r="H84" s="38"/>
    </row>
    <row r="85" spans="1:8" s="16" customFormat="1" ht="37.5" customHeight="1" outlineLevel="1" x14ac:dyDescent="0.2">
      <c r="A85" s="147" t="s">
        <v>52</v>
      </c>
      <c r="B85" s="315"/>
      <c r="C85" s="297"/>
      <c r="D85" s="56">
        <v>25620</v>
      </c>
      <c r="E85" s="37"/>
      <c r="F85" s="37"/>
      <c r="G85" s="37"/>
      <c r="H85" s="38"/>
    </row>
    <row r="86" spans="1:8" s="16" customFormat="1" ht="37.5" customHeight="1" outlineLevel="1" x14ac:dyDescent="0.2">
      <c r="A86" s="147" t="s">
        <v>53</v>
      </c>
      <c r="B86" s="315"/>
      <c r="C86" s="297"/>
      <c r="D86" s="56">
        <v>27450</v>
      </c>
      <c r="E86" s="37"/>
      <c r="F86" s="37"/>
      <c r="G86" s="37"/>
      <c r="H86" s="38"/>
    </row>
    <row r="87" spans="1:8" s="16" customFormat="1" ht="37.5" customHeight="1" outlineLevel="1" x14ac:dyDescent="0.2">
      <c r="A87" s="147" t="s">
        <v>54</v>
      </c>
      <c r="B87" s="315"/>
      <c r="C87" s="297"/>
      <c r="D87" s="56">
        <v>29280</v>
      </c>
      <c r="E87" s="37"/>
      <c r="F87" s="37"/>
      <c r="G87" s="37"/>
      <c r="H87" s="38"/>
    </row>
    <row r="88" spans="1:8" s="16" customFormat="1" ht="37.5" customHeight="1" outlineLevel="1" x14ac:dyDescent="0.2">
      <c r="A88" s="147" t="s">
        <v>55</v>
      </c>
      <c r="B88" s="315"/>
      <c r="C88" s="297"/>
      <c r="D88" s="56">
        <v>31110</v>
      </c>
      <c r="E88" s="37"/>
      <c r="F88" s="37"/>
      <c r="G88" s="37"/>
      <c r="H88" s="38"/>
    </row>
    <row r="89" spans="1:8" s="16" customFormat="1" ht="37.5" customHeight="1" outlineLevel="1" x14ac:dyDescent="0.2">
      <c r="A89" s="147" t="s">
        <v>56</v>
      </c>
      <c r="B89" s="315"/>
      <c r="C89" s="297"/>
      <c r="D89" s="56">
        <v>32940</v>
      </c>
      <c r="E89" s="37"/>
      <c r="F89" s="37"/>
      <c r="G89" s="37"/>
      <c r="H89" s="38"/>
    </row>
    <row r="90" spans="1:8" s="16" customFormat="1" ht="37.5" customHeight="1" outlineLevel="1" x14ac:dyDescent="0.2">
      <c r="A90" s="147" t="s">
        <v>57</v>
      </c>
      <c r="B90" s="315"/>
      <c r="C90" s="297"/>
      <c r="D90" s="56">
        <v>34770</v>
      </c>
      <c r="E90" s="37"/>
      <c r="F90" s="37"/>
      <c r="G90" s="37"/>
      <c r="H90" s="38"/>
    </row>
    <row r="91" spans="1:8" s="16" customFormat="1" ht="37.5" customHeight="1" outlineLevel="1" x14ac:dyDescent="0.2">
      <c r="A91" s="147" t="s">
        <v>58</v>
      </c>
      <c r="B91" s="315"/>
      <c r="C91" s="297"/>
      <c r="D91" s="56">
        <v>36600</v>
      </c>
      <c r="E91" s="37"/>
      <c r="F91" s="37"/>
      <c r="G91" s="37"/>
      <c r="H91" s="38"/>
    </row>
    <row r="92" spans="1:8" s="16" customFormat="1" ht="37.5" customHeight="1" outlineLevel="1" x14ac:dyDescent="0.2">
      <c r="A92" s="147" t="s">
        <v>205</v>
      </c>
      <c r="B92" s="148"/>
      <c r="C92" s="297"/>
      <c r="D92" s="56">
        <v>38430</v>
      </c>
      <c r="E92" s="37"/>
      <c r="F92" s="37"/>
      <c r="G92" s="37"/>
      <c r="H92" s="38"/>
    </row>
    <row r="93" spans="1:8" s="16" customFormat="1" ht="37.5" customHeight="1" outlineLevel="1" x14ac:dyDescent="0.2">
      <c r="A93" s="147" t="s">
        <v>206</v>
      </c>
      <c r="B93" s="148"/>
      <c r="C93" s="297"/>
      <c r="D93" s="56">
        <v>40260</v>
      </c>
      <c r="E93" s="37"/>
      <c r="F93" s="37"/>
      <c r="G93" s="37"/>
      <c r="H93" s="38"/>
    </row>
    <row r="94" spans="1:8" s="16" customFormat="1" ht="37.5" customHeight="1" outlineLevel="1" x14ac:dyDescent="0.2">
      <c r="A94" s="147" t="s">
        <v>207</v>
      </c>
      <c r="B94" s="148"/>
      <c r="C94" s="297"/>
      <c r="D94" s="56">
        <v>42090</v>
      </c>
      <c r="E94" s="37"/>
      <c r="F94" s="37"/>
      <c r="G94" s="37"/>
      <c r="H94" s="38"/>
    </row>
    <row r="95" spans="1:8" s="16" customFormat="1" ht="37.5" customHeight="1" outlineLevel="1" x14ac:dyDescent="0.2">
      <c r="A95" s="147" t="s">
        <v>208</v>
      </c>
      <c r="B95" s="148"/>
      <c r="C95" s="297"/>
      <c r="D95" s="56">
        <v>43920</v>
      </c>
      <c r="E95" s="37"/>
      <c r="F95" s="37"/>
      <c r="G95" s="37"/>
      <c r="H95" s="38"/>
    </row>
    <row r="96" spans="1:8" s="16" customFormat="1" ht="37.5" customHeight="1" outlineLevel="1" x14ac:dyDescent="0.2">
      <c r="A96" s="147" t="s">
        <v>209</v>
      </c>
      <c r="B96" s="148"/>
      <c r="C96" s="297"/>
      <c r="D96" s="56">
        <v>45750</v>
      </c>
      <c r="E96" s="37"/>
      <c r="F96" s="37"/>
      <c r="G96" s="37"/>
      <c r="H96" s="38"/>
    </row>
    <row r="97" spans="1:8" s="16" customFormat="1" ht="37.5" customHeight="1" outlineLevel="1" x14ac:dyDescent="0.2">
      <c r="A97" s="147" t="s">
        <v>210</v>
      </c>
      <c r="B97" s="148"/>
      <c r="C97" s="297"/>
      <c r="D97" s="56">
        <v>47580</v>
      </c>
      <c r="E97" s="37"/>
      <c r="F97" s="37"/>
      <c r="G97" s="37"/>
      <c r="H97" s="38"/>
    </row>
    <row r="98" spans="1:8" s="16" customFormat="1" ht="37.5" customHeight="1" outlineLevel="1" x14ac:dyDescent="0.2">
      <c r="A98" s="147" t="s">
        <v>211</v>
      </c>
      <c r="B98" s="148"/>
      <c r="C98" s="297"/>
      <c r="D98" s="56">
        <v>49410</v>
      </c>
      <c r="E98" s="37"/>
      <c r="F98" s="37"/>
      <c r="G98" s="37"/>
      <c r="H98" s="38"/>
    </row>
    <row r="99" spans="1:8" s="16" customFormat="1" ht="37.5" customHeight="1" outlineLevel="1" x14ac:dyDescent="0.2">
      <c r="A99" s="147" t="s">
        <v>212</v>
      </c>
      <c r="B99" s="148"/>
      <c r="C99" s="297"/>
      <c r="D99" s="56">
        <v>51240</v>
      </c>
      <c r="E99" s="37"/>
      <c r="F99" s="37"/>
      <c r="G99" s="37"/>
      <c r="H99" s="38"/>
    </row>
    <row r="100" spans="1:8" s="16" customFormat="1" ht="37.5" customHeight="1" outlineLevel="1" x14ac:dyDescent="0.2">
      <c r="A100" s="147" t="s">
        <v>213</v>
      </c>
      <c r="B100" s="148"/>
      <c r="C100" s="297"/>
      <c r="D100" s="56">
        <v>53070</v>
      </c>
      <c r="E100" s="37"/>
      <c r="F100" s="37"/>
      <c r="G100" s="37"/>
      <c r="H100" s="38"/>
    </row>
    <row r="101" spans="1:8" s="16" customFormat="1" ht="37.5" customHeight="1" outlineLevel="1" x14ac:dyDescent="0.2">
      <c r="A101" s="147" t="s">
        <v>214</v>
      </c>
      <c r="B101" s="148"/>
      <c r="C101" s="297"/>
      <c r="D101" s="56">
        <v>54900</v>
      </c>
      <c r="E101" s="37"/>
      <c r="F101" s="37"/>
      <c r="G101" s="37"/>
      <c r="H101" s="38"/>
    </row>
    <row r="102" spans="1:8" s="16" customFormat="1" ht="37.5" customHeight="1" outlineLevel="1" x14ac:dyDescent="0.2">
      <c r="A102" s="147" t="s">
        <v>224</v>
      </c>
      <c r="B102" s="148"/>
      <c r="C102" s="297"/>
      <c r="D102" s="56">
        <v>56730</v>
      </c>
      <c r="E102" s="37"/>
      <c r="F102" s="37"/>
      <c r="G102" s="37"/>
      <c r="H102" s="38"/>
    </row>
    <row r="103" spans="1:8" s="16" customFormat="1" ht="37.5" customHeight="1" outlineLevel="1" x14ac:dyDescent="0.2">
      <c r="A103" s="147" t="s">
        <v>225</v>
      </c>
      <c r="B103" s="148"/>
      <c r="C103" s="297"/>
      <c r="D103" s="56">
        <v>58560</v>
      </c>
      <c r="E103" s="37"/>
      <c r="F103" s="37"/>
      <c r="G103" s="37"/>
      <c r="H103" s="38"/>
    </row>
    <row r="104" spans="1:8" s="16" customFormat="1" ht="37.5" customHeight="1" outlineLevel="1" x14ac:dyDescent="0.2">
      <c r="A104" s="147" t="s">
        <v>226</v>
      </c>
      <c r="B104" s="148"/>
      <c r="C104" s="297"/>
      <c r="D104" s="56">
        <v>60390</v>
      </c>
      <c r="E104" s="37"/>
      <c r="F104" s="37"/>
      <c r="G104" s="37"/>
      <c r="H104" s="38"/>
    </row>
    <row r="105" spans="1:8" s="16" customFormat="1" ht="37.5" customHeight="1" outlineLevel="1" x14ac:dyDescent="0.2">
      <c r="A105" s="147" t="s">
        <v>227</v>
      </c>
      <c r="B105" s="148"/>
      <c r="C105" s="297"/>
      <c r="D105" s="56">
        <v>62220</v>
      </c>
      <c r="E105" s="37"/>
      <c r="F105" s="37"/>
      <c r="G105" s="37"/>
      <c r="H105" s="38"/>
    </row>
    <row r="106" spans="1:8" s="16" customFormat="1" ht="37.5" customHeight="1" outlineLevel="1" x14ac:dyDescent="0.2">
      <c r="A106" s="147" t="s">
        <v>228</v>
      </c>
      <c r="B106" s="148"/>
      <c r="C106" s="297"/>
      <c r="D106" s="56">
        <v>64050</v>
      </c>
      <c r="E106" s="37"/>
      <c r="F106" s="37"/>
      <c r="G106" s="37"/>
      <c r="H106" s="38"/>
    </row>
    <row r="107" spans="1:8" s="16" customFormat="1" ht="37.5" customHeight="1" outlineLevel="1" x14ac:dyDescent="0.2">
      <c r="A107" s="147" t="s">
        <v>229</v>
      </c>
      <c r="B107" s="148"/>
      <c r="C107" s="297"/>
      <c r="D107" s="56">
        <v>65880</v>
      </c>
      <c r="E107" s="37"/>
      <c r="F107" s="37"/>
      <c r="G107" s="37"/>
      <c r="H107" s="38"/>
    </row>
    <row r="108" spans="1:8" s="16" customFormat="1" ht="37.5" customHeight="1" outlineLevel="1" x14ac:dyDescent="0.2">
      <c r="A108" s="147" t="s">
        <v>230</v>
      </c>
      <c r="B108" s="148"/>
      <c r="C108" s="297"/>
      <c r="D108" s="56">
        <v>67710</v>
      </c>
      <c r="E108" s="37"/>
      <c r="F108" s="37"/>
      <c r="G108" s="37"/>
      <c r="H108" s="38"/>
    </row>
    <row r="109" spans="1:8" s="16" customFormat="1" ht="37.5" customHeight="1" outlineLevel="1" x14ac:dyDescent="0.2">
      <c r="A109" s="147" t="s">
        <v>231</v>
      </c>
      <c r="B109" s="148"/>
      <c r="C109" s="297"/>
      <c r="D109" s="56">
        <v>69540</v>
      </c>
      <c r="E109" s="37"/>
      <c r="F109" s="37"/>
      <c r="G109" s="37"/>
      <c r="H109" s="38"/>
    </row>
    <row r="110" spans="1:8" s="16" customFormat="1" ht="37.5" customHeight="1" outlineLevel="1" x14ac:dyDescent="0.2">
      <c r="A110" s="147" t="s">
        <v>232</v>
      </c>
      <c r="B110" s="148"/>
      <c r="C110" s="297"/>
      <c r="D110" s="56">
        <v>71370</v>
      </c>
      <c r="E110" s="37"/>
      <c r="F110" s="37"/>
      <c r="G110" s="37"/>
      <c r="H110" s="38"/>
    </row>
    <row r="111" spans="1:8" s="16" customFormat="1" ht="37.5" customHeight="1" outlineLevel="1" thickBot="1" x14ac:dyDescent="0.25">
      <c r="A111" s="147" t="s">
        <v>233</v>
      </c>
      <c r="B111" s="148"/>
      <c r="C111" s="297"/>
      <c r="D111" s="56">
        <v>73200</v>
      </c>
      <c r="E111" s="37"/>
      <c r="F111" s="37"/>
      <c r="G111" s="37"/>
      <c r="H111" s="38"/>
    </row>
    <row r="112" spans="1:8" s="16" customFormat="1" ht="50.1" customHeight="1" thickBot="1" x14ac:dyDescent="0.25">
      <c r="A112" s="136" t="s">
        <v>59</v>
      </c>
      <c r="B112" s="137"/>
      <c r="C112" s="137"/>
      <c r="D112" s="138" t="str">
        <f>"от "&amp;MIN(D113:D122)&amp;" до "&amp;MAX(D113:D122)</f>
        <v>от 75 до 6150</v>
      </c>
      <c r="E112" s="139"/>
      <c r="F112" s="139"/>
      <c r="G112" s="139"/>
      <c r="H112" s="140"/>
    </row>
    <row r="113" spans="1:8" s="16" customFormat="1" ht="159.75" customHeight="1" x14ac:dyDescent="0.2">
      <c r="A113" s="149" t="s">
        <v>60</v>
      </c>
      <c r="B113" s="150" t="s">
        <v>13</v>
      </c>
      <c r="C113" s="294"/>
      <c r="D113" s="144">
        <v>1320</v>
      </c>
      <c r="E113" s="145"/>
      <c r="F113" s="145"/>
      <c r="G113" s="145"/>
      <c r="H113" s="146"/>
    </row>
    <row r="114" spans="1:8" s="16" customFormat="1" ht="37.5" customHeight="1" x14ac:dyDescent="0.2">
      <c r="A114" s="160" t="s">
        <v>61</v>
      </c>
      <c r="B114" s="504"/>
      <c r="C114" s="156"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6">
        <v>75</v>
      </c>
      <c r="E114" s="37"/>
      <c r="F114" s="37"/>
      <c r="G114" s="37"/>
      <c r="H114" s="38"/>
    </row>
    <row r="115" spans="1:8" s="16" customFormat="1" ht="37.5" customHeight="1" x14ac:dyDescent="0.2">
      <c r="A115" s="160" t="s">
        <v>62</v>
      </c>
      <c r="B115" s="504"/>
      <c r="C115" s="159"/>
      <c r="D115" s="36">
        <v>4650</v>
      </c>
      <c r="E115" s="37"/>
      <c r="F115" s="37"/>
      <c r="G115" s="37"/>
      <c r="H115" s="38"/>
    </row>
    <row r="116" spans="1:8" s="16" customFormat="1" ht="37.5" customHeight="1" x14ac:dyDescent="0.2">
      <c r="A116" s="160" t="s">
        <v>63</v>
      </c>
      <c r="B116" s="504"/>
      <c r="C116" s="159"/>
      <c r="D116" s="36">
        <v>960</v>
      </c>
      <c r="E116" s="37"/>
      <c r="F116" s="37"/>
      <c r="G116" s="37"/>
      <c r="H116" s="38"/>
    </row>
    <row r="117" spans="1:8" s="16" customFormat="1" ht="37.5" customHeight="1" x14ac:dyDescent="0.2">
      <c r="A117" s="160" t="s">
        <v>64</v>
      </c>
      <c r="B117" s="161"/>
      <c r="C117" s="159"/>
      <c r="D117" s="36">
        <v>3990</v>
      </c>
      <c r="E117" s="37"/>
      <c r="F117" s="37"/>
      <c r="G117" s="37"/>
      <c r="H117" s="38"/>
    </row>
    <row r="118" spans="1:8" s="16" customFormat="1" ht="37.5" customHeight="1" x14ac:dyDescent="0.2">
      <c r="A118" s="160" t="s">
        <v>65</v>
      </c>
      <c r="B118" s="504"/>
      <c r="C118" s="159"/>
      <c r="D118" s="36">
        <v>300</v>
      </c>
      <c r="E118" s="37"/>
      <c r="F118" s="37"/>
      <c r="G118" s="37"/>
      <c r="H118" s="38"/>
    </row>
    <row r="119" spans="1:8" s="16" customFormat="1" ht="37.5" customHeight="1" x14ac:dyDescent="0.2">
      <c r="A119" s="160" t="s">
        <v>66</v>
      </c>
      <c r="B119" s="504"/>
      <c r="C119" s="159"/>
      <c r="D119" s="36">
        <v>300</v>
      </c>
      <c r="E119" s="37"/>
      <c r="F119" s="37"/>
      <c r="G119" s="37"/>
      <c r="H119" s="38"/>
    </row>
    <row r="120" spans="1:8" s="16" customFormat="1" ht="37.5" customHeight="1" x14ac:dyDescent="0.2">
      <c r="A120" s="160" t="s">
        <v>67</v>
      </c>
      <c r="B120" s="504"/>
      <c r="C120" s="159"/>
      <c r="D120" s="36">
        <v>600</v>
      </c>
      <c r="E120" s="37"/>
      <c r="F120" s="37"/>
      <c r="G120" s="37"/>
      <c r="H120" s="38"/>
    </row>
    <row r="121" spans="1:8" s="16" customFormat="1" ht="37.5" customHeight="1" x14ac:dyDescent="0.2">
      <c r="A121" s="160" t="s">
        <v>68</v>
      </c>
      <c r="B121" s="504"/>
      <c r="C121" s="159"/>
      <c r="D121" s="36">
        <v>870</v>
      </c>
      <c r="E121" s="37"/>
      <c r="F121" s="37"/>
      <c r="G121" s="37"/>
      <c r="H121" s="38"/>
    </row>
    <row r="122" spans="1:8" s="16" customFormat="1" ht="37.5" customHeight="1" thickBot="1" x14ac:dyDescent="0.25">
      <c r="A122" s="207" t="s">
        <v>69</v>
      </c>
      <c r="B122" s="505"/>
      <c r="C122" s="164"/>
      <c r="D122" s="36">
        <v>6150</v>
      </c>
      <c r="E122" s="37"/>
      <c r="F122" s="37"/>
      <c r="G122" s="37"/>
      <c r="H122" s="38"/>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45">
        <f>30*1.2</f>
        <v>36</v>
      </c>
      <c r="E123" s="45"/>
      <c r="F123" s="45"/>
      <c r="G123" s="45"/>
      <c r="H123" s="46"/>
    </row>
    <row r="124" spans="1:8" s="28" customFormat="1" ht="49.5" customHeight="1" thickBot="1" x14ac:dyDescent="0.25">
      <c r="A124" s="24" t="s">
        <v>72</v>
      </c>
      <c r="B124" s="25"/>
      <c r="C124" s="26"/>
      <c r="D124" s="173" t="str">
        <f>"от "&amp;MIN(D126,D146:H147,F186,D148:H162)&amp;" до "&amp;MAX(D126,D146:H147,F186,D148:H162)</f>
        <v>от 690 до 21900</v>
      </c>
      <c r="E124" s="173"/>
      <c r="F124" s="173"/>
      <c r="G124" s="173"/>
      <c r="H124" s="174"/>
    </row>
    <row r="125" spans="1:8" s="16" customFormat="1" ht="24.95" customHeight="1" thickBot="1" x14ac:dyDescent="0.25">
      <c r="A125" s="336"/>
      <c r="B125" s="337"/>
      <c r="C125" s="130"/>
      <c r="D125" s="399"/>
      <c r="E125" s="399"/>
      <c r="F125" s="399"/>
      <c r="G125" s="399"/>
      <c r="H125" s="400"/>
    </row>
    <row r="126" spans="1:8" s="16" customFormat="1" ht="54.7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182">
        <v>7200</v>
      </c>
      <c r="E126" s="182"/>
      <c r="F126" s="182"/>
      <c r="G126" s="182"/>
      <c r="H126" s="183"/>
    </row>
    <row r="127" spans="1:8" s="16" customFormat="1" ht="54.75" customHeight="1" thickBot="1" x14ac:dyDescent="0.25">
      <c r="A127" s="184" t="s">
        <v>74</v>
      </c>
      <c r="B127" s="185"/>
      <c r="C127" s="186"/>
      <c r="D127" s="187" t="s">
        <v>75</v>
      </c>
      <c r="E127" s="188"/>
      <c r="F127" s="188"/>
      <c r="G127" s="188"/>
      <c r="H127" s="189"/>
    </row>
    <row r="128" spans="1:8" s="16" customFormat="1" ht="54.75" customHeight="1" x14ac:dyDescent="0.2">
      <c r="A128" s="190" t="s">
        <v>76</v>
      </c>
      <c r="B128" s="191"/>
      <c r="C128" s="186"/>
      <c r="D128" s="157">
        <f>D126/4</f>
        <v>1800</v>
      </c>
      <c r="E128" s="157"/>
      <c r="F128" s="157"/>
      <c r="G128" s="157"/>
      <c r="H128" s="158"/>
    </row>
    <row r="129" spans="1:8" s="16" customFormat="1" ht="54.75" customHeight="1" x14ac:dyDescent="0.2">
      <c r="A129" s="190" t="s">
        <v>77</v>
      </c>
      <c r="B129" s="191"/>
      <c r="C129" s="186"/>
      <c r="D129" s="157">
        <f>D126/5</f>
        <v>1440</v>
      </c>
      <c r="E129" s="157"/>
      <c r="F129" s="157"/>
      <c r="G129" s="157"/>
      <c r="H129" s="158"/>
    </row>
    <row r="130" spans="1:8" s="16" customFormat="1" ht="54.75" customHeight="1" x14ac:dyDescent="0.2">
      <c r="A130" s="190" t="s">
        <v>78</v>
      </c>
      <c r="B130" s="191"/>
      <c r="C130" s="186"/>
      <c r="D130" s="157">
        <f>D126/6</f>
        <v>1200</v>
      </c>
      <c r="E130" s="157"/>
      <c r="F130" s="157"/>
      <c r="G130" s="157"/>
      <c r="H130" s="158"/>
    </row>
    <row r="131" spans="1:8" s="16" customFormat="1" ht="54.75" customHeight="1" x14ac:dyDescent="0.2">
      <c r="A131" s="190" t="s">
        <v>79</v>
      </c>
      <c r="B131" s="191"/>
      <c r="C131" s="186"/>
      <c r="D131" s="157">
        <f>D126/7</f>
        <v>1028.5714285714287</v>
      </c>
      <c r="E131" s="157"/>
      <c r="F131" s="157"/>
      <c r="G131" s="157"/>
      <c r="H131" s="158"/>
    </row>
    <row r="132" spans="1:8" s="16" customFormat="1" ht="54.75" customHeight="1" x14ac:dyDescent="0.2">
      <c r="A132" s="190" t="s">
        <v>80</v>
      </c>
      <c r="B132" s="191"/>
      <c r="C132" s="186"/>
      <c r="D132" s="157">
        <f>D126/8</f>
        <v>900</v>
      </c>
      <c r="E132" s="157"/>
      <c r="F132" s="157"/>
      <c r="G132" s="157"/>
      <c r="H132" s="158"/>
    </row>
    <row r="133" spans="1:8" s="16" customFormat="1" ht="54.75" customHeight="1" x14ac:dyDescent="0.2">
      <c r="A133" s="190" t="s">
        <v>81</v>
      </c>
      <c r="B133" s="191"/>
      <c r="C133" s="186"/>
      <c r="D133" s="157">
        <f>D126/9</f>
        <v>800</v>
      </c>
      <c r="E133" s="157"/>
      <c r="F133" s="157"/>
      <c r="G133" s="157"/>
      <c r="H133" s="158"/>
    </row>
    <row r="134" spans="1:8" s="16" customFormat="1" ht="54.75" customHeight="1" x14ac:dyDescent="0.2">
      <c r="A134" s="190" t="s">
        <v>82</v>
      </c>
      <c r="B134" s="191"/>
      <c r="C134" s="186"/>
      <c r="D134" s="157">
        <f>D126/10</f>
        <v>720</v>
      </c>
      <c r="E134" s="157"/>
      <c r="F134" s="157"/>
      <c r="G134" s="157"/>
      <c r="H134" s="158"/>
    </row>
    <row r="135" spans="1:8" s="16" customFormat="1" ht="54.75" customHeight="1" thickBot="1" x14ac:dyDescent="0.25">
      <c r="A135" s="179" t="s">
        <v>83</v>
      </c>
      <c r="B135" s="180"/>
      <c r="C135" s="186"/>
      <c r="D135" s="182">
        <v>9720</v>
      </c>
      <c r="E135" s="182"/>
      <c r="F135" s="182"/>
      <c r="G135" s="182"/>
      <c r="H135" s="183"/>
    </row>
    <row r="136" spans="1:8" s="16" customFormat="1" ht="54.75" customHeight="1" thickBot="1" x14ac:dyDescent="0.25">
      <c r="A136" s="184" t="s">
        <v>74</v>
      </c>
      <c r="B136" s="185"/>
      <c r="C136" s="186"/>
      <c r="D136" s="187" t="s">
        <v>75</v>
      </c>
      <c r="E136" s="188"/>
      <c r="F136" s="188"/>
      <c r="G136" s="188"/>
      <c r="H136" s="189"/>
    </row>
    <row r="137" spans="1:8" s="16" customFormat="1" ht="54.75" customHeight="1" x14ac:dyDescent="0.2">
      <c r="A137" s="190" t="s">
        <v>76</v>
      </c>
      <c r="B137" s="191"/>
      <c r="C137" s="186"/>
      <c r="D137" s="157">
        <v>2430</v>
      </c>
      <c r="E137" s="157"/>
      <c r="F137" s="157"/>
      <c r="G137" s="157"/>
      <c r="H137" s="158"/>
    </row>
    <row r="138" spans="1:8" s="16" customFormat="1" ht="54.75" customHeight="1" x14ac:dyDescent="0.2">
      <c r="A138" s="190" t="s">
        <v>77</v>
      </c>
      <c r="B138" s="191"/>
      <c r="C138" s="186"/>
      <c r="D138" s="157">
        <v>1944</v>
      </c>
      <c r="E138" s="157"/>
      <c r="F138" s="157"/>
      <c r="G138" s="157"/>
      <c r="H138" s="158"/>
    </row>
    <row r="139" spans="1:8" s="16" customFormat="1" ht="54.75" customHeight="1" x14ac:dyDescent="0.2">
      <c r="A139" s="190" t="s">
        <v>78</v>
      </c>
      <c r="B139" s="191"/>
      <c r="C139" s="186"/>
      <c r="D139" s="157">
        <v>1620</v>
      </c>
      <c r="E139" s="157"/>
      <c r="F139" s="157"/>
      <c r="G139" s="157"/>
      <c r="H139" s="158"/>
    </row>
    <row r="140" spans="1:8" s="16" customFormat="1" ht="54.75" customHeight="1" x14ac:dyDescent="0.2">
      <c r="A140" s="190" t="s">
        <v>79</v>
      </c>
      <c r="B140" s="191"/>
      <c r="C140" s="186"/>
      <c r="D140" s="157">
        <v>1388.5714285714284</v>
      </c>
      <c r="E140" s="157"/>
      <c r="F140" s="157"/>
      <c r="G140" s="157"/>
      <c r="H140" s="158"/>
    </row>
    <row r="141" spans="1:8" s="16" customFormat="1" ht="54.75" customHeight="1" x14ac:dyDescent="0.2">
      <c r="A141" s="190" t="s">
        <v>80</v>
      </c>
      <c r="B141" s="191"/>
      <c r="C141" s="186"/>
      <c r="D141" s="157">
        <v>1215</v>
      </c>
      <c r="E141" s="157"/>
      <c r="F141" s="157"/>
      <c r="G141" s="157"/>
      <c r="H141" s="158"/>
    </row>
    <row r="142" spans="1:8" s="16" customFormat="1" ht="54.75" customHeight="1" x14ac:dyDescent="0.2">
      <c r="A142" s="190" t="s">
        <v>81</v>
      </c>
      <c r="B142" s="191"/>
      <c r="C142" s="186"/>
      <c r="D142" s="157">
        <v>1080</v>
      </c>
      <c r="E142" s="157"/>
      <c r="F142" s="157"/>
      <c r="G142" s="157"/>
      <c r="H142" s="158"/>
    </row>
    <row r="143" spans="1:8" s="16" customFormat="1" ht="54.75" customHeight="1" thickBot="1" x14ac:dyDescent="0.25">
      <c r="A143" s="190" t="s">
        <v>82</v>
      </c>
      <c r="B143" s="191"/>
      <c r="C143" s="194"/>
      <c r="D143" s="157">
        <v>972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44">
        <v>14550</v>
      </c>
      <c r="E144" s="45"/>
      <c r="F144" s="45"/>
      <c r="G144" s="45"/>
      <c r="H144" s="46"/>
    </row>
    <row r="145" spans="1:8" s="16" customFormat="1" ht="24.95" customHeight="1" thickBot="1" x14ac:dyDescent="0.25">
      <c r="A145" s="336"/>
      <c r="B145" s="337"/>
      <c r="C145" s="125"/>
      <c r="D145" s="399"/>
      <c r="E145" s="399"/>
      <c r="F145" s="399"/>
      <c r="G145" s="399"/>
      <c r="H145" s="400"/>
    </row>
    <row r="146" spans="1:8" s="16" customFormat="1" ht="50.1" customHeight="1" x14ac:dyDescent="0.2">
      <c r="A146" s="160" t="s">
        <v>85</v>
      </c>
      <c r="B146" s="161"/>
      <c r="C146" s="439" t="str">
        <f>"Интернет-площадка 2gis.ru на основе Cправочника организаций "&amp;$C$2&amp;""</f>
        <v>Интернет-площадка 2gis.ru на основе Cправочника организаций "2ГИС.САРАТОВ"</v>
      </c>
      <c r="D146" s="56">
        <v>7800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56">
        <v>7800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56">
        <v>13500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"2ГИС.САРАТОВ"</v>
      </c>
      <c r="D149" s="56">
        <v>7800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"2ГИС.САРАТОВ"</v>
      </c>
      <c r="D150" s="56">
        <v>9360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56">
        <v>5100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56">
        <v>5100</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56">
        <v>15000</v>
      </c>
      <c r="E153" s="37"/>
      <c r="F153" s="37"/>
      <c r="G153" s="37"/>
      <c r="H153" s="38"/>
    </row>
    <row r="154" spans="1:8" s="16" customFormat="1" ht="50.1" customHeight="1" x14ac:dyDescent="0.2">
      <c r="A154" s="160" t="s">
        <v>93</v>
      </c>
      <c r="B154" s="161"/>
      <c r="C154" s="203" t="str">
        <f>C186</f>
        <v>электронный справочник на основе Справочника организаций "2ГИС.САРАТОВ" (мобильная версия 2ГИС 4.0 и выше)</v>
      </c>
      <c r="D154" s="56">
        <v>18600</v>
      </c>
      <c r="E154" s="37"/>
      <c r="F154" s="37"/>
      <c r="G154" s="37"/>
      <c r="H154" s="38"/>
    </row>
    <row r="155" spans="1:8" s="16" customFormat="1" ht="50.1" customHeight="1" x14ac:dyDescent="0.2">
      <c r="A155" s="160" t="s">
        <v>94</v>
      </c>
      <c r="B155" s="161"/>
      <c r="C155" s="203" t="s">
        <v>95</v>
      </c>
      <c r="D155" s="56">
        <v>690</v>
      </c>
      <c r="E155" s="37"/>
      <c r="F155" s="37"/>
      <c r="G155" s="37"/>
      <c r="H155" s="38"/>
    </row>
    <row r="156" spans="1:8" s="16" customFormat="1" ht="66.7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56">
        <v>3600</v>
      </c>
      <c r="E156" s="37"/>
      <c r="F156" s="37"/>
      <c r="G156" s="37"/>
      <c r="H156" s="38"/>
    </row>
    <row r="157" spans="1:8" s="16" customFormat="1" ht="66.7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56">
        <v>2400</v>
      </c>
      <c r="E157" s="37"/>
      <c r="F157" s="37"/>
      <c r="G157" s="37"/>
      <c r="H157" s="38"/>
    </row>
    <row r="158" spans="1:8" s="16" customFormat="1" ht="66.75" customHeight="1" x14ac:dyDescent="0.2">
      <c r="A158" s="160" t="s">
        <v>98</v>
      </c>
      <c r="B158" s="161"/>
      <c r="C158"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56">
        <v>3000</v>
      </c>
      <c r="E158" s="37"/>
      <c r="F158" s="37"/>
      <c r="G158" s="37"/>
      <c r="H158" s="38"/>
    </row>
    <row r="159" spans="1:8" s="16" customFormat="1" ht="66.75" customHeight="1" x14ac:dyDescent="0.2">
      <c r="A159" s="160" t="s">
        <v>99</v>
      </c>
      <c r="B159" s="161"/>
      <c r="C159"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56">
        <v>1200</v>
      </c>
      <c r="E159" s="37"/>
      <c r="F159" s="37"/>
      <c r="G159" s="37"/>
      <c r="H159" s="38"/>
    </row>
    <row r="160" spans="1:8" s="16" customFormat="1" ht="7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56">
        <v>21900</v>
      </c>
      <c r="E160" s="37"/>
      <c r="F160" s="37"/>
      <c r="G160" s="37"/>
      <c r="H160" s="38"/>
    </row>
    <row r="161" spans="1:8" s="16" customFormat="1" ht="7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56">
        <v>4800</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56">
        <v>9900</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56">
        <v>1590</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4" s="56">
        <v>100002</v>
      </c>
      <c r="E164" s="37"/>
      <c r="F164" s="37"/>
      <c r="G164" s="37"/>
      <c r="H164" s="38"/>
    </row>
    <row r="165" spans="1:8" s="16" customFormat="1" ht="126" customHeight="1" x14ac:dyDescent="0.2">
      <c r="A165" s="154" t="s">
        <v>104</v>
      </c>
      <c r="B165" s="204"/>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5" s="56">
        <v>7980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56">
        <v>7980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7" s="56">
        <v>6690</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"2ГИС.САРАТОВ"</v>
      </c>
      <c r="D168" s="56">
        <v>10920</v>
      </c>
      <c r="E168" s="37"/>
      <c r="F168" s="37"/>
      <c r="G168" s="37"/>
      <c r="H168" s="38"/>
    </row>
    <row r="169" spans="1:8" s="16" customFormat="1" ht="50.1" customHeight="1" x14ac:dyDescent="0.2">
      <c r="A169" s="154" t="s">
        <v>108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56">
        <v>10920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56">
        <v>18960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"2ГИС.САРАТОВ"</v>
      </c>
      <c r="D171" s="56">
        <v>10920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"2ГИС.САРАТОВ"</v>
      </c>
      <c r="D172" s="56">
        <v>13104</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56">
        <v>7200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56">
        <v>7200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56">
        <v>21000</v>
      </c>
      <c r="E175" s="37"/>
      <c r="F175" s="37"/>
      <c r="G175" s="37"/>
      <c r="H175" s="38"/>
    </row>
    <row r="176" spans="1:8" s="16" customFormat="1" ht="50.1" customHeight="1" x14ac:dyDescent="0.2">
      <c r="A176" s="160" t="s">
        <v>115</v>
      </c>
      <c r="B176" s="161"/>
      <c r="C176" s="203" t="s">
        <v>95</v>
      </c>
      <c r="D176" s="56">
        <v>1080</v>
      </c>
      <c r="E176" s="37"/>
      <c r="F176" s="37"/>
      <c r="G176" s="37"/>
      <c r="H176" s="38"/>
    </row>
    <row r="177" spans="1:8" s="16" customFormat="1" ht="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56">
        <v>30720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56">
        <v>13920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6">
        <v>6690</v>
      </c>
      <c r="E180" s="37"/>
      <c r="F180" s="37"/>
      <c r="G180" s="37"/>
      <c r="H180" s="38"/>
    </row>
    <row r="181" spans="1:8" s="16" customFormat="1" ht="50.1" customHeight="1" x14ac:dyDescent="0.2">
      <c r="A181" s="160" t="s">
        <v>120</v>
      </c>
      <c r="B181" s="161"/>
      <c r="C181" s="209"/>
      <c r="D181" s="36">
        <v>7980</v>
      </c>
      <c r="E181" s="37"/>
      <c r="F181" s="37"/>
      <c r="G181" s="37"/>
      <c r="H181" s="38"/>
    </row>
    <row r="182" spans="1:8" s="16" customFormat="1" ht="50.1" customHeight="1" x14ac:dyDescent="0.2">
      <c r="A182" s="207" t="s">
        <v>121</v>
      </c>
      <c r="B182" s="208"/>
      <c r="C182" s="209"/>
      <c r="D182" s="359">
        <v>3900</v>
      </c>
      <c r="E182" s="157"/>
      <c r="F182" s="157"/>
      <c r="G182" s="157"/>
      <c r="H182" s="157"/>
    </row>
    <row r="183" spans="1:8" s="16" customFormat="1" ht="50.1" customHeight="1" x14ac:dyDescent="0.2">
      <c r="A183" s="207" t="s">
        <v>122</v>
      </c>
      <c r="B183" s="208"/>
      <c r="C183" s="209"/>
      <c r="D183" s="359">
        <v>390</v>
      </c>
      <c r="E183" s="157"/>
      <c r="F183" s="157"/>
      <c r="G183" s="157"/>
      <c r="H183" s="157"/>
    </row>
    <row r="184" spans="1:8" s="16" customFormat="1" ht="50.1" customHeight="1" thickBot="1" x14ac:dyDescent="0.25">
      <c r="A184" s="207" t="s">
        <v>123</v>
      </c>
      <c r="B184" s="208"/>
      <c r="C184" s="210"/>
      <c r="D184" s="78">
        <v>1380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86" s="212">
        <f>F186*1.2</f>
        <v>4068</v>
      </c>
      <c r="E186" s="213">
        <f>F186*1.1</f>
        <v>3729.0000000000005</v>
      </c>
      <c r="F186" s="213">
        <v>3390</v>
      </c>
      <c r="G186" s="213">
        <f>F186*0.75</f>
        <v>2542.5</v>
      </c>
      <c r="H186" s="214">
        <f>F186*0.5</f>
        <v>1695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"2ГИС.САРАТОВ"</v>
      </c>
      <c r="D187" s="36">
        <v>3390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8" s="56">
        <v>3390</v>
      </c>
      <c r="E188" s="37"/>
      <c r="F188" s="37"/>
      <c r="G188" s="37"/>
      <c r="H188" s="38"/>
    </row>
    <row r="189" spans="1:8" s="16" customFormat="1" ht="50.1" customHeight="1" x14ac:dyDescent="0.2">
      <c r="A189" s="154" t="s">
        <v>295</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89" s="212">
        <f>F189*1.2</f>
        <v>5760</v>
      </c>
      <c r="E189" s="213">
        <f>F189*1.1</f>
        <v>5280</v>
      </c>
      <c r="F189" s="213">
        <v>4800</v>
      </c>
      <c r="G189" s="213">
        <f>F189*0.75</f>
        <v>3600</v>
      </c>
      <c r="H189" s="214">
        <f>F189*0.5</f>
        <v>2400</v>
      </c>
    </row>
    <row r="190" spans="1:8" s="16" customFormat="1" ht="50.1" customHeight="1" x14ac:dyDescent="0.2">
      <c r="A190" s="160" t="s">
        <v>179</v>
      </c>
      <c r="B190" s="161"/>
      <c r="C190" s="203" t="str">
        <f>"Интернет-площадка 2gis.ru на основе Cправочника организаций "&amp;$C$2&amp;""</f>
        <v>Интернет-площадка 2gis.ru на основе Cправочника организаций "2ГИС.САРАТОВ"</v>
      </c>
      <c r="D190" s="36">
        <v>4800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91" s="36">
        <v>4800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"2ГИС.САРАТОВ"</v>
      </c>
      <c r="D192" s="212">
        <f>F192*1.2</f>
        <v>9576</v>
      </c>
      <c r="E192" s="213">
        <f>F192*1.1</f>
        <v>8778</v>
      </c>
      <c r="F192" s="213">
        <v>7980</v>
      </c>
      <c r="G192" s="213">
        <f>F192*0.75</f>
        <v>5985</v>
      </c>
      <c r="H192" s="214">
        <f>F192*0.5</f>
        <v>3990</v>
      </c>
    </row>
    <row r="193" spans="1:8" s="28" customFormat="1" ht="50.1" customHeight="1" thickBot="1" x14ac:dyDescent="0.25">
      <c r="A193" s="24" t="s">
        <v>193</v>
      </c>
      <c r="B193" s="25"/>
      <c r="C193" s="26"/>
      <c r="D193" s="173"/>
      <c r="E193" s="173"/>
      <c r="F193" s="173"/>
      <c r="G193" s="173"/>
      <c r="H193" s="174"/>
    </row>
    <row r="194" spans="1:8" s="23" customFormat="1" ht="30" customHeight="1" thickBot="1" x14ac:dyDescent="0.25">
      <c r="A194" s="58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5" s="31">
        <v>8400</v>
      </c>
      <c r="E195" s="32"/>
      <c r="F195" s="32"/>
      <c r="G195" s="32"/>
      <c r="H195" s="33"/>
    </row>
    <row r="196" spans="1:8" s="16" customFormat="1" ht="83.25" customHeight="1" thickBot="1" x14ac:dyDescent="0.25">
      <c r="A196" s="160" t="s">
        <v>195</v>
      </c>
      <c r="B196" s="161"/>
      <c r="C196" s="209"/>
      <c r="D196" s="36">
        <v>8400</v>
      </c>
      <c r="E196" s="37"/>
      <c r="F196" s="37"/>
      <c r="G196" s="37"/>
      <c r="H196" s="38"/>
    </row>
    <row r="197" spans="1:8" s="16" customFormat="1" ht="21.75" thickBot="1" x14ac:dyDescent="0.25">
      <c r="A197" s="336"/>
      <c r="B197" s="337"/>
      <c r="C197" s="125"/>
      <c r="D197" s="399"/>
      <c r="E197" s="399"/>
      <c r="F197" s="399"/>
      <c r="G197" s="399"/>
      <c r="H197" s="400"/>
    </row>
    <row r="198" spans="1:8" ht="12.6" customHeight="1" x14ac:dyDescent="0.2"/>
    <row r="199" spans="1:8" s="223" customFormat="1" ht="24.95" customHeight="1" x14ac:dyDescent="0.2">
      <c r="A199" s="220"/>
      <c r="B199" s="221" t="s">
        <v>133</v>
      </c>
      <c r="C199" s="222" t="s">
        <v>275</v>
      </c>
      <c r="D199" s="222"/>
    </row>
    <row r="200" spans="1:8" s="223" customFormat="1" ht="24.95" customHeight="1" x14ac:dyDescent="0.2">
      <c r="A200" s="220"/>
      <c r="C200" s="224" t="s">
        <v>276</v>
      </c>
      <c r="D200" s="224"/>
    </row>
    <row r="201" spans="1:8" s="223" customFormat="1" ht="24.95" customHeight="1" x14ac:dyDescent="0.2">
      <c r="A201" s="220"/>
      <c r="C201" s="224" t="s">
        <v>277</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595" t="s">
        <v>147</v>
      </c>
      <c r="B215" s="596"/>
      <c r="C215" s="596"/>
      <c r="D215" s="596"/>
      <c r="E215" s="597"/>
      <c r="F215" s="246"/>
      <c r="G215" s="217"/>
    </row>
    <row r="216" spans="1:8" ht="99" customHeight="1" thickBot="1" x14ac:dyDescent="0.25">
      <c r="A216" s="375" t="s">
        <v>148</v>
      </c>
      <c r="B216" s="376"/>
      <c r="C216" s="250" t="s">
        <v>149</v>
      </c>
      <c r="D216" s="402" t="s">
        <v>150</v>
      </c>
      <c r="E216" s="403"/>
      <c r="F216" s="252"/>
      <c r="G216" s="252"/>
      <c r="H216" s="252"/>
    </row>
    <row r="217" spans="1:8" ht="99.95" customHeight="1" x14ac:dyDescent="0.2">
      <c r="A217" s="258" t="s">
        <v>151</v>
      </c>
      <c r="B217" s="259"/>
      <c r="C217" s="260" t="s">
        <v>152</v>
      </c>
      <c r="D217" s="261" t="s">
        <v>153</v>
      </c>
      <c r="E217" s="262"/>
      <c r="F217" s="252"/>
      <c r="G217" s="252"/>
      <c r="H217" s="252"/>
    </row>
    <row r="218" spans="1:8" ht="75" customHeight="1" x14ac:dyDescent="0.2">
      <c r="A218" s="258" t="s">
        <v>154</v>
      </c>
      <c r="B218" s="259"/>
      <c r="C218" s="260" t="s">
        <v>155</v>
      </c>
      <c r="D218" s="261" t="s">
        <v>156</v>
      </c>
      <c r="E218" s="262"/>
      <c r="F218" s="252"/>
      <c r="G218" s="252"/>
      <c r="H218" s="252"/>
    </row>
    <row r="219" spans="1:8" ht="134.25" customHeight="1" thickBot="1" x14ac:dyDescent="0.25">
      <c r="A219" s="404" t="s">
        <v>157</v>
      </c>
      <c r="B219" s="405"/>
      <c r="C219" s="406" t="s">
        <v>158</v>
      </c>
      <c r="D219" s="407" t="s">
        <v>156</v>
      </c>
      <c r="E219" s="408"/>
      <c r="F219" s="252"/>
      <c r="G219" s="252"/>
      <c r="H219" s="252"/>
    </row>
    <row r="220" spans="1:8" s="217" customFormat="1" ht="102.75" customHeight="1" thickBot="1" x14ac:dyDescent="0.25">
      <c r="A220" s="404" t="s">
        <v>160</v>
      </c>
      <c r="B220" s="405"/>
      <c r="C220" s="601" t="s">
        <v>161</v>
      </c>
      <c r="D220" s="405" t="s">
        <v>156</v>
      </c>
      <c r="E220" s="602"/>
      <c r="F220" s="246"/>
      <c r="G220" s="246"/>
      <c r="H220" s="246"/>
    </row>
    <row r="221" spans="1:8" s="238" customFormat="1" ht="222.75" customHeight="1" thickBot="1" x14ac:dyDescent="0.25">
      <c r="A221" s="404" t="s">
        <v>162</v>
      </c>
      <c r="B221" s="405"/>
      <c r="C221" s="406" t="s">
        <v>163</v>
      </c>
      <c r="D221" s="407" t="s">
        <v>156</v>
      </c>
      <c r="E221" s="408"/>
      <c r="F221" s="236"/>
      <c r="G221" s="237"/>
      <c r="H221" s="237"/>
    </row>
    <row r="222" spans="1:8" ht="45" customHeight="1" x14ac:dyDescent="0.2">
      <c r="A222" s="264" t="s">
        <v>164</v>
      </c>
      <c r="B222" s="264"/>
      <c r="C222" s="264"/>
      <c r="D222" s="264"/>
      <c r="E222" s="264"/>
      <c r="F222" s="264"/>
      <c r="G222" s="264"/>
      <c r="H222" s="264"/>
    </row>
    <row r="223" spans="1:8" ht="45" customHeight="1" x14ac:dyDescent="0.2">
      <c r="A223" s="264" t="s">
        <v>165</v>
      </c>
      <c r="B223" s="264"/>
      <c r="C223" s="264"/>
      <c r="D223" s="264"/>
      <c r="E223" s="264"/>
      <c r="F223" s="264"/>
      <c r="G223" s="264"/>
      <c r="H223" s="264"/>
    </row>
    <row r="224" spans="1:8" ht="179.25" customHeight="1" x14ac:dyDescent="0.2">
      <c r="A22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84"/>
      <c r="C224" s="384"/>
      <c r="D224" s="384"/>
      <c r="E224" s="384"/>
      <c r="F224" s="384"/>
      <c r="G224" s="384"/>
      <c r="H224" s="384"/>
    </row>
    <row r="225" spans="1:8" s="16" customFormat="1" ht="67.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6">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300">
        <f>F7*1.2</f>
        <v>7480.7999999999993</v>
      </c>
      <c r="E7" s="300">
        <f>F7*1.1</f>
        <v>6857.4000000000005</v>
      </c>
      <c r="F7" s="300">
        <v>6234</v>
      </c>
      <c r="G7" s="300">
        <f>F7*0.75</f>
        <v>4675.5</v>
      </c>
      <c r="H7" s="300">
        <f>F7*0.5</f>
        <v>3117</v>
      </c>
    </row>
    <row r="8" spans="1:8" ht="99" customHeight="1" x14ac:dyDescent="0.2">
      <c r="A8" s="34"/>
      <c r="B8" s="35"/>
      <c r="C8" s="35"/>
      <c r="D8" s="301"/>
      <c r="E8" s="301"/>
      <c r="F8" s="301"/>
      <c r="G8" s="301"/>
      <c r="H8" s="301"/>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301"/>
      <c r="E9" s="301"/>
      <c r="F9" s="301"/>
      <c r="G9" s="301"/>
      <c r="H9" s="301"/>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301"/>
      <c r="E10" s="301"/>
      <c r="F10" s="301"/>
      <c r="G10" s="301"/>
      <c r="H10" s="301"/>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300">
        <f>F12*1.2</f>
        <v>8395.1999999999989</v>
      </c>
      <c r="E12" s="300">
        <f>F12*1.1</f>
        <v>7695.6</v>
      </c>
      <c r="F12" s="300">
        <v>6996</v>
      </c>
      <c r="G12" s="300">
        <f>F12*0.75</f>
        <v>5247</v>
      </c>
      <c r="H12" s="300">
        <f>F12*0.5</f>
        <v>3498</v>
      </c>
    </row>
    <row r="13" spans="1:8" ht="147" customHeight="1" x14ac:dyDescent="0.2">
      <c r="A13" s="55"/>
      <c r="B13" s="35"/>
      <c r="C13" s="35"/>
      <c r="D13" s="301"/>
      <c r="E13" s="301"/>
      <c r="F13" s="301"/>
      <c r="G13" s="301"/>
      <c r="H13" s="301"/>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301"/>
      <c r="E14" s="301"/>
      <c r="F14" s="301"/>
      <c r="G14" s="301"/>
      <c r="H14" s="301"/>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301"/>
      <c r="E15" s="301"/>
      <c r="F15" s="301"/>
      <c r="G15" s="301"/>
      <c r="H15" s="301"/>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303"/>
      <c r="E16" s="303"/>
      <c r="F16" s="303"/>
      <c r="G16" s="303"/>
      <c r="H16" s="303"/>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72"/>
      <c r="E22" s="672"/>
      <c r="F22" s="672"/>
      <c r="G22" s="672"/>
      <c r="H22" s="754"/>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300">
        <f>F27*1.2</f>
        <v>10483.199999999999</v>
      </c>
      <c r="E27" s="300">
        <f>F27*1.1</f>
        <v>9609.6</v>
      </c>
      <c r="F27" s="300">
        <v>8736</v>
      </c>
      <c r="G27" s="300">
        <f>F27*0.75</f>
        <v>6552</v>
      </c>
      <c r="H27" s="300">
        <f>F27*0.5</f>
        <v>4368</v>
      </c>
    </row>
    <row r="28" spans="1:8" ht="105" customHeight="1" x14ac:dyDescent="0.2">
      <c r="A28" s="71"/>
      <c r="B28" s="35"/>
      <c r="C28" s="35"/>
      <c r="D28" s="301"/>
      <c r="E28" s="301"/>
      <c r="F28" s="301"/>
      <c r="G28" s="301"/>
      <c r="H28" s="301"/>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301"/>
      <c r="E29" s="301"/>
      <c r="F29" s="301"/>
      <c r="G29" s="301"/>
      <c r="H29" s="301"/>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301"/>
      <c r="E30" s="301"/>
      <c r="F30" s="301"/>
      <c r="G30" s="301"/>
      <c r="H30" s="301"/>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300">
        <f>F32*1.2</f>
        <v>11764.8</v>
      </c>
      <c r="E32" s="300">
        <f>F32*1.1</f>
        <v>10784.400000000001</v>
      </c>
      <c r="F32" s="300">
        <v>9804</v>
      </c>
      <c r="G32" s="300">
        <f>F32*0.75</f>
        <v>7353</v>
      </c>
      <c r="H32" s="300">
        <f>F32*0.5</f>
        <v>4902</v>
      </c>
    </row>
    <row r="33" spans="1:8" ht="105.75" customHeight="1" x14ac:dyDescent="0.2">
      <c r="A33" s="71"/>
      <c r="B33" s="35"/>
      <c r="C33" s="35"/>
      <c r="D33" s="301"/>
      <c r="E33" s="301"/>
      <c r="F33" s="301"/>
      <c r="G33" s="301"/>
      <c r="H33" s="301"/>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301"/>
      <c r="E34" s="301"/>
      <c r="F34" s="301"/>
      <c r="G34" s="301"/>
      <c r="H34" s="301"/>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301"/>
      <c r="E35" s="301"/>
      <c r="F35" s="301"/>
      <c r="G35" s="301"/>
      <c r="H35" s="301"/>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301"/>
      <c r="E36" s="301"/>
      <c r="F36" s="301"/>
      <c r="G36" s="301"/>
      <c r="H36" s="301"/>
    </row>
    <row r="37" spans="1:8" ht="21.75" thickBot="1" x14ac:dyDescent="0.25">
      <c r="A37" s="112"/>
      <c r="B37" s="62"/>
      <c r="C37" s="49"/>
      <c r="D37" s="130"/>
      <c r="E37" s="130"/>
      <c r="F37" s="130"/>
      <c r="G37" s="130"/>
      <c r="H37" s="468"/>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1">
        <f>F48*1.2</f>
        <v>8978.4</v>
      </c>
      <c r="E48" s="32">
        <f>F48*1.1</f>
        <v>8230.2000000000007</v>
      </c>
      <c r="F48" s="32">
        <v>7482</v>
      </c>
      <c r="G48" s="32">
        <f>F48*0.75</f>
        <v>5611.5</v>
      </c>
      <c r="H48" s="33">
        <f>F48*0.5</f>
        <v>3741</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54">
        <f>F54*1.2</f>
        <v>10080</v>
      </c>
      <c r="E54" s="32">
        <f>F54*1.1</f>
        <v>9240</v>
      </c>
      <c r="F54" s="32">
        <v>8400</v>
      </c>
      <c r="G54" s="32">
        <f>F54*0.75</f>
        <v>6300</v>
      </c>
      <c r="H54" s="33">
        <f>F54*0.5</f>
        <v>4200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389">
        <v>234</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300 до 6000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144">
        <v>300</v>
      </c>
      <c r="E65" s="145"/>
      <c r="F65" s="145"/>
      <c r="G65" s="145"/>
      <c r="H65" s="146"/>
    </row>
    <row r="66" spans="1:8" ht="37.5" customHeight="1" x14ac:dyDescent="0.2">
      <c r="A66" s="147" t="s">
        <v>40</v>
      </c>
      <c r="B66" s="148"/>
      <c r="C66" s="143"/>
      <c r="D66" s="36">
        <v>600</v>
      </c>
      <c r="E66" s="37"/>
      <c r="F66" s="37"/>
      <c r="G66" s="37"/>
      <c r="H66" s="38"/>
    </row>
    <row r="67" spans="1:8" ht="37.5" customHeight="1" x14ac:dyDescent="0.2">
      <c r="A67" s="147" t="s">
        <v>41</v>
      </c>
      <c r="B67" s="148"/>
      <c r="C67" s="143"/>
      <c r="D67" s="36">
        <v>900</v>
      </c>
      <c r="E67" s="37"/>
      <c r="F67" s="37"/>
      <c r="G67" s="37"/>
      <c r="H67" s="38"/>
    </row>
    <row r="68" spans="1:8" ht="37.5" customHeight="1" x14ac:dyDescent="0.2">
      <c r="A68" s="147" t="s">
        <v>42</v>
      </c>
      <c r="B68" s="148"/>
      <c r="C68" s="143"/>
      <c r="D68" s="36">
        <v>1200</v>
      </c>
      <c r="E68" s="37"/>
      <c r="F68" s="37"/>
      <c r="G68" s="37"/>
      <c r="H68" s="38"/>
    </row>
    <row r="69" spans="1:8" ht="37.5" customHeight="1" x14ac:dyDescent="0.2">
      <c r="A69" s="147" t="s">
        <v>43</v>
      </c>
      <c r="B69" s="148"/>
      <c r="C69" s="143"/>
      <c r="D69" s="36">
        <v>1500</v>
      </c>
      <c r="E69" s="37"/>
      <c r="F69" s="37"/>
      <c r="G69" s="37"/>
      <c r="H69" s="38"/>
    </row>
    <row r="70" spans="1:8" ht="37.5" customHeight="1" x14ac:dyDescent="0.2">
      <c r="A70" s="147" t="s">
        <v>44</v>
      </c>
      <c r="B70" s="148"/>
      <c r="C70" s="143"/>
      <c r="D70" s="36">
        <v>1800</v>
      </c>
      <c r="E70" s="37"/>
      <c r="F70" s="37"/>
      <c r="G70" s="37"/>
      <c r="H70" s="38"/>
    </row>
    <row r="71" spans="1:8" ht="37.5" customHeight="1" x14ac:dyDescent="0.2">
      <c r="A71" s="147" t="s">
        <v>45</v>
      </c>
      <c r="B71" s="148"/>
      <c r="C71" s="143"/>
      <c r="D71" s="36">
        <v>2100</v>
      </c>
      <c r="E71" s="37"/>
      <c r="F71" s="37"/>
      <c r="G71" s="37"/>
      <c r="H71" s="38"/>
    </row>
    <row r="72" spans="1:8" ht="37.5" customHeight="1" x14ac:dyDescent="0.2">
      <c r="A72" s="147" t="s">
        <v>46</v>
      </c>
      <c r="B72" s="148"/>
      <c r="C72" s="143"/>
      <c r="D72" s="36">
        <v>2400</v>
      </c>
      <c r="E72" s="37"/>
      <c r="F72" s="37"/>
      <c r="G72" s="37"/>
      <c r="H72" s="38"/>
    </row>
    <row r="73" spans="1:8" ht="37.5" customHeight="1" x14ac:dyDescent="0.2">
      <c r="A73" s="147" t="s">
        <v>47</v>
      </c>
      <c r="B73" s="148"/>
      <c r="C73" s="143"/>
      <c r="D73" s="36">
        <v>2700</v>
      </c>
      <c r="E73" s="37"/>
      <c r="F73" s="37"/>
      <c r="G73" s="37"/>
      <c r="H73" s="38"/>
    </row>
    <row r="74" spans="1:8" ht="37.5" customHeight="1" x14ac:dyDescent="0.2">
      <c r="A74" s="147" t="s">
        <v>48</v>
      </c>
      <c r="B74" s="148"/>
      <c r="C74" s="143"/>
      <c r="D74" s="36">
        <v>3000</v>
      </c>
      <c r="E74" s="37"/>
      <c r="F74" s="37"/>
      <c r="G74" s="37"/>
      <c r="H74" s="38"/>
    </row>
    <row r="75" spans="1:8" ht="37.5" customHeight="1" x14ac:dyDescent="0.2">
      <c r="A75" s="147" t="s">
        <v>49</v>
      </c>
      <c r="B75" s="148"/>
      <c r="C75" s="143"/>
      <c r="D75" s="36">
        <v>3300</v>
      </c>
      <c r="E75" s="37"/>
      <c r="F75" s="37"/>
      <c r="G75" s="37"/>
      <c r="H75" s="38"/>
    </row>
    <row r="76" spans="1:8" ht="37.5" customHeight="1" x14ac:dyDescent="0.2">
      <c r="A76" s="147" t="s">
        <v>50</v>
      </c>
      <c r="B76" s="148"/>
      <c r="C76" s="143"/>
      <c r="D76" s="36">
        <v>3600</v>
      </c>
      <c r="E76" s="37"/>
      <c r="F76" s="37"/>
      <c r="G76" s="37"/>
      <c r="H76" s="38"/>
    </row>
    <row r="77" spans="1:8" ht="37.5" customHeight="1" x14ac:dyDescent="0.2">
      <c r="A77" s="147" t="s">
        <v>51</v>
      </c>
      <c r="B77" s="148"/>
      <c r="C77" s="143"/>
      <c r="D77" s="36">
        <v>3900</v>
      </c>
      <c r="E77" s="37"/>
      <c r="F77" s="37"/>
      <c r="G77" s="37"/>
      <c r="H77" s="38"/>
    </row>
    <row r="78" spans="1:8" ht="37.5" customHeight="1" x14ac:dyDescent="0.2">
      <c r="A78" s="147" t="s">
        <v>52</v>
      </c>
      <c r="B78" s="148"/>
      <c r="C78" s="143"/>
      <c r="D78" s="36">
        <v>4200</v>
      </c>
      <c r="E78" s="37"/>
      <c r="F78" s="37"/>
      <c r="G78" s="37"/>
      <c r="H78" s="38"/>
    </row>
    <row r="79" spans="1:8" ht="37.5" customHeight="1" x14ac:dyDescent="0.2">
      <c r="A79" s="147" t="s">
        <v>53</v>
      </c>
      <c r="B79" s="148"/>
      <c r="C79" s="143"/>
      <c r="D79" s="36">
        <v>4500</v>
      </c>
      <c r="E79" s="37"/>
      <c r="F79" s="37"/>
      <c r="G79" s="37"/>
      <c r="H79" s="38"/>
    </row>
    <row r="80" spans="1:8" ht="37.5" customHeight="1" x14ac:dyDescent="0.2">
      <c r="A80" s="147" t="s">
        <v>54</v>
      </c>
      <c r="B80" s="148"/>
      <c r="C80" s="143"/>
      <c r="D80" s="36">
        <v>4800</v>
      </c>
      <c r="E80" s="37"/>
      <c r="F80" s="37"/>
      <c r="G80" s="37"/>
      <c r="H80" s="38"/>
    </row>
    <row r="81" spans="1:8" ht="37.5" customHeight="1" x14ac:dyDescent="0.2">
      <c r="A81" s="147" t="s">
        <v>55</v>
      </c>
      <c r="B81" s="148"/>
      <c r="C81" s="143"/>
      <c r="D81" s="36">
        <v>5100</v>
      </c>
      <c r="E81" s="37"/>
      <c r="F81" s="37"/>
      <c r="G81" s="37"/>
      <c r="H81" s="38"/>
    </row>
    <row r="82" spans="1:8" ht="37.5" customHeight="1" x14ac:dyDescent="0.2">
      <c r="A82" s="147" t="s">
        <v>56</v>
      </c>
      <c r="B82" s="148"/>
      <c r="C82" s="143"/>
      <c r="D82" s="36">
        <v>5400</v>
      </c>
      <c r="E82" s="37"/>
      <c r="F82" s="37"/>
      <c r="G82" s="37"/>
      <c r="H82" s="38"/>
    </row>
    <row r="83" spans="1:8" ht="37.5" customHeight="1" x14ac:dyDescent="0.2">
      <c r="A83" s="147" t="s">
        <v>57</v>
      </c>
      <c r="B83" s="148"/>
      <c r="C83" s="143"/>
      <c r="D83" s="36">
        <v>5700</v>
      </c>
      <c r="E83" s="37"/>
      <c r="F83" s="37"/>
      <c r="G83" s="37"/>
      <c r="H83" s="38"/>
    </row>
    <row r="84" spans="1:8" ht="37.5" customHeight="1" thickBot="1" x14ac:dyDescent="0.25">
      <c r="A84" s="147" t="s">
        <v>58</v>
      </c>
      <c r="B84" s="148"/>
      <c r="C84" s="143"/>
      <c r="D84" s="36">
        <v>6000</v>
      </c>
      <c r="E84" s="37"/>
      <c r="F84" s="37"/>
      <c r="G84" s="37"/>
      <c r="H84" s="38"/>
    </row>
    <row r="85" spans="1:8" ht="50.1" customHeight="1" thickBot="1" x14ac:dyDescent="0.25">
      <c r="A85" s="136" t="s">
        <v>59</v>
      </c>
      <c r="B85" s="137"/>
      <c r="C85" s="137"/>
      <c r="D85" s="138" t="str">
        <f>"от "&amp;MIN(D86:D95)&amp;" до "&amp;MAX(D86:D95)</f>
        <v>от 246 до 6618</v>
      </c>
      <c r="E85" s="139"/>
      <c r="F85" s="139"/>
      <c r="G85" s="139"/>
      <c r="H85" s="140"/>
    </row>
    <row r="86" spans="1:8" ht="151.5" x14ac:dyDescent="0.2">
      <c r="A86" s="474" t="s">
        <v>632</v>
      </c>
      <c r="B86" s="150" t="s">
        <v>281</v>
      </c>
      <c r="C86" s="6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152">
        <v>762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157">
        <v>432</v>
      </c>
      <c r="E87" s="157"/>
      <c r="F87" s="157"/>
      <c r="G87" s="157"/>
      <c r="H87" s="158"/>
    </row>
    <row r="88" spans="1:8" ht="37.5" customHeight="1" x14ac:dyDescent="0.2">
      <c r="A88" s="154" t="s">
        <v>62</v>
      </c>
      <c r="B88" s="155"/>
      <c r="C88" s="159"/>
      <c r="D88" s="157">
        <v>6618</v>
      </c>
      <c r="E88" s="157"/>
      <c r="F88" s="157"/>
      <c r="G88" s="157"/>
      <c r="H88" s="158"/>
    </row>
    <row r="89" spans="1:8" ht="37.5" customHeight="1" x14ac:dyDescent="0.2">
      <c r="A89" s="154" t="s">
        <v>63</v>
      </c>
      <c r="B89" s="155"/>
      <c r="C89" s="159"/>
      <c r="D89" s="157">
        <v>1350</v>
      </c>
      <c r="E89" s="157"/>
      <c r="F89" s="157"/>
      <c r="G89" s="157"/>
      <c r="H89" s="158"/>
    </row>
    <row r="90" spans="1:8" ht="37.5" customHeight="1" x14ac:dyDescent="0.2">
      <c r="A90" s="160" t="s">
        <v>64</v>
      </c>
      <c r="B90" s="161"/>
      <c r="C90" s="159"/>
      <c r="D90" s="157">
        <v>4134</v>
      </c>
      <c r="E90" s="157"/>
      <c r="F90" s="157"/>
      <c r="G90" s="157"/>
      <c r="H90" s="158"/>
    </row>
    <row r="91" spans="1:8" ht="37.5" customHeight="1" x14ac:dyDescent="0.2">
      <c r="A91" s="154" t="s">
        <v>65</v>
      </c>
      <c r="B91" s="155"/>
      <c r="C91" s="159"/>
      <c r="D91" s="157">
        <v>246</v>
      </c>
      <c r="E91" s="157"/>
      <c r="F91" s="157"/>
      <c r="G91" s="157"/>
      <c r="H91" s="158"/>
    </row>
    <row r="92" spans="1:8" ht="37.5" customHeight="1" x14ac:dyDescent="0.2">
      <c r="A92" s="154" t="s">
        <v>66</v>
      </c>
      <c r="B92" s="155"/>
      <c r="C92" s="159"/>
      <c r="D92" s="157">
        <v>246</v>
      </c>
      <c r="E92" s="157"/>
      <c r="F92" s="157"/>
      <c r="G92" s="157"/>
      <c r="H92" s="158"/>
    </row>
    <row r="93" spans="1:8" ht="37.5" customHeight="1" x14ac:dyDescent="0.2">
      <c r="A93" s="154" t="s">
        <v>67</v>
      </c>
      <c r="B93" s="155"/>
      <c r="C93" s="159"/>
      <c r="D93" s="157">
        <v>492</v>
      </c>
      <c r="E93" s="157"/>
      <c r="F93" s="157"/>
      <c r="G93" s="157"/>
      <c r="H93" s="158"/>
    </row>
    <row r="94" spans="1:8" ht="37.5" customHeight="1" x14ac:dyDescent="0.2">
      <c r="A94" s="154" t="s">
        <v>68</v>
      </c>
      <c r="B94" s="155"/>
      <c r="C94" s="159"/>
      <c r="D94" s="157">
        <v>738</v>
      </c>
      <c r="E94" s="157"/>
      <c r="F94" s="157"/>
      <c r="G94" s="157"/>
      <c r="H94" s="158"/>
    </row>
    <row r="95" spans="1:8" ht="37.5" customHeight="1" thickBot="1" x14ac:dyDescent="0.25">
      <c r="A95" s="162" t="s">
        <v>69</v>
      </c>
      <c r="B95" s="163"/>
      <c r="C95" s="164"/>
      <c r="D95" s="165">
        <v>4152</v>
      </c>
      <c r="E95" s="165"/>
      <c r="F95" s="165"/>
      <c r="G95" s="165"/>
      <c r="H95" s="166"/>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45">
        <v>30</v>
      </c>
      <c r="E96" s="45"/>
      <c r="F96" s="45"/>
      <c r="G96" s="45"/>
      <c r="H96" s="46"/>
    </row>
    <row r="97" spans="1:8" ht="50.1" customHeight="1" thickBot="1" x14ac:dyDescent="0.25">
      <c r="A97" s="24" t="s">
        <v>72</v>
      </c>
      <c r="B97" s="25"/>
      <c r="C97" s="26"/>
      <c r="D97" s="173" t="str">
        <f>"от "&amp;MIN(D99,D119:H159,D121:H135)&amp;" до "&amp;MAX(D99,D119:H159,D121:H135)</f>
        <v>от 150 до 100002</v>
      </c>
      <c r="E97" s="173"/>
      <c r="F97" s="173"/>
      <c r="G97" s="173"/>
      <c r="H97" s="174"/>
    </row>
    <row r="98" spans="1:8" ht="21.75" thickBot="1" x14ac:dyDescent="0.25">
      <c r="A98" s="175"/>
      <c r="B98" s="176"/>
      <c r="C98" s="130"/>
      <c r="D98" s="177"/>
      <c r="E98" s="177"/>
      <c r="F98" s="177"/>
      <c r="G98" s="177"/>
      <c r="H98" s="178"/>
    </row>
    <row r="99" spans="1:8"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182">
        <v>3060</v>
      </c>
      <c r="E99" s="182"/>
      <c r="F99" s="182"/>
      <c r="G99" s="182"/>
      <c r="H99" s="183"/>
    </row>
    <row r="100" spans="1:8" ht="64.5" customHeight="1" thickBot="1" x14ac:dyDescent="0.25">
      <c r="A100" s="184" t="s">
        <v>74</v>
      </c>
      <c r="B100" s="185"/>
      <c r="C100" s="186"/>
      <c r="D100" s="187" t="s">
        <v>75</v>
      </c>
      <c r="E100" s="188"/>
      <c r="F100" s="188"/>
      <c r="G100" s="188"/>
      <c r="H100" s="189"/>
    </row>
    <row r="101" spans="1:8" ht="64.5" customHeight="1" x14ac:dyDescent="0.2">
      <c r="A101" s="190" t="s">
        <v>76</v>
      </c>
      <c r="B101" s="191"/>
      <c r="C101" s="186"/>
      <c r="D101" s="157">
        <f>D99/4</f>
        <v>765</v>
      </c>
      <c r="E101" s="157"/>
      <c r="F101" s="157"/>
      <c r="G101" s="157"/>
      <c r="H101" s="158"/>
    </row>
    <row r="102" spans="1:8" ht="64.5" customHeight="1" x14ac:dyDescent="0.2">
      <c r="A102" s="190" t="s">
        <v>77</v>
      </c>
      <c r="B102" s="191"/>
      <c r="C102" s="186"/>
      <c r="D102" s="157">
        <f>D99/5</f>
        <v>612</v>
      </c>
      <c r="E102" s="157"/>
      <c r="F102" s="157"/>
      <c r="G102" s="157"/>
      <c r="H102" s="158"/>
    </row>
    <row r="103" spans="1:8" ht="64.5" customHeight="1" x14ac:dyDescent="0.2">
      <c r="A103" s="190" t="s">
        <v>78</v>
      </c>
      <c r="B103" s="191"/>
      <c r="C103" s="186"/>
      <c r="D103" s="157">
        <f>D99/6</f>
        <v>510</v>
      </c>
      <c r="E103" s="157"/>
      <c r="F103" s="157"/>
      <c r="G103" s="157"/>
      <c r="H103" s="158"/>
    </row>
    <row r="104" spans="1:8" ht="64.5" customHeight="1" x14ac:dyDescent="0.2">
      <c r="A104" s="190" t="s">
        <v>79</v>
      </c>
      <c r="B104" s="191"/>
      <c r="C104" s="186"/>
      <c r="D104" s="157">
        <f>D99/7</f>
        <v>437.14285714285717</v>
      </c>
      <c r="E104" s="157"/>
      <c r="F104" s="157"/>
      <c r="G104" s="157"/>
      <c r="H104" s="158"/>
    </row>
    <row r="105" spans="1:8" ht="64.5" customHeight="1" x14ac:dyDescent="0.2">
      <c r="A105" s="190" t="s">
        <v>80</v>
      </c>
      <c r="B105" s="191"/>
      <c r="C105" s="186"/>
      <c r="D105" s="157">
        <f>D99/8</f>
        <v>382.5</v>
      </c>
      <c r="E105" s="157"/>
      <c r="F105" s="157"/>
      <c r="G105" s="157"/>
      <c r="H105" s="158"/>
    </row>
    <row r="106" spans="1:8" ht="64.5" customHeight="1" x14ac:dyDescent="0.2">
      <c r="A106" s="190" t="s">
        <v>81</v>
      </c>
      <c r="B106" s="191"/>
      <c r="C106" s="186"/>
      <c r="D106" s="157">
        <f>D99/9</f>
        <v>340</v>
      </c>
      <c r="E106" s="157"/>
      <c r="F106" s="157"/>
      <c r="G106" s="157"/>
      <c r="H106" s="158"/>
    </row>
    <row r="107" spans="1:8" ht="64.5" customHeight="1" x14ac:dyDescent="0.2">
      <c r="A107" s="190" t="s">
        <v>82</v>
      </c>
      <c r="B107" s="191"/>
      <c r="C107" s="186"/>
      <c r="D107" s="157">
        <f>D99/10</f>
        <v>306</v>
      </c>
      <c r="E107" s="157"/>
      <c r="F107" s="157"/>
      <c r="G107" s="157"/>
      <c r="H107" s="158"/>
    </row>
    <row r="108" spans="1:8" ht="64.5" customHeight="1" thickBot="1" x14ac:dyDescent="0.25">
      <c r="A108" s="179" t="s">
        <v>83</v>
      </c>
      <c r="B108" s="180"/>
      <c r="C108" s="186"/>
      <c r="D108" s="182">
        <v>4584</v>
      </c>
      <c r="E108" s="182"/>
      <c r="F108" s="182"/>
      <c r="G108" s="182"/>
      <c r="H108" s="183"/>
    </row>
    <row r="109" spans="1:8" ht="64.5" customHeight="1" thickBot="1" x14ac:dyDescent="0.25">
      <c r="A109" s="184" t="s">
        <v>74</v>
      </c>
      <c r="B109" s="185"/>
      <c r="C109" s="186"/>
      <c r="D109" s="187" t="s">
        <v>75</v>
      </c>
      <c r="E109" s="188"/>
      <c r="F109" s="188"/>
      <c r="G109" s="188"/>
      <c r="H109" s="189"/>
    </row>
    <row r="110" spans="1:8" ht="64.5" customHeight="1" x14ac:dyDescent="0.2">
      <c r="A110" s="190" t="s">
        <v>76</v>
      </c>
      <c r="B110" s="191"/>
      <c r="C110" s="186"/>
      <c r="D110" s="157">
        <v>1146</v>
      </c>
      <c r="E110" s="157"/>
      <c r="F110" s="157"/>
      <c r="G110" s="157"/>
      <c r="H110" s="158"/>
    </row>
    <row r="111" spans="1:8" ht="64.5" customHeight="1" x14ac:dyDescent="0.2">
      <c r="A111" s="190" t="s">
        <v>77</v>
      </c>
      <c r="B111" s="191"/>
      <c r="C111" s="186"/>
      <c r="D111" s="157">
        <v>916.8</v>
      </c>
      <c r="E111" s="157"/>
      <c r="F111" s="157"/>
      <c r="G111" s="157"/>
      <c r="H111" s="158"/>
    </row>
    <row r="112" spans="1:8" ht="64.5" customHeight="1" x14ac:dyDescent="0.2">
      <c r="A112" s="190" t="s">
        <v>78</v>
      </c>
      <c r="B112" s="191"/>
      <c r="C112" s="186"/>
      <c r="D112" s="157">
        <v>763.99999999999989</v>
      </c>
      <c r="E112" s="157"/>
      <c r="F112" s="157"/>
      <c r="G112" s="157"/>
      <c r="H112" s="158"/>
    </row>
    <row r="113" spans="1:8" ht="64.5" customHeight="1" x14ac:dyDescent="0.2">
      <c r="A113" s="190" t="s">
        <v>79</v>
      </c>
      <c r="B113" s="191"/>
      <c r="C113" s="186"/>
      <c r="D113" s="157">
        <v>654.85714285714278</v>
      </c>
      <c r="E113" s="157"/>
      <c r="F113" s="157"/>
      <c r="G113" s="157"/>
      <c r="H113" s="158"/>
    </row>
    <row r="114" spans="1:8" ht="64.5" customHeight="1" x14ac:dyDescent="0.2">
      <c r="A114" s="190" t="s">
        <v>80</v>
      </c>
      <c r="B114" s="191"/>
      <c r="C114" s="186"/>
      <c r="D114" s="157">
        <v>573</v>
      </c>
      <c r="E114" s="157"/>
      <c r="F114" s="157"/>
      <c r="G114" s="157"/>
      <c r="H114" s="158"/>
    </row>
    <row r="115" spans="1:8" ht="64.5" customHeight="1" x14ac:dyDescent="0.2">
      <c r="A115" s="190" t="s">
        <v>81</v>
      </c>
      <c r="B115" s="191"/>
      <c r="C115" s="186"/>
      <c r="D115" s="157">
        <v>509.33333333333331</v>
      </c>
      <c r="E115" s="157"/>
      <c r="F115" s="157"/>
      <c r="G115" s="157"/>
      <c r="H115" s="158"/>
    </row>
    <row r="116" spans="1:8" ht="64.5" customHeight="1" thickBot="1" x14ac:dyDescent="0.25">
      <c r="A116" s="190" t="s">
        <v>82</v>
      </c>
      <c r="B116" s="191"/>
      <c r="C116" s="194"/>
      <c r="D116" s="157">
        <v>458.4</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"2ГИС.СМОЛЕНСК"</v>
      </c>
      <c r="D119" s="31">
        <v>3150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6">
        <v>3966</v>
      </c>
      <c r="E120" s="37"/>
      <c r="F120" s="37"/>
      <c r="G120" s="37"/>
      <c r="H120" s="38"/>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6">
        <v>14496</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"2ГИС.СМОЛЕНСК"</v>
      </c>
      <c r="D122" s="36">
        <v>7350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"2ГИС.СМОЛЕНСК"</v>
      </c>
      <c r="D123" s="36">
        <v>8820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6">
        <v>5700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6">
        <v>7374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6">
        <v>17406</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"2ГИС.СМОЛЕНСК" (мобильная версия 2ГИС 4.0 и выше)</v>
      </c>
      <c r="D127" s="36">
        <v>6750</v>
      </c>
      <c r="E127" s="37"/>
      <c r="F127" s="37"/>
      <c r="G127" s="37"/>
      <c r="H127" s="38"/>
    </row>
    <row r="128" spans="1:8" ht="50.1" customHeight="1" x14ac:dyDescent="0.2">
      <c r="A128" s="160" t="s">
        <v>94</v>
      </c>
      <c r="B128" s="161"/>
      <c r="C128" s="202" t="s">
        <v>95</v>
      </c>
      <c r="D128" s="36">
        <v>600</v>
      </c>
      <c r="E128" s="37"/>
      <c r="F128" s="37"/>
      <c r="G128" s="37"/>
      <c r="H128" s="38"/>
    </row>
    <row r="129" spans="1:8" ht="68.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6">
        <v>4200</v>
      </c>
      <c r="E129" s="37"/>
      <c r="F129" s="37"/>
      <c r="G129" s="37"/>
      <c r="H129" s="38"/>
    </row>
    <row r="130" spans="1:8" ht="68.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6">
        <v>3360</v>
      </c>
      <c r="E130" s="37"/>
      <c r="F130" s="37"/>
      <c r="G130" s="37"/>
      <c r="H130" s="38"/>
    </row>
    <row r="131" spans="1:8" ht="68.25" customHeight="1" x14ac:dyDescent="0.2">
      <c r="A131" s="160" t="s">
        <v>98</v>
      </c>
      <c r="B131" s="161"/>
      <c r="C131"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6">
        <v>3570</v>
      </c>
      <c r="E131" s="37"/>
      <c r="F131" s="37"/>
      <c r="G131" s="37"/>
      <c r="H131" s="38"/>
    </row>
    <row r="132" spans="1:8" ht="68.25" customHeight="1" x14ac:dyDescent="0.2">
      <c r="A132" s="160" t="s">
        <v>99</v>
      </c>
      <c r="B132" s="161"/>
      <c r="C132"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6">
        <v>1680</v>
      </c>
      <c r="E132" s="37"/>
      <c r="F132" s="37"/>
      <c r="G132" s="37"/>
      <c r="H132" s="38"/>
    </row>
    <row r="133" spans="1:8" ht="68.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6">
        <v>11538</v>
      </c>
      <c r="E133" s="37"/>
      <c r="F133" s="37"/>
      <c r="G133" s="37"/>
      <c r="H133" s="38"/>
    </row>
    <row r="134" spans="1:8" ht="68.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6">
        <v>3162</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6">
        <v>762</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8" s="36">
        <v>1500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"2ГИС.СМОЛЕНСК"</v>
      </c>
      <c r="D141" s="36">
        <v>4440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6">
        <v>5640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"2ГИС.СМОЛЕНСК" (версия для ПК)</v>
      </c>
      <c r="D143" s="36">
        <v>20400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"2ГИС.СМОЛЕНСК"</v>
      </c>
      <c r="D144" s="36">
        <v>10320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"2ГИС.СМОЛЕНСК"</v>
      </c>
      <c r="D145" s="36">
        <v>12384</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"2ГИС.СМОЛЕНСК" (версия для ПК)</v>
      </c>
      <c r="D146" s="36">
        <v>8040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"2ГИС.СМОЛЕНСК" (версия для ПК)</v>
      </c>
      <c r="D147" s="36">
        <v>10440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"2ГИС.СМОЛЕНСК" (версия для ПК)</v>
      </c>
      <c r="D148" s="36">
        <v>24480</v>
      </c>
      <c r="E148" s="37"/>
      <c r="F148" s="37"/>
      <c r="G148" s="37"/>
      <c r="H148" s="38"/>
    </row>
    <row r="149" spans="1:8" ht="50.1" customHeight="1" x14ac:dyDescent="0.2">
      <c r="A149" s="160" t="s">
        <v>115</v>
      </c>
      <c r="B149" s="161"/>
      <c r="C149" s="202" t="s">
        <v>95</v>
      </c>
      <c r="D149" s="36">
        <v>840</v>
      </c>
      <c r="E149" s="37"/>
      <c r="F149" s="37"/>
      <c r="G149" s="37"/>
      <c r="H149" s="38"/>
    </row>
    <row r="150" spans="1:8" ht="63.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6">
        <v>16200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"2ГИС.СМОЛЕНСК" (версия для ПК)</v>
      </c>
      <c r="D151" s="44">
        <v>4440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59" s="212">
        <f>F159*1.2</f>
        <v>3549.6</v>
      </c>
      <c r="E159" s="213">
        <f>F159*1.1</f>
        <v>3253.8</v>
      </c>
      <c r="F159" s="213">
        <v>2958</v>
      </c>
      <c r="G159" s="213">
        <f>F159*0.75</f>
        <v>2218.5</v>
      </c>
      <c r="H159" s="214">
        <f>F159*0.5</f>
        <v>1479</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"2ГИС.СМОЛЕНСК"</v>
      </c>
      <c r="D160" s="36">
        <v>2958</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1" s="36">
        <v>4530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62" s="212">
        <f>F162*1.2</f>
        <v>5040</v>
      </c>
      <c r="E162" s="213">
        <f>F162*1.1</f>
        <v>4620</v>
      </c>
      <c r="F162" s="213">
        <v>4200</v>
      </c>
      <c r="G162" s="213">
        <f>F162*0.75</f>
        <v>3150</v>
      </c>
      <c r="H162" s="214">
        <f>F162*0.5</f>
        <v>2100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"2ГИС.СМОЛЕНСК"</v>
      </c>
      <c r="D163" s="36">
        <v>4200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4" s="36">
        <v>6360</v>
      </c>
      <c r="E164" s="37"/>
      <c r="F164" s="37"/>
      <c r="G164" s="37"/>
      <c r="H164" s="38"/>
    </row>
    <row r="165" spans="1:8" s="16" customFormat="1" ht="126" customHeight="1" thickBot="1" x14ac:dyDescent="0.25">
      <c r="A165" s="160" t="s">
        <v>131</v>
      </c>
      <c r="B165" s="161"/>
      <c r="C165" s="435" t="str">
        <f>C160</f>
        <v>Интернет-площадка 2gis.ru на основе Cправочника организаций "2ГИС.СМОЛЕНСК"</v>
      </c>
      <c r="D165" s="36">
        <v>2958</v>
      </c>
      <c r="E165" s="37"/>
      <c r="F165" s="37"/>
      <c r="G165" s="37"/>
      <c r="H165" s="38"/>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8" s="31">
        <v>5730</v>
      </c>
      <c r="E168" s="32"/>
      <c r="F168" s="32"/>
      <c r="G168" s="32"/>
      <c r="H168" s="33"/>
    </row>
    <row r="169" spans="1:8" s="16" customFormat="1" ht="83.25" customHeight="1" thickBot="1" x14ac:dyDescent="0.25">
      <c r="A169" s="160" t="s">
        <v>195</v>
      </c>
      <c r="B169" s="161"/>
      <c r="C169" s="209"/>
      <c r="D169" s="36">
        <v>5730</v>
      </c>
      <c r="E169" s="37"/>
      <c r="F169" s="37"/>
      <c r="G169" s="37"/>
      <c r="H169" s="38"/>
    </row>
    <row r="170" spans="1:8" ht="21.75" thickBot="1" x14ac:dyDescent="0.25">
      <c r="A170" s="336"/>
      <c r="B170" s="337"/>
      <c r="C170" s="125"/>
      <c r="D170" s="399"/>
      <c r="E170" s="399"/>
      <c r="F170" s="399"/>
      <c r="G170" s="399"/>
      <c r="H170" s="400"/>
    </row>
    <row r="172" spans="1:8" ht="21" x14ac:dyDescent="0.2">
      <c r="A172" s="220"/>
      <c r="B172" s="221" t="s">
        <v>133</v>
      </c>
      <c r="C172" s="222" t="s">
        <v>667</v>
      </c>
      <c r="D172" s="222"/>
      <c r="E172" s="223"/>
      <c r="F172" s="223"/>
      <c r="G172" s="223"/>
      <c r="H172" s="223"/>
    </row>
    <row r="173" spans="1:8" ht="21" x14ac:dyDescent="0.2">
      <c r="A173" s="220"/>
      <c r="B173" s="223"/>
      <c r="C173" s="224" t="s">
        <v>668</v>
      </c>
      <c r="D173" s="224"/>
      <c r="E173" s="223"/>
      <c r="F173" s="223"/>
      <c r="G173" s="223"/>
      <c r="H173" s="223"/>
    </row>
    <row r="174" spans="1:8" ht="21" x14ac:dyDescent="0.2">
      <c r="A174" s="220"/>
      <c r="B174" s="223"/>
      <c r="C174" s="222" t="s">
        <v>669</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7" customHeight="1" thickBot="1" x14ac:dyDescent="0.25">
      <c r="A189" s="375" t="s">
        <v>148</v>
      </c>
      <c r="B189" s="376"/>
      <c r="C189" s="250" t="s">
        <v>149</v>
      </c>
      <c r="D189" s="402" t="s">
        <v>150</v>
      </c>
      <c r="E189" s="403"/>
      <c r="F189" s="252"/>
      <c r="G189" s="252"/>
      <c r="H189" s="252"/>
    </row>
    <row r="190" spans="1:8" ht="105" customHeight="1" x14ac:dyDescent="0.2">
      <c r="A190" s="253" t="s">
        <v>151</v>
      </c>
      <c r="B190" s="254"/>
      <c r="C190" s="255" t="s">
        <v>152</v>
      </c>
      <c r="D190" s="256" t="s">
        <v>153</v>
      </c>
      <c r="E190" s="257"/>
      <c r="F190" s="252"/>
      <c r="G190" s="252"/>
      <c r="H190" s="252"/>
    </row>
    <row r="191" spans="1:8" ht="108.75" customHeight="1" x14ac:dyDescent="0.2">
      <c r="A191" s="258" t="s">
        <v>154</v>
      </c>
      <c r="B191" s="259"/>
      <c r="C191" s="260" t="s">
        <v>155</v>
      </c>
      <c r="D191" s="261" t="s">
        <v>156</v>
      </c>
      <c r="E191" s="262"/>
      <c r="F191" s="252"/>
      <c r="G191" s="252"/>
      <c r="H191" s="252"/>
    </row>
    <row r="192" spans="1:8" ht="123" customHeight="1" x14ac:dyDescent="0.2">
      <c r="A192" s="258" t="s">
        <v>157</v>
      </c>
      <c r="B192" s="259"/>
      <c r="C192" s="260" t="s">
        <v>158</v>
      </c>
      <c r="D192" s="261" t="s">
        <v>156</v>
      </c>
      <c r="E192" s="262"/>
      <c r="F192" s="252"/>
      <c r="G192" s="252"/>
      <c r="H192" s="252"/>
    </row>
    <row r="193" spans="1:8" s="217" customFormat="1" ht="102.75" customHeight="1" thickBot="1" x14ac:dyDescent="0.25">
      <c r="A193" s="404" t="s">
        <v>160</v>
      </c>
      <c r="B193" s="405"/>
      <c r="C193" s="601" t="s">
        <v>161</v>
      </c>
      <c r="D193" s="405" t="s">
        <v>156</v>
      </c>
      <c r="E193" s="602"/>
      <c r="F193" s="246"/>
      <c r="G193" s="246"/>
      <c r="H193" s="246"/>
    </row>
    <row r="194" spans="1:8" s="238" customFormat="1" ht="222.75" customHeight="1" thickBot="1" x14ac:dyDescent="0.25">
      <c r="A194" s="404" t="s">
        <v>162</v>
      </c>
      <c r="B194" s="405"/>
      <c r="C194" s="406" t="s">
        <v>163</v>
      </c>
      <c r="D194" s="407" t="s">
        <v>156</v>
      </c>
      <c r="E194" s="408"/>
      <c r="F194" s="236"/>
      <c r="G194" s="237"/>
      <c r="H194" s="237"/>
    </row>
    <row r="195" spans="1:8" ht="23.25" x14ac:dyDescent="0.2">
      <c r="A195" s="264" t="s">
        <v>164</v>
      </c>
      <c r="B195" s="264"/>
      <c r="C195" s="264"/>
      <c r="D195" s="264"/>
      <c r="E195" s="264"/>
      <c r="F195" s="264"/>
      <c r="G195" s="264"/>
      <c r="H195" s="264"/>
    </row>
    <row r="196" spans="1:8" ht="23.25" x14ac:dyDescent="0.2">
      <c r="A196" s="264" t="s">
        <v>165</v>
      </c>
      <c r="B196" s="264"/>
      <c r="C196" s="264"/>
      <c r="D196" s="264"/>
      <c r="E196" s="264"/>
      <c r="F196" s="264"/>
      <c r="G196" s="264"/>
      <c r="H196" s="264"/>
    </row>
    <row r="197" spans="1:8" ht="183.7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3.5"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0" spans="1:8" s="266" customFormat="1" ht="114.75" customHeight="1" x14ac:dyDescent="0.2">
      <c r="A200" s="239" t="s">
        <v>169</v>
      </c>
      <c r="B200" s="239"/>
      <c r="C200" s="239"/>
      <c r="D200" s="239"/>
      <c r="E200" s="239"/>
      <c r="F200" s="239"/>
      <c r="G200" s="239"/>
      <c r="H200" s="239"/>
    </row>
  </sheetData>
  <sheetProtection selectLockedCells="1" selectUnlockedCells="1"/>
  <mergeCells count="327">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6"/>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389">
        <v>360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300">
        <f>F48*1.2</f>
        <v>4320</v>
      </c>
      <c r="E48" s="300">
        <f>F48*1.1</f>
        <v>3960.0000000000005</v>
      </c>
      <c r="F48" s="300">
        <v>3600</v>
      </c>
      <c r="G48" s="300">
        <f>F48*0.75</f>
        <v>2700</v>
      </c>
      <c r="H48" s="300">
        <f>F48*0.5</f>
        <v>1800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1">
        <f>F55*1.2</f>
        <v>8712</v>
      </c>
      <c r="E55" s="32">
        <f>F55*1.1</f>
        <v>7986.0000000000009</v>
      </c>
      <c r="F55" s="32">
        <v>7260</v>
      </c>
      <c r="G55" s="32">
        <f>F55*0.75</f>
        <v>5445</v>
      </c>
      <c r="H55" s="33">
        <f>F55*0.5</f>
        <v>3630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54">
        <f>F61*1.2</f>
        <v>10166.4</v>
      </c>
      <c r="E61" s="32">
        <f>F61*1.1</f>
        <v>9319.2000000000007</v>
      </c>
      <c r="F61" s="32">
        <v>8472</v>
      </c>
      <c r="G61" s="32">
        <f>F61*0.75</f>
        <v>6354</v>
      </c>
      <c r="H61" s="33">
        <f>F61*0.5</f>
        <v>4236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389">
        <v>180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"&amp;MIN(D72:D106)&amp;" до "&amp;MAX(D72:D106)</f>
        <v>от 1200 до 42000</v>
      </c>
      <c r="E71" s="139"/>
      <c r="F71" s="139"/>
      <c r="G71" s="139"/>
      <c r="H71" s="140"/>
    </row>
    <row r="72" spans="1:8" s="16" customFormat="1" ht="37.5" customHeight="1" outlineLevel="1" x14ac:dyDescent="0.2">
      <c r="A72" s="141" t="s">
        <v>39</v>
      </c>
      <c r="B72" s="142"/>
      <c r="C72" s="43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205</v>
      </c>
      <c r="B92" s="148"/>
      <c r="C92" s="143"/>
      <c r="D92" s="36">
        <v>25200</v>
      </c>
      <c r="E92" s="37"/>
      <c r="F92" s="37"/>
      <c r="G92" s="37"/>
      <c r="H92" s="38"/>
    </row>
    <row r="93" spans="1:8" s="16" customFormat="1" ht="37.5" customHeight="1" outlineLevel="1" x14ac:dyDescent="0.2">
      <c r="A93" s="147" t="s">
        <v>206</v>
      </c>
      <c r="B93" s="148"/>
      <c r="C93" s="143"/>
      <c r="D93" s="36">
        <v>26400</v>
      </c>
      <c r="E93" s="37"/>
      <c r="F93" s="37"/>
      <c r="G93" s="37"/>
      <c r="H93" s="38"/>
    </row>
    <row r="94" spans="1:8" s="16" customFormat="1" ht="37.5" customHeight="1" outlineLevel="1" x14ac:dyDescent="0.2">
      <c r="A94" s="147" t="s">
        <v>207</v>
      </c>
      <c r="B94" s="148"/>
      <c r="C94" s="143"/>
      <c r="D94" s="36">
        <v>27600</v>
      </c>
      <c r="E94" s="37"/>
      <c r="F94" s="37"/>
      <c r="G94" s="37"/>
      <c r="H94" s="38"/>
    </row>
    <row r="95" spans="1:8" s="16" customFormat="1" ht="37.5" customHeight="1" outlineLevel="1" x14ac:dyDescent="0.2">
      <c r="A95" s="147" t="s">
        <v>208</v>
      </c>
      <c r="B95" s="148"/>
      <c r="C95" s="143"/>
      <c r="D95" s="36">
        <v>28800</v>
      </c>
      <c r="E95" s="37"/>
      <c r="F95" s="37"/>
      <c r="G95" s="37"/>
      <c r="H95" s="38"/>
    </row>
    <row r="96" spans="1:8" s="16" customFormat="1" ht="37.5" customHeight="1" outlineLevel="1" x14ac:dyDescent="0.2">
      <c r="A96" s="147" t="s">
        <v>209</v>
      </c>
      <c r="B96" s="148"/>
      <c r="C96" s="143"/>
      <c r="D96" s="36">
        <v>30000</v>
      </c>
      <c r="E96" s="37"/>
      <c r="F96" s="37"/>
      <c r="G96" s="37"/>
      <c r="H96" s="38"/>
    </row>
    <row r="97" spans="1:8" s="16" customFormat="1" ht="37.5" customHeight="1" outlineLevel="1" x14ac:dyDescent="0.2">
      <c r="A97" s="147" t="s">
        <v>210</v>
      </c>
      <c r="B97" s="148"/>
      <c r="C97" s="143"/>
      <c r="D97" s="36">
        <v>31200</v>
      </c>
      <c r="E97" s="37"/>
      <c r="F97" s="37"/>
      <c r="G97" s="37"/>
      <c r="H97" s="38"/>
    </row>
    <row r="98" spans="1:8" s="16" customFormat="1" ht="37.5" customHeight="1" outlineLevel="1" x14ac:dyDescent="0.2">
      <c r="A98" s="147" t="s">
        <v>211</v>
      </c>
      <c r="B98" s="148"/>
      <c r="C98" s="143"/>
      <c r="D98" s="36">
        <v>32400</v>
      </c>
      <c r="E98" s="37"/>
      <c r="F98" s="37"/>
      <c r="G98" s="37"/>
      <c r="H98" s="38"/>
    </row>
    <row r="99" spans="1:8" s="16" customFormat="1" ht="37.5" customHeight="1" outlineLevel="1" x14ac:dyDescent="0.2">
      <c r="A99" s="147" t="s">
        <v>212</v>
      </c>
      <c r="B99" s="148"/>
      <c r="C99" s="143"/>
      <c r="D99" s="36">
        <v>33600</v>
      </c>
      <c r="E99" s="37"/>
      <c r="F99" s="37"/>
      <c r="G99" s="37"/>
      <c r="H99" s="38"/>
    </row>
    <row r="100" spans="1:8" s="16" customFormat="1" ht="37.5" customHeight="1" outlineLevel="1" x14ac:dyDescent="0.2">
      <c r="A100" s="147" t="s">
        <v>213</v>
      </c>
      <c r="B100" s="148"/>
      <c r="C100" s="143"/>
      <c r="D100" s="36">
        <v>34800</v>
      </c>
      <c r="E100" s="37"/>
      <c r="F100" s="37"/>
      <c r="G100" s="37"/>
      <c r="H100" s="38"/>
    </row>
    <row r="101" spans="1:8" s="16" customFormat="1" ht="37.5" customHeight="1" outlineLevel="1" x14ac:dyDescent="0.2">
      <c r="A101" s="147" t="s">
        <v>214</v>
      </c>
      <c r="B101" s="148"/>
      <c r="C101" s="143"/>
      <c r="D101" s="36">
        <v>36000</v>
      </c>
      <c r="E101" s="37"/>
      <c r="F101" s="37"/>
      <c r="G101" s="37"/>
      <c r="H101" s="38"/>
    </row>
    <row r="102" spans="1:8" s="16" customFormat="1" ht="37.5" customHeight="1" outlineLevel="1" x14ac:dyDescent="0.2">
      <c r="A102" s="147" t="s">
        <v>224</v>
      </c>
      <c r="B102" s="148"/>
      <c r="C102" s="143"/>
      <c r="D102" s="36">
        <v>37200</v>
      </c>
      <c r="E102" s="37"/>
      <c r="F102" s="37"/>
      <c r="G102" s="37"/>
      <c r="H102" s="38"/>
    </row>
    <row r="103" spans="1:8" s="16" customFormat="1" ht="37.5" customHeight="1" outlineLevel="1" x14ac:dyDescent="0.2">
      <c r="A103" s="147" t="s">
        <v>225</v>
      </c>
      <c r="B103" s="148"/>
      <c r="C103" s="143"/>
      <c r="D103" s="36">
        <v>38400</v>
      </c>
      <c r="E103" s="37"/>
      <c r="F103" s="37"/>
      <c r="G103" s="37"/>
      <c r="H103" s="38"/>
    </row>
    <row r="104" spans="1:8" s="16" customFormat="1" ht="37.5" customHeight="1" outlineLevel="1" x14ac:dyDescent="0.2">
      <c r="A104" s="147" t="s">
        <v>226</v>
      </c>
      <c r="B104" s="148"/>
      <c r="C104" s="143"/>
      <c r="D104" s="36">
        <v>39600</v>
      </c>
      <c r="E104" s="37"/>
      <c r="F104" s="37"/>
      <c r="G104" s="37"/>
      <c r="H104" s="38"/>
    </row>
    <row r="105" spans="1:8" s="16" customFormat="1" ht="37.5" customHeight="1" outlineLevel="1" x14ac:dyDescent="0.2">
      <c r="A105" s="147" t="s">
        <v>227</v>
      </c>
      <c r="B105" s="148"/>
      <c r="C105" s="143"/>
      <c r="D105" s="36">
        <v>40800</v>
      </c>
      <c r="E105" s="37"/>
      <c r="F105" s="37"/>
      <c r="G105" s="37"/>
      <c r="H105" s="38"/>
    </row>
    <row r="106" spans="1:8" s="16" customFormat="1" ht="37.5" customHeight="1" outlineLevel="1" thickBot="1" x14ac:dyDescent="0.25">
      <c r="A106" s="147" t="s">
        <v>228</v>
      </c>
      <c r="B106" s="148"/>
      <c r="C106" s="143"/>
      <c r="D106" s="36">
        <v>42000</v>
      </c>
      <c r="E106" s="37"/>
      <c r="F106" s="37"/>
      <c r="G106" s="37"/>
      <c r="H106" s="38"/>
    </row>
    <row r="107" spans="1:8" s="16" customFormat="1" ht="50.1" customHeight="1" thickBot="1" x14ac:dyDescent="0.25">
      <c r="A107" s="136" t="s">
        <v>59</v>
      </c>
      <c r="B107" s="137"/>
      <c r="C107" s="137"/>
      <c r="D107" s="138" t="str">
        <f>"от "&amp;MIN(D108:D117)&amp;" до "&amp;MAX(D108:D117)</f>
        <v>от 300 до 7920</v>
      </c>
      <c r="E107" s="139"/>
      <c r="F107" s="139"/>
      <c r="G107" s="139"/>
      <c r="H107" s="140"/>
    </row>
    <row r="108" spans="1:8" s="16" customFormat="1" ht="157.5" customHeight="1" x14ac:dyDescent="0.2">
      <c r="A108" s="642" t="s">
        <v>632</v>
      </c>
      <c r="B108" s="150" t="s">
        <v>281</v>
      </c>
      <c r="C108" s="6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144">
        <v>1008</v>
      </c>
      <c r="E108" s="145"/>
      <c r="F108" s="145"/>
      <c r="G108" s="145"/>
      <c r="H108" s="146"/>
    </row>
    <row r="109" spans="1:8" s="16" customFormat="1" ht="37.5" customHeight="1" x14ac:dyDescent="0.2">
      <c r="A109" s="160" t="s">
        <v>61</v>
      </c>
      <c r="B109" s="161"/>
      <c r="C109" s="156"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6">
        <v>360</v>
      </c>
      <c r="E109" s="37"/>
      <c r="F109" s="37"/>
      <c r="G109" s="37"/>
      <c r="H109" s="38"/>
    </row>
    <row r="110" spans="1:8" s="16" customFormat="1" ht="37.5" customHeight="1" x14ac:dyDescent="0.2">
      <c r="A110" s="160" t="s">
        <v>62</v>
      </c>
      <c r="B110" s="161"/>
      <c r="C110" s="159"/>
      <c r="D110" s="36">
        <v>7920</v>
      </c>
      <c r="E110" s="37"/>
      <c r="F110" s="37"/>
      <c r="G110" s="37"/>
      <c r="H110" s="38"/>
    </row>
    <row r="111" spans="1:8" s="16" customFormat="1" ht="37.5" customHeight="1" x14ac:dyDescent="0.2">
      <c r="A111" s="160" t="s">
        <v>63</v>
      </c>
      <c r="B111" s="161"/>
      <c r="C111" s="159"/>
      <c r="D111" s="36">
        <v>1560</v>
      </c>
      <c r="E111" s="37"/>
      <c r="F111" s="37"/>
      <c r="G111" s="37"/>
      <c r="H111" s="38"/>
    </row>
    <row r="112" spans="1:8" s="16" customFormat="1" ht="37.5" customHeight="1" x14ac:dyDescent="0.2">
      <c r="A112" s="160" t="s">
        <v>64</v>
      </c>
      <c r="B112" s="161"/>
      <c r="C112" s="159"/>
      <c r="D112" s="36">
        <v>5280</v>
      </c>
      <c r="E112" s="37"/>
      <c r="F112" s="37"/>
      <c r="G112" s="37"/>
      <c r="H112" s="38"/>
    </row>
    <row r="113" spans="1:8" s="16" customFormat="1" ht="37.5" customHeight="1" x14ac:dyDescent="0.2">
      <c r="A113" s="160" t="s">
        <v>65</v>
      </c>
      <c r="B113" s="504"/>
      <c r="C113" s="159"/>
      <c r="D113" s="36">
        <v>300</v>
      </c>
      <c r="E113" s="37"/>
      <c r="F113" s="37"/>
      <c r="G113" s="37"/>
      <c r="H113" s="38"/>
    </row>
    <row r="114" spans="1:8" s="16" customFormat="1" ht="37.5" customHeight="1" x14ac:dyDescent="0.2">
      <c r="A114" s="160" t="s">
        <v>66</v>
      </c>
      <c r="B114" s="504"/>
      <c r="C114" s="159"/>
      <c r="D114" s="36">
        <v>300</v>
      </c>
      <c r="E114" s="37"/>
      <c r="F114" s="37"/>
      <c r="G114" s="37"/>
      <c r="H114" s="38"/>
    </row>
    <row r="115" spans="1:8" s="16" customFormat="1" ht="37.5" customHeight="1" x14ac:dyDescent="0.2">
      <c r="A115" s="160" t="s">
        <v>67</v>
      </c>
      <c r="B115" s="504"/>
      <c r="C115" s="159"/>
      <c r="D115" s="36">
        <v>600</v>
      </c>
      <c r="E115" s="37"/>
      <c r="F115" s="37"/>
      <c r="G115" s="37"/>
      <c r="H115" s="38"/>
    </row>
    <row r="116" spans="1:8" s="16" customFormat="1" ht="37.5" customHeight="1" x14ac:dyDescent="0.2">
      <c r="A116" s="160" t="s">
        <v>68</v>
      </c>
      <c r="B116" s="504"/>
      <c r="C116" s="159"/>
      <c r="D116" s="36">
        <v>900</v>
      </c>
      <c r="E116" s="37"/>
      <c r="F116" s="37"/>
      <c r="G116" s="37"/>
      <c r="H116" s="38"/>
    </row>
    <row r="117" spans="1:8" s="16" customFormat="1" ht="37.5" customHeight="1" thickBot="1" x14ac:dyDescent="0.25">
      <c r="A117" s="207" t="s">
        <v>69</v>
      </c>
      <c r="B117" s="505"/>
      <c r="C117" s="164"/>
      <c r="D117" s="36">
        <v>4440</v>
      </c>
      <c r="E117" s="37"/>
      <c r="F117" s="37"/>
      <c r="G117" s="37"/>
      <c r="H117" s="38"/>
    </row>
    <row r="118" spans="1:8" s="16" customFormat="1" ht="117.75" customHeight="1" thickBot="1" x14ac:dyDescent="0.25">
      <c r="A118" s="356" t="s">
        <v>71</v>
      </c>
      <c r="B118" s="397"/>
      <c r="C118"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45">
        <v>30</v>
      </c>
      <c r="E118" s="45"/>
      <c r="F118" s="45"/>
      <c r="G118" s="45"/>
      <c r="H118" s="46"/>
    </row>
    <row r="119" spans="1:8" s="28" customFormat="1" ht="50.1" customHeight="1" thickBot="1" x14ac:dyDescent="0.25">
      <c r="A119" s="24" t="s">
        <v>72</v>
      </c>
      <c r="B119" s="25"/>
      <c r="C119" s="26"/>
      <c r="D119" s="173" t="str">
        <f>"от "&amp;MIN(D121,D141:H142,F181,D143:H157)&amp;" до "&amp;MAX(D121,D141:H142,F181,D143:H157)</f>
        <v>от 540 до 25800</v>
      </c>
      <c r="E119" s="173"/>
      <c r="F119" s="173"/>
      <c r="G119" s="173"/>
      <c r="H119" s="174"/>
    </row>
    <row r="120" spans="1:8" s="16" customFormat="1" ht="24.95" customHeight="1" thickBot="1" x14ac:dyDescent="0.25">
      <c r="A120" s="336"/>
      <c r="B120" s="337"/>
      <c r="C120" s="130"/>
      <c r="D120" s="399"/>
      <c r="E120" s="399"/>
      <c r="F120" s="399"/>
      <c r="G120" s="399"/>
      <c r="H120" s="400"/>
    </row>
    <row r="121" spans="1:8" s="16" customFormat="1" ht="57"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182">
        <v>4200</v>
      </c>
      <c r="E121" s="182"/>
      <c r="F121" s="182"/>
      <c r="G121" s="182"/>
      <c r="H121" s="183"/>
    </row>
    <row r="122" spans="1:8" s="16" customFormat="1" ht="57" customHeight="1" thickBot="1" x14ac:dyDescent="0.25">
      <c r="A122" s="184" t="s">
        <v>74</v>
      </c>
      <c r="B122" s="185"/>
      <c r="C122" s="186"/>
      <c r="D122" s="187" t="s">
        <v>75</v>
      </c>
      <c r="E122" s="188"/>
      <c r="F122" s="188"/>
      <c r="G122" s="188"/>
      <c r="H122" s="189"/>
    </row>
    <row r="123" spans="1:8" s="16" customFormat="1" ht="57" customHeight="1" x14ac:dyDescent="0.2">
      <c r="A123" s="190" t="s">
        <v>76</v>
      </c>
      <c r="B123" s="191"/>
      <c r="C123" s="186"/>
      <c r="D123" s="157">
        <f>D121/4</f>
        <v>1050</v>
      </c>
      <c r="E123" s="157"/>
      <c r="F123" s="157"/>
      <c r="G123" s="157"/>
      <c r="H123" s="158"/>
    </row>
    <row r="124" spans="1:8" s="16" customFormat="1" ht="57" customHeight="1" x14ac:dyDescent="0.2">
      <c r="A124" s="190" t="s">
        <v>77</v>
      </c>
      <c r="B124" s="191"/>
      <c r="C124" s="186"/>
      <c r="D124" s="157">
        <f>D121/5</f>
        <v>840</v>
      </c>
      <c r="E124" s="157"/>
      <c r="F124" s="157"/>
      <c r="G124" s="157"/>
      <c r="H124" s="158"/>
    </row>
    <row r="125" spans="1:8" s="16" customFormat="1" ht="57" customHeight="1" x14ac:dyDescent="0.2">
      <c r="A125" s="190" t="s">
        <v>78</v>
      </c>
      <c r="B125" s="191"/>
      <c r="C125" s="186"/>
      <c r="D125" s="157">
        <f>D121/6</f>
        <v>700</v>
      </c>
      <c r="E125" s="157"/>
      <c r="F125" s="157"/>
      <c r="G125" s="157"/>
      <c r="H125" s="158"/>
    </row>
    <row r="126" spans="1:8" s="16" customFormat="1" ht="57" customHeight="1" x14ac:dyDescent="0.2">
      <c r="A126" s="190" t="s">
        <v>79</v>
      </c>
      <c r="B126" s="191"/>
      <c r="C126" s="186"/>
      <c r="D126" s="157">
        <f>D121/7</f>
        <v>600</v>
      </c>
      <c r="E126" s="157"/>
      <c r="F126" s="157"/>
      <c r="G126" s="157"/>
      <c r="H126" s="158"/>
    </row>
    <row r="127" spans="1:8" s="16" customFormat="1" ht="57" customHeight="1" x14ac:dyDescent="0.2">
      <c r="A127" s="190" t="s">
        <v>80</v>
      </c>
      <c r="B127" s="191"/>
      <c r="C127" s="186"/>
      <c r="D127" s="157">
        <f>D121/8</f>
        <v>525</v>
      </c>
      <c r="E127" s="157"/>
      <c r="F127" s="157"/>
      <c r="G127" s="157"/>
      <c r="H127" s="158"/>
    </row>
    <row r="128" spans="1:8" s="16" customFormat="1" ht="57" customHeight="1" x14ac:dyDescent="0.2">
      <c r="A128" s="190" t="s">
        <v>81</v>
      </c>
      <c r="B128" s="191"/>
      <c r="C128" s="186"/>
      <c r="D128" s="157">
        <f>D121/9</f>
        <v>466.66666666666669</v>
      </c>
      <c r="E128" s="157"/>
      <c r="F128" s="157"/>
      <c r="G128" s="157"/>
      <c r="H128" s="158"/>
    </row>
    <row r="129" spans="1:8" s="16" customFormat="1" ht="57" customHeight="1" x14ac:dyDescent="0.2">
      <c r="A129" s="190" t="s">
        <v>82</v>
      </c>
      <c r="B129" s="191"/>
      <c r="C129" s="186"/>
      <c r="D129" s="157">
        <f>D121/10</f>
        <v>420</v>
      </c>
      <c r="E129" s="157"/>
      <c r="F129" s="157"/>
      <c r="G129" s="157"/>
      <c r="H129" s="158"/>
    </row>
    <row r="130" spans="1:8" s="16" customFormat="1" ht="57" customHeight="1" thickBot="1" x14ac:dyDescent="0.25">
      <c r="A130" s="179" t="s">
        <v>83</v>
      </c>
      <c r="B130" s="180"/>
      <c r="C130" s="186"/>
      <c r="D130" s="182">
        <v>8400</v>
      </c>
      <c r="E130" s="182"/>
      <c r="F130" s="182"/>
      <c r="G130" s="182"/>
      <c r="H130" s="183"/>
    </row>
    <row r="131" spans="1:8" s="16" customFormat="1" ht="57" customHeight="1" thickBot="1" x14ac:dyDescent="0.25">
      <c r="A131" s="184" t="s">
        <v>74</v>
      </c>
      <c r="B131" s="185"/>
      <c r="C131" s="186"/>
      <c r="D131" s="187" t="s">
        <v>75</v>
      </c>
      <c r="E131" s="188"/>
      <c r="F131" s="188"/>
      <c r="G131" s="188"/>
      <c r="H131" s="189"/>
    </row>
    <row r="132" spans="1:8" s="16" customFormat="1" ht="57" customHeight="1" x14ac:dyDescent="0.2">
      <c r="A132" s="190" t="s">
        <v>76</v>
      </c>
      <c r="B132" s="191"/>
      <c r="C132" s="186"/>
      <c r="D132" s="617">
        <v>2100</v>
      </c>
      <c r="E132" s="552"/>
      <c r="F132" s="552"/>
      <c r="G132" s="552"/>
      <c r="H132" s="472"/>
    </row>
    <row r="133" spans="1:8" s="16" customFormat="1" ht="57" customHeight="1" x14ac:dyDescent="0.2">
      <c r="A133" s="190" t="s">
        <v>77</v>
      </c>
      <c r="B133" s="191"/>
      <c r="C133" s="186"/>
      <c r="D133" s="359">
        <v>1680</v>
      </c>
      <c r="E133" s="157"/>
      <c r="F133" s="157"/>
      <c r="G133" s="157"/>
      <c r="H133" s="158"/>
    </row>
    <row r="134" spans="1:8" s="16" customFormat="1" ht="57" customHeight="1" x14ac:dyDescent="0.2">
      <c r="A134" s="190" t="s">
        <v>78</v>
      </c>
      <c r="B134" s="191"/>
      <c r="C134" s="186"/>
      <c r="D134" s="359">
        <v>1400</v>
      </c>
      <c r="E134" s="157"/>
      <c r="F134" s="157"/>
      <c r="G134" s="157"/>
      <c r="H134" s="158"/>
    </row>
    <row r="135" spans="1:8" s="16" customFormat="1" ht="57" customHeight="1" x14ac:dyDescent="0.2">
      <c r="A135" s="190" t="s">
        <v>79</v>
      </c>
      <c r="B135" s="191"/>
      <c r="C135" s="186"/>
      <c r="D135" s="359">
        <v>1200</v>
      </c>
      <c r="E135" s="157"/>
      <c r="F135" s="157"/>
      <c r="G135" s="157"/>
      <c r="H135" s="158"/>
    </row>
    <row r="136" spans="1:8" s="16" customFormat="1" ht="57" customHeight="1" x14ac:dyDescent="0.2">
      <c r="A136" s="190" t="s">
        <v>80</v>
      </c>
      <c r="B136" s="191"/>
      <c r="C136" s="186"/>
      <c r="D136" s="359">
        <v>1050</v>
      </c>
      <c r="E136" s="157"/>
      <c r="F136" s="157"/>
      <c r="G136" s="157"/>
      <c r="H136" s="158"/>
    </row>
    <row r="137" spans="1:8" s="16" customFormat="1" ht="57" customHeight="1" x14ac:dyDescent="0.2">
      <c r="A137" s="190" t="s">
        <v>81</v>
      </c>
      <c r="B137" s="191"/>
      <c r="C137" s="186"/>
      <c r="D137" s="157">
        <v>933.33333333333337</v>
      </c>
      <c r="E137" s="157"/>
      <c r="F137" s="157"/>
      <c r="G137" s="157"/>
      <c r="H137" s="158"/>
    </row>
    <row r="138" spans="1:8" s="16" customFormat="1" ht="57" customHeight="1" thickBot="1" x14ac:dyDescent="0.25">
      <c r="A138" s="190" t="s">
        <v>82</v>
      </c>
      <c r="B138" s="191"/>
      <c r="C138" s="194"/>
      <c r="D138" s="157">
        <v>840</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44">
        <v>20016</v>
      </c>
      <c r="E139" s="45"/>
      <c r="F139" s="45"/>
      <c r="G139" s="45"/>
      <c r="H139" s="46"/>
    </row>
    <row r="140" spans="1:8" s="16" customFormat="1" ht="24.95" customHeight="1" thickBot="1" x14ac:dyDescent="0.25">
      <c r="A140" s="336"/>
      <c r="B140" s="337"/>
      <c r="C140" s="125"/>
      <c r="D140" s="399"/>
      <c r="E140" s="399"/>
      <c r="F140" s="399"/>
      <c r="G140" s="399"/>
      <c r="H140" s="400"/>
    </row>
    <row r="141" spans="1:8" s="16" customFormat="1" ht="50.1" customHeight="1" x14ac:dyDescent="0.2">
      <c r="A141" s="160" t="s">
        <v>85</v>
      </c>
      <c r="B141" s="161"/>
      <c r="C141" s="439" t="str">
        <f>"Интернет-площадка 2gis.ru на основе Cправочника организаций "&amp;$C$2&amp;""</f>
        <v>Интернет-площадка 2gis.ru на основе Cправочника организаций "2ГИС.СОЧИ"</v>
      </c>
      <c r="D141" s="56">
        <v>7680</v>
      </c>
      <c r="E141" s="37"/>
      <c r="F141" s="37"/>
      <c r="G141" s="37"/>
      <c r="H141" s="38"/>
    </row>
    <row r="142" spans="1:8" s="16" customFormat="1" ht="50.1" customHeight="1" x14ac:dyDescent="0.2">
      <c r="A142" s="160" t="s">
        <v>86</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56">
        <v>5250</v>
      </c>
      <c r="E142" s="37"/>
      <c r="F142" s="37"/>
      <c r="G142" s="37"/>
      <c r="H142" s="38"/>
    </row>
    <row r="143" spans="1:8" s="16" customFormat="1" ht="50.1" customHeight="1" x14ac:dyDescent="0.2">
      <c r="A143" s="154" t="s">
        <v>87</v>
      </c>
      <c r="B143" s="204"/>
      <c r="C14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56">
        <v>5250</v>
      </c>
      <c r="E143" s="37"/>
      <c r="F143" s="37"/>
      <c r="G143" s="37"/>
      <c r="H143" s="38"/>
    </row>
    <row r="144" spans="1:8" s="16" customFormat="1" ht="50.1" customHeight="1" x14ac:dyDescent="0.2">
      <c r="A144" s="154" t="s">
        <v>88</v>
      </c>
      <c r="B144" s="204"/>
      <c r="C144" s="203" t="str">
        <f>"Интернет-площадка 2gis.ru на основе Cправочника организаций "&amp;$C$2&amp;""</f>
        <v>Интернет-площадка 2gis.ru на основе Cправочника организаций "2ГИС.СОЧИ"</v>
      </c>
      <c r="D144" s="56">
        <v>20340</v>
      </c>
      <c r="E144" s="37"/>
      <c r="F144" s="37"/>
      <c r="G144" s="37"/>
      <c r="H144" s="38"/>
    </row>
    <row r="145" spans="1:8" s="16" customFormat="1" ht="50.1" customHeight="1" x14ac:dyDescent="0.2">
      <c r="A145" s="160" t="s">
        <v>89</v>
      </c>
      <c r="B145" s="161"/>
      <c r="C145" s="203" t="str">
        <f>"Интернет-площадка 2gis.ru на основе Cправочника организаций "&amp;$C$2&amp;""</f>
        <v>Интернет-площадка 2gis.ru на основе Cправочника организаций "2ГИС.СОЧИ"</v>
      </c>
      <c r="D145" s="56">
        <v>24408</v>
      </c>
      <c r="E145" s="37"/>
      <c r="F145" s="37"/>
      <c r="G145" s="37"/>
      <c r="H145" s="38"/>
    </row>
    <row r="146" spans="1:8" s="16" customFormat="1" ht="50.1" customHeight="1" x14ac:dyDescent="0.2">
      <c r="A146" s="160" t="s">
        <v>90</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56">
        <v>5250</v>
      </c>
      <c r="E146" s="37"/>
      <c r="F146" s="37"/>
      <c r="G146" s="37"/>
      <c r="H146" s="38"/>
    </row>
    <row r="147" spans="1:8" s="16" customFormat="1" ht="50.1" customHeight="1" x14ac:dyDescent="0.2">
      <c r="A147" s="160" t="s">
        <v>91</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56">
        <v>5250</v>
      </c>
      <c r="E147" s="37"/>
      <c r="F147" s="37"/>
      <c r="G147" s="37"/>
      <c r="H147" s="38"/>
    </row>
    <row r="148" spans="1:8" s="16" customFormat="1" ht="50.1" customHeight="1" x14ac:dyDescent="0.2">
      <c r="A148" s="160" t="s">
        <v>92</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56">
        <v>5250</v>
      </c>
      <c r="E148" s="37"/>
      <c r="F148" s="37"/>
      <c r="G148" s="37"/>
      <c r="H148" s="38"/>
    </row>
    <row r="149" spans="1:8" s="16" customFormat="1" ht="50.1" customHeight="1" x14ac:dyDescent="0.2">
      <c r="A149" s="160" t="s">
        <v>93</v>
      </c>
      <c r="B149" s="161"/>
      <c r="C149" s="203" t="str">
        <f>C181</f>
        <v>электронный справочник на основе Справочника организаций "2ГИС.СОЧИ" (мобильная версия 2ГИС 4.0 и выше)</v>
      </c>
      <c r="D149" s="56">
        <v>12204</v>
      </c>
      <c r="E149" s="37"/>
      <c r="F149" s="37"/>
      <c r="G149" s="37"/>
      <c r="H149" s="38"/>
    </row>
    <row r="150" spans="1:8" s="16" customFormat="1" ht="50.1" customHeight="1" x14ac:dyDescent="0.2">
      <c r="A150" s="160" t="s">
        <v>94</v>
      </c>
      <c r="B150" s="161"/>
      <c r="C150" s="203" t="s">
        <v>95</v>
      </c>
      <c r="D150" s="56">
        <v>540</v>
      </c>
      <c r="E150" s="37"/>
      <c r="F150" s="37"/>
      <c r="G150" s="37"/>
      <c r="H150" s="38"/>
    </row>
    <row r="151" spans="1:8" s="16" customFormat="1" ht="78" customHeight="1" x14ac:dyDescent="0.2">
      <c r="A151" s="160" t="s">
        <v>96</v>
      </c>
      <c r="B151" s="161"/>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56">
        <v>4320</v>
      </c>
      <c r="E151" s="37"/>
      <c r="F151" s="37"/>
      <c r="G151" s="37"/>
      <c r="H151" s="38"/>
    </row>
    <row r="152" spans="1:8" s="16" customFormat="1" ht="78" customHeight="1" x14ac:dyDescent="0.2">
      <c r="A152" s="160" t="s">
        <v>97</v>
      </c>
      <c r="B152" s="161"/>
      <c r="C152" s="20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56">
        <v>3456</v>
      </c>
      <c r="E152" s="37"/>
      <c r="F152" s="37"/>
      <c r="G152" s="37"/>
      <c r="H152" s="38"/>
    </row>
    <row r="153" spans="1:8" s="16" customFormat="1" ht="78" customHeight="1" x14ac:dyDescent="0.2">
      <c r="A153" s="160" t="s">
        <v>98</v>
      </c>
      <c r="B153" s="161"/>
      <c r="C153"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56">
        <v>3480</v>
      </c>
      <c r="E153" s="37"/>
      <c r="F153" s="37"/>
      <c r="G153" s="37"/>
      <c r="H153" s="38"/>
    </row>
    <row r="154" spans="1:8" s="16" customFormat="1" ht="78" customHeight="1" x14ac:dyDescent="0.2">
      <c r="A154" s="160" t="s">
        <v>99</v>
      </c>
      <c r="B154" s="161"/>
      <c r="C154"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56">
        <v>1728</v>
      </c>
      <c r="E154" s="37"/>
      <c r="F154" s="37"/>
      <c r="G154" s="37"/>
      <c r="H154" s="38"/>
    </row>
    <row r="155" spans="1:8" s="16" customFormat="1" ht="78" customHeight="1" x14ac:dyDescent="0.2">
      <c r="A155" s="160" t="s">
        <v>100</v>
      </c>
      <c r="B155" s="161" t="s">
        <v>100</v>
      </c>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56">
        <v>25800</v>
      </c>
      <c r="E155" s="37"/>
      <c r="F155" s="37"/>
      <c r="G155" s="37"/>
      <c r="H155" s="38"/>
    </row>
    <row r="156" spans="1:8" s="16" customFormat="1" ht="78" customHeight="1" x14ac:dyDescent="0.2">
      <c r="A156" s="160" t="s">
        <v>101</v>
      </c>
      <c r="B156" s="161" t="s">
        <v>101</v>
      </c>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56">
        <v>10008</v>
      </c>
      <c r="E156" s="37"/>
      <c r="F156" s="37"/>
      <c r="G156" s="37"/>
      <c r="H156" s="38"/>
    </row>
    <row r="157" spans="1:8" s="16" customFormat="1" ht="50.1" customHeight="1" thickBot="1" x14ac:dyDescent="0.25">
      <c r="A157" s="160" t="s">
        <v>102</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56">
        <v>6360</v>
      </c>
      <c r="E157" s="37"/>
      <c r="F157" s="37"/>
      <c r="G157" s="37"/>
      <c r="H157" s="38"/>
    </row>
    <row r="158" spans="1:8" s="16" customFormat="1" ht="102" customHeight="1" thickBot="1" x14ac:dyDescent="0.25">
      <c r="A158" s="160" t="s">
        <v>16</v>
      </c>
      <c r="B158" s="161"/>
      <c r="C158"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56">
        <v>1008</v>
      </c>
      <c r="E158" s="37"/>
      <c r="F158" s="37"/>
      <c r="G158" s="37"/>
      <c r="H158" s="38"/>
    </row>
    <row r="159" spans="1:8" s="16" customFormat="1" ht="102" customHeight="1" thickBot="1" x14ac:dyDescent="0.25">
      <c r="A159" s="160" t="s">
        <v>103</v>
      </c>
      <c r="B159" s="161"/>
      <c r="C159"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9" s="56">
        <v>100002</v>
      </c>
      <c r="E159" s="37"/>
      <c r="F159" s="37"/>
      <c r="G159" s="37"/>
      <c r="H159" s="38"/>
    </row>
    <row r="160" spans="1:8" s="16" customFormat="1" ht="126" customHeight="1" x14ac:dyDescent="0.2">
      <c r="A160" s="160" t="s">
        <v>104</v>
      </c>
      <c r="B160" s="161"/>
      <c r="C160"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0" s="56">
        <v>12000</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56">
        <v>4500</v>
      </c>
      <c r="E161" s="37"/>
      <c r="F161" s="37"/>
      <c r="G161" s="37"/>
      <c r="H161" s="38"/>
    </row>
    <row r="162" spans="1:8" s="16" customFormat="1" ht="96" customHeight="1" x14ac:dyDescent="0.2">
      <c r="A162" s="154" t="s">
        <v>106</v>
      </c>
      <c r="B162" s="204"/>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2" s="56">
        <v>15003</v>
      </c>
      <c r="E162" s="37"/>
      <c r="F162" s="37"/>
      <c r="G162" s="37"/>
      <c r="H162" s="38"/>
    </row>
    <row r="163" spans="1:8" s="16" customFormat="1" ht="50.1" customHeight="1" x14ac:dyDescent="0.2">
      <c r="A163" s="160" t="s">
        <v>107</v>
      </c>
      <c r="B163" s="161"/>
      <c r="C163" s="203" t="str">
        <f>"Интернет-площадка 2gis.ru на основе Cправочника организаций "&amp;$C$2&amp;""</f>
        <v>Интернет-площадка 2gis.ru на основе Cправочника организаций "2ГИС.СОЧИ"</v>
      </c>
      <c r="D163" s="56">
        <v>13920</v>
      </c>
      <c r="E163" s="37"/>
      <c r="F163" s="37"/>
      <c r="G163" s="37"/>
      <c r="H163" s="38"/>
    </row>
    <row r="164" spans="1:8" s="16" customFormat="1" ht="50.1" customHeight="1" x14ac:dyDescent="0.2">
      <c r="A164" s="160" t="s">
        <v>108</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56">
        <v>9480</v>
      </c>
      <c r="E164" s="37"/>
      <c r="F164" s="37"/>
      <c r="G164" s="37"/>
      <c r="H164" s="38"/>
    </row>
    <row r="165" spans="1:8" s="16" customFormat="1" ht="50.1" customHeight="1" x14ac:dyDescent="0.2">
      <c r="A165" s="154" t="s">
        <v>109</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56">
        <v>9480</v>
      </c>
      <c r="E165" s="37"/>
      <c r="F165" s="37"/>
      <c r="G165" s="37"/>
      <c r="H165" s="38"/>
    </row>
    <row r="166" spans="1:8" s="16" customFormat="1" ht="50.1" customHeight="1" x14ac:dyDescent="0.2">
      <c r="A166" s="154" t="s">
        <v>110</v>
      </c>
      <c r="B166" s="204"/>
      <c r="C166" s="203" t="str">
        <f>"Интернет-площадка 2gis.ru на основе Cправочника организаций "&amp;$C$2&amp;""</f>
        <v>Интернет-площадка 2gis.ru на основе Cправочника организаций "2ГИС.СОЧИ"</v>
      </c>
      <c r="D166" s="56">
        <v>36720</v>
      </c>
      <c r="E166" s="37"/>
      <c r="F166" s="37"/>
      <c r="G166" s="37"/>
      <c r="H166" s="38"/>
    </row>
    <row r="167" spans="1:8" s="16" customFormat="1" ht="50.1" customHeight="1" x14ac:dyDescent="0.2">
      <c r="A167" s="154" t="s">
        <v>111</v>
      </c>
      <c r="B167" s="204"/>
      <c r="C167" s="203" t="str">
        <f>"Интернет-площадка 2gis.ru на основе Cправочника организаций "&amp;$C$2&amp;""</f>
        <v>Интернет-площадка 2gis.ru на основе Cправочника организаций "2ГИС.СОЧИ"</v>
      </c>
      <c r="D167" s="56">
        <v>44064</v>
      </c>
      <c r="E167" s="37"/>
      <c r="F167" s="37"/>
      <c r="G167" s="37"/>
      <c r="H167" s="38"/>
    </row>
    <row r="168" spans="1:8" s="16" customFormat="1" ht="50.1" customHeight="1" x14ac:dyDescent="0.2">
      <c r="A168" s="154" t="s">
        <v>112</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56">
        <v>9480</v>
      </c>
      <c r="E168" s="37"/>
      <c r="F168" s="37"/>
      <c r="G168" s="37"/>
      <c r="H168" s="38"/>
    </row>
    <row r="169" spans="1:8" s="16" customFormat="1" ht="50.1" customHeight="1" x14ac:dyDescent="0.2">
      <c r="A169" s="154" t="s">
        <v>113</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56">
        <v>9480</v>
      </c>
      <c r="E169" s="37"/>
      <c r="F169" s="37"/>
      <c r="G169" s="37"/>
      <c r="H169" s="38"/>
    </row>
    <row r="170" spans="1:8" s="16" customFormat="1" ht="50.1" customHeight="1" x14ac:dyDescent="0.2">
      <c r="A170" s="160" t="s">
        <v>114</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56">
        <v>9480</v>
      </c>
      <c r="E170" s="37"/>
      <c r="F170" s="37"/>
      <c r="G170" s="37"/>
      <c r="H170" s="38"/>
    </row>
    <row r="171" spans="1:8" s="16" customFormat="1" ht="50.1" customHeight="1" x14ac:dyDescent="0.2">
      <c r="A171" s="160" t="s">
        <v>115</v>
      </c>
      <c r="B171" s="161"/>
      <c r="C171" s="203" t="s">
        <v>95</v>
      </c>
      <c r="D171" s="56">
        <v>1080</v>
      </c>
      <c r="E171" s="37"/>
      <c r="F171" s="37"/>
      <c r="G171" s="37"/>
      <c r="H171" s="38"/>
    </row>
    <row r="172" spans="1:8" s="16" customFormat="1" ht="75" customHeight="1" x14ac:dyDescent="0.2">
      <c r="A172" s="160" t="s">
        <v>116</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56">
        <v>46440</v>
      </c>
      <c r="E172" s="37"/>
      <c r="F172" s="37"/>
      <c r="G172" s="37"/>
      <c r="H172" s="38"/>
    </row>
    <row r="173" spans="1:8" s="16" customFormat="1" ht="50.1" customHeight="1" thickBot="1" x14ac:dyDescent="0.25">
      <c r="A173" s="160" t="s">
        <v>117</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56">
        <v>11520</v>
      </c>
      <c r="E173" s="37"/>
      <c r="F173" s="37"/>
      <c r="G173" s="37"/>
      <c r="H173" s="38"/>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6">
        <v>10008</v>
      </c>
      <c r="E175" s="37"/>
      <c r="F175" s="37"/>
      <c r="G175" s="37"/>
      <c r="H175" s="38"/>
    </row>
    <row r="176" spans="1:8" s="16" customFormat="1" ht="50.1" customHeight="1" x14ac:dyDescent="0.2">
      <c r="A176" s="160" t="s">
        <v>120</v>
      </c>
      <c r="B176" s="161"/>
      <c r="C176" s="209"/>
      <c r="D176" s="36">
        <v>10008</v>
      </c>
      <c r="E176" s="37"/>
      <c r="F176" s="37"/>
      <c r="G176" s="37"/>
      <c r="H176" s="38"/>
    </row>
    <row r="177" spans="1:8" s="16" customFormat="1" ht="50.1" customHeight="1" x14ac:dyDescent="0.2">
      <c r="A177" s="207" t="s">
        <v>121</v>
      </c>
      <c r="B177" s="208"/>
      <c r="C177" s="209"/>
      <c r="D177" s="359">
        <v>1500</v>
      </c>
      <c r="E177" s="157"/>
      <c r="F177" s="157"/>
      <c r="G177" s="157"/>
      <c r="H177" s="157"/>
    </row>
    <row r="178" spans="1:8" s="16" customFormat="1" ht="50.1" customHeight="1" x14ac:dyDescent="0.2">
      <c r="A178" s="207" t="s">
        <v>122</v>
      </c>
      <c r="B178" s="208"/>
      <c r="C178" s="209"/>
      <c r="D178" s="359">
        <v>150</v>
      </c>
      <c r="E178" s="157"/>
      <c r="F178" s="157"/>
      <c r="G178" s="157"/>
      <c r="H178" s="157"/>
    </row>
    <row r="179" spans="1:8" s="16" customFormat="1" ht="50.1" customHeight="1" thickBot="1" x14ac:dyDescent="0.25">
      <c r="A179" s="207" t="s">
        <v>123</v>
      </c>
      <c r="B179" s="208"/>
      <c r="C179" s="210"/>
      <c r="D179" s="78">
        <v>510</v>
      </c>
      <c r="E179" s="79"/>
      <c r="F179" s="79"/>
      <c r="G179" s="79"/>
      <c r="H179" s="79"/>
    </row>
    <row r="180" spans="1:8" s="16" customFormat="1" ht="50.1" customHeight="1" thickBot="1" x14ac:dyDescent="0.25">
      <c r="A180" s="24" t="s">
        <v>124</v>
      </c>
      <c r="B180" s="25"/>
      <c r="C180" s="26"/>
      <c r="D180" s="173"/>
      <c r="E180" s="173"/>
      <c r="F180" s="173"/>
      <c r="G180" s="173"/>
      <c r="H180" s="174"/>
    </row>
    <row r="181" spans="1:8" s="16" customFormat="1" ht="50.1" customHeight="1" x14ac:dyDescent="0.2">
      <c r="A181" s="160" t="s">
        <v>125</v>
      </c>
      <c r="B181" s="161"/>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81" s="212">
        <f>F181*1.2</f>
        <v>3600</v>
      </c>
      <c r="E181" s="213">
        <f>F181*1.1</f>
        <v>3300.0000000000005</v>
      </c>
      <c r="F181" s="213">
        <v>3000</v>
      </c>
      <c r="G181" s="213">
        <f>F181*0.75</f>
        <v>2250</v>
      </c>
      <c r="H181" s="214">
        <f>F181*0.5</f>
        <v>1500</v>
      </c>
    </row>
    <row r="182" spans="1:8" s="16" customFormat="1" ht="50.1" customHeight="1" x14ac:dyDescent="0.2">
      <c r="A182" s="160" t="s">
        <v>126</v>
      </c>
      <c r="B182" s="161"/>
      <c r="C182" s="203" t="str">
        <f>"Интернет-площадка 2gis.ru на основе Cправочника организаций "&amp;$C$2&amp;""</f>
        <v>Интернет-площадка 2gis.ru на основе Cправочника организаций "2ГИС.СОЧИ"</v>
      </c>
      <c r="D182" s="36">
        <v>2040</v>
      </c>
      <c r="E182" s="37"/>
      <c r="F182" s="37"/>
      <c r="G182" s="37"/>
      <c r="H182" s="38"/>
    </row>
    <row r="183" spans="1:8" s="16" customFormat="1" ht="50.1" customHeight="1" x14ac:dyDescent="0.2">
      <c r="A183" s="160" t="s">
        <v>127</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3" s="56">
        <v>6720</v>
      </c>
      <c r="E183" s="37"/>
      <c r="F183" s="37"/>
      <c r="G183" s="37"/>
      <c r="H183" s="38"/>
    </row>
    <row r="184" spans="1:8" s="16" customFormat="1" ht="50.1" customHeight="1" x14ac:dyDescent="0.2">
      <c r="A184" s="154" t="s">
        <v>295</v>
      </c>
      <c r="B184" s="204"/>
      <c r="C18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84" s="212">
        <f>F184*1.2</f>
        <v>6480</v>
      </c>
      <c r="E184" s="213">
        <f>F184*1.1</f>
        <v>5940.0000000000009</v>
      </c>
      <c r="F184" s="213">
        <v>5400</v>
      </c>
      <c r="G184" s="213">
        <f>F184*0.75</f>
        <v>4050</v>
      </c>
      <c r="H184" s="214">
        <f>F184*0.5</f>
        <v>2700</v>
      </c>
    </row>
    <row r="185" spans="1:8" s="16" customFormat="1" ht="50.1" customHeight="1" x14ac:dyDescent="0.2">
      <c r="A185" s="154" t="s">
        <v>179</v>
      </c>
      <c r="B185" s="204"/>
      <c r="C185" s="203" t="str">
        <f>"Интернет-площадка 2gis.ru на основе Cправочника организаций "&amp;$C$2&amp;""</f>
        <v>Интернет-площадка 2gis.ru на основе Cправочника организаций "2ГИС.СОЧИ"</v>
      </c>
      <c r="D185" s="36">
        <v>3720</v>
      </c>
      <c r="E185" s="37"/>
      <c r="F185" s="37"/>
      <c r="G185" s="37"/>
      <c r="H185" s="38"/>
    </row>
    <row r="186" spans="1:8" s="16" customFormat="1" ht="50.1" customHeight="1" x14ac:dyDescent="0.2">
      <c r="A186" s="154" t="s">
        <v>130</v>
      </c>
      <c r="B186" s="204"/>
      <c r="C186"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6" s="36">
        <v>12120</v>
      </c>
      <c r="E186" s="37"/>
      <c r="F186" s="37"/>
      <c r="G186" s="37"/>
      <c r="H186" s="38"/>
    </row>
    <row r="187" spans="1:8" s="16" customFormat="1" ht="126" customHeight="1" x14ac:dyDescent="0.2">
      <c r="A187" s="160" t="s">
        <v>131</v>
      </c>
      <c r="B187" s="161"/>
      <c r="C187" s="435" t="str">
        <f>C182</f>
        <v>Интернет-площадка 2gis.ru на основе Cправочника организаций "2ГИС.СОЧИ"</v>
      </c>
      <c r="D187" s="56">
        <v>2040</v>
      </c>
      <c r="E187" s="37"/>
      <c r="F187" s="37"/>
      <c r="G187" s="37"/>
      <c r="H187" s="38"/>
    </row>
    <row r="188" spans="1:8" s="16" customFormat="1" ht="126" customHeight="1" thickBot="1" x14ac:dyDescent="0.25">
      <c r="A188" s="160" t="s">
        <v>132</v>
      </c>
      <c r="B188" s="161"/>
      <c r="C18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8" s="56">
        <v>4398</v>
      </c>
      <c r="E188" s="37"/>
      <c r="F188" s="37"/>
      <c r="G188" s="37"/>
      <c r="H188" s="38"/>
    </row>
    <row r="189" spans="1:8" ht="50.1" customHeight="1" thickBot="1" x14ac:dyDescent="0.25">
      <c r="A189" s="24" t="s">
        <v>193</v>
      </c>
      <c r="B189" s="25"/>
      <c r="C189" s="26"/>
      <c r="D189" s="173"/>
      <c r="E189" s="173"/>
      <c r="F189" s="173"/>
      <c r="G189" s="173"/>
      <c r="H189" s="174"/>
    </row>
    <row r="190" spans="1:8" s="23" customFormat="1" ht="30" customHeight="1" thickBot="1" x14ac:dyDescent="0.25">
      <c r="A190" s="589"/>
      <c r="B190" s="429"/>
      <c r="C190" s="429"/>
      <c r="D190" s="429"/>
      <c r="E190" s="429"/>
      <c r="F190" s="429"/>
      <c r="G190" s="429"/>
      <c r="H190" s="431"/>
    </row>
    <row r="191" spans="1:8" s="16" customFormat="1" ht="83.25" customHeight="1" x14ac:dyDescent="0.2">
      <c r="A191" s="538" t="s">
        <v>194</v>
      </c>
      <c r="B191" s="539"/>
      <c r="C19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91" s="617">
        <v>11850</v>
      </c>
      <c r="E191" s="552"/>
      <c r="F191" s="552"/>
      <c r="G191" s="552"/>
      <c r="H191" s="472"/>
    </row>
    <row r="192" spans="1:8" s="16" customFormat="1" ht="83.25" customHeight="1" thickBot="1" x14ac:dyDescent="0.25">
      <c r="A192" s="540" t="s">
        <v>195</v>
      </c>
      <c r="B192" s="541"/>
      <c r="C192" s="210"/>
      <c r="D192" s="361">
        <v>11850</v>
      </c>
      <c r="E192" s="165"/>
      <c r="F192" s="165"/>
      <c r="G192" s="165"/>
      <c r="H192" s="166"/>
    </row>
    <row r="193" spans="1:8" s="28" customFormat="1" ht="50.1" customHeight="1" thickBot="1" x14ac:dyDescent="0.25">
      <c r="A193" s="197"/>
      <c r="B193" s="198"/>
      <c r="C193" s="125"/>
      <c r="D193" s="199"/>
      <c r="E193" s="199"/>
      <c r="F193" s="199"/>
      <c r="G193" s="199"/>
      <c r="H193" s="200"/>
    </row>
    <row r="194" spans="1:8" s="23" customFormat="1" ht="26.25" x14ac:dyDescent="0.2">
      <c r="A194" s="216"/>
      <c r="B194" s="217"/>
      <c r="C194" s="218"/>
      <c r="D194" s="217"/>
      <c r="E194" s="217"/>
      <c r="F194" s="217"/>
      <c r="G194" s="217"/>
      <c r="H194" s="219"/>
    </row>
    <row r="195" spans="1:8" s="16" customFormat="1" ht="21" x14ac:dyDescent="0.2">
      <c r="A195" s="220"/>
      <c r="B195" s="221" t="s">
        <v>133</v>
      </c>
      <c r="C195" s="222" t="s">
        <v>216</v>
      </c>
      <c r="D195" s="222"/>
      <c r="E195" s="223"/>
      <c r="F195" s="223"/>
      <c r="G195" s="223"/>
      <c r="H195" s="223"/>
    </row>
    <row r="196" spans="1:8" s="16" customFormat="1" ht="21" x14ac:dyDescent="0.2">
      <c r="A196" s="220"/>
      <c r="B196" s="223"/>
      <c r="C196" s="224" t="s">
        <v>217</v>
      </c>
      <c r="D196" s="224"/>
      <c r="E196" s="223"/>
      <c r="F196" s="223"/>
      <c r="G196" s="223"/>
      <c r="H196" s="223"/>
    </row>
    <row r="197" spans="1:8" s="16" customFormat="1" ht="21" x14ac:dyDescent="0.2">
      <c r="A197" s="220"/>
      <c r="B197" s="223"/>
      <c r="C197" s="224" t="s">
        <v>218</v>
      </c>
      <c r="D197" s="224"/>
      <c r="E197" s="223"/>
      <c r="F197" s="223"/>
      <c r="G197" s="223"/>
      <c r="H197" s="223"/>
    </row>
    <row r="198" spans="1:8" s="16" customFormat="1" ht="21" x14ac:dyDescent="0.2">
      <c r="A198" s="220"/>
      <c r="B198" s="223"/>
      <c r="C198" s="457"/>
      <c r="D198" s="457"/>
      <c r="E198" s="223"/>
      <c r="F198" s="223"/>
      <c r="G198" s="223"/>
      <c r="H198" s="223"/>
    </row>
    <row r="199" spans="1:8" s="16" customFormat="1" ht="21" x14ac:dyDescent="0.2">
      <c r="A199" s="225" t="s">
        <v>671</v>
      </c>
      <c r="B199" s="225"/>
      <c r="C199" s="225"/>
      <c r="D199" s="225"/>
      <c r="E199" s="225"/>
      <c r="F199" s="225"/>
      <c r="G199" s="225"/>
      <c r="H199" s="225"/>
    </row>
    <row r="200" spans="1:8" s="16" customFormat="1" ht="21" x14ac:dyDescent="0.2">
      <c r="A200" s="216"/>
      <c r="B200" s="217"/>
      <c r="C200" s="224"/>
      <c r="D200" s="224"/>
      <c r="E200" s="223"/>
      <c r="F200" s="223"/>
      <c r="G200" s="223"/>
      <c r="H200" s="217"/>
    </row>
    <row r="201" spans="1:8" ht="12.6" customHeight="1" x14ac:dyDescent="0.2">
      <c r="A201" s="227" t="str">
        <f>Абакан_юр!A174</f>
        <v>По соглашению сторон в качестве валюты платежа могут выступать украинские гривны, в этом случае курс следующий: 1 руб. = 0,4273 гривен</v>
      </c>
      <c r="B201" s="227"/>
      <c r="C201" s="227"/>
      <c r="D201" s="228"/>
      <c r="E201" s="228"/>
      <c r="F201" s="229"/>
      <c r="G201" s="230"/>
      <c r="H201" s="230"/>
    </row>
    <row r="202" spans="1:8" s="223" customFormat="1" ht="24.95" customHeight="1" x14ac:dyDescent="0.2">
      <c r="A202" s="227" t="str">
        <f>Абакан_юр!A175</f>
        <v>По соглашению сторон в качестве валюты платежа могут выступать дирхамы ОАЭ, в этом случае курс следующий: 1 руб. = 0,0413 дирхам</v>
      </c>
      <c r="B202" s="227"/>
      <c r="C202" s="227"/>
      <c r="D202" s="228"/>
      <c r="E202" s="228"/>
      <c r="F202" s="229"/>
      <c r="G202" s="232"/>
      <c r="H202" s="232"/>
    </row>
    <row r="203" spans="1:8" s="223" customFormat="1" ht="24.95" customHeight="1" x14ac:dyDescent="0.2">
      <c r="A203" s="227" t="str">
        <f>Абакан_юр!A176</f>
        <v>По соглашению сторон в качестве валюты платежа могут выступать доллары США, в этом случае курс следующий: 1 руб. = 0,0113 доллара</v>
      </c>
      <c r="B203" s="227"/>
      <c r="C203" s="227"/>
      <c r="D203" s="228"/>
      <c r="E203" s="228"/>
      <c r="F203" s="229"/>
      <c r="G203" s="232"/>
      <c r="H203" s="232"/>
    </row>
    <row r="204" spans="1:8" s="223" customFormat="1" ht="24.95" customHeight="1" x14ac:dyDescent="0.2">
      <c r="A204" s="227" t="str">
        <f>Абакан_юр!A177</f>
        <v>По соглашению сторон в качестве валюты платежа могут выступать евро, в этом случае курс следующий: 1 руб. = 0,0105 евро</v>
      </c>
      <c r="B204" s="227"/>
      <c r="C204" s="227"/>
      <c r="D204" s="228"/>
      <c r="E204" s="229"/>
      <c r="F204" s="229"/>
      <c r="G204" s="232"/>
      <c r="H204" s="232"/>
    </row>
    <row r="205" spans="1:8" s="223" customFormat="1" ht="24.75" customHeight="1" x14ac:dyDescent="0.2">
      <c r="A205" s="227" t="str">
        <f>Абакан_юр!A178</f>
        <v>По соглашению сторон в качестве валюты платежа могут выступать чешские кроны, в этом случае курс следующий: 1 руб. = 0,2661 крона</v>
      </c>
      <c r="B205" s="227"/>
      <c r="C205" s="227"/>
      <c r="D205" s="228"/>
      <c r="E205" s="229"/>
      <c r="F205" s="229"/>
      <c r="G205" s="232"/>
      <c r="H205" s="232"/>
    </row>
    <row r="206" spans="1:8" s="226" customFormat="1" ht="26.25" x14ac:dyDescent="0.2">
      <c r="A206" s="227" t="str">
        <f>Абакан_юр!A179</f>
        <v>По соглашению сторон в качестве валюты платежа могут выступать киргизские сомы, в этом случае курс следующий: 1 руб. = 1,0065 сом</v>
      </c>
      <c r="B206" s="227"/>
      <c r="C206" s="227"/>
      <c r="D206" s="228"/>
      <c r="E206" s="228"/>
      <c r="F206" s="229"/>
      <c r="G206" s="232"/>
      <c r="H206" s="232"/>
    </row>
    <row r="207" spans="1:8" s="217" customFormat="1" ht="12" customHeight="1" x14ac:dyDescent="0.2">
      <c r="A207"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7" s="227"/>
      <c r="C207" s="227"/>
      <c r="D207" s="228"/>
      <c r="E207" s="228"/>
      <c r="F207" s="229"/>
      <c r="G207" s="232"/>
      <c r="H207" s="232"/>
    </row>
    <row r="208" spans="1:8" s="231" customFormat="1" ht="24.95" customHeight="1" x14ac:dyDescent="0.2">
      <c r="A208" s="233"/>
      <c r="B208" s="233"/>
      <c r="C208" s="234"/>
      <c r="D208" s="235"/>
      <c r="E208" s="235"/>
      <c r="F208" s="236"/>
      <c r="G208" s="237"/>
      <c r="H208" s="237"/>
    </row>
    <row r="209" spans="1:8" s="231" customFormat="1" ht="24.95" customHeight="1" x14ac:dyDescent="0.2">
      <c r="A209" s="239" t="s">
        <v>144</v>
      </c>
      <c r="B209" s="239"/>
      <c r="C209" s="239"/>
      <c r="D209" s="239"/>
      <c r="E209" s="239"/>
      <c r="F209" s="239"/>
      <c r="G209" s="239"/>
      <c r="H209" s="239"/>
    </row>
    <row r="210" spans="1:8" s="231" customFormat="1" ht="24.95" customHeight="1" x14ac:dyDescent="0.2">
      <c r="A210" s="239" t="s">
        <v>145</v>
      </c>
      <c r="B210" s="239"/>
      <c r="C210" s="239"/>
      <c r="D210" s="239"/>
      <c r="E210" s="239"/>
      <c r="F210" s="239"/>
      <c r="G210" s="239"/>
      <c r="H210" s="239"/>
    </row>
    <row r="211" spans="1:8" s="231" customFormat="1" ht="24.95" customHeight="1" x14ac:dyDescent="0.2">
      <c r="A211" s="233"/>
      <c r="B211" s="233"/>
      <c r="C211" s="234"/>
      <c r="D211" s="235"/>
      <c r="E211" s="235"/>
      <c r="F211" s="236"/>
      <c r="G211" s="237"/>
      <c r="H211" s="237"/>
    </row>
    <row r="212" spans="1:8" s="231" customFormat="1" ht="24.95" customHeight="1" thickBot="1" x14ac:dyDescent="0.25">
      <c r="A212" s="240" t="s">
        <v>146</v>
      </c>
      <c r="B212" s="240"/>
      <c r="C212" s="240"/>
      <c r="D212" s="240"/>
      <c r="E212" s="240"/>
      <c r="F212" s="241"/>
      <c r="H212" s="242"/>
    </row>
    <row r="213" spans="1:8" s="231" customFormat="1" ht="24.95" customHeight="1" thickBot="1" x14ac:dyDescent="0.25">
      <c r="A213" s="595" t="s">
        <v>147</v>
      </c>
      <c r="B213" s="596"/>
      <c r="C213" s="596"/>
      <c r="D213" s="596"/>
      <c r="E213" s="597"/>
      <c r="F213" s="246"/>
      <c r="G213" s="217"/>
      <c r="H213" s="247"/>
    </row>
    <row r="214" spans="1:8" s="231" customFormat="1" ht="24.95" customHeight="1" thickBot="1" x14ac:dyDescent="0.25">
      <c r="A214" s="375" t="s">
        <v>148</v>
      </c>
      <c r="B214" s="376"/>
      <c r="C214" s="250" t="s">
        <v>149</v>
      </c>
      <c r="D214" s="402" t="s">
        <v>150</v>
      </c>
      <c r="E214" s="403"/>
      <c r="F214" s="252"/>
      <c r="G214" s="252"/>
      <c r="H214" s="252"/>
    </row>
    <row r="215" spans="1:8" s="238" customFormat="1" ht="12" customHeight="1" x14ac:dyDescent="0.2">
      <c r="A215" s="258" t="s">
        <v>183</v>
      </c>
      <c r="B215" s="259"/>
      <c r="C215" s="261" t="s">
        <v>184</v>
      </c>
      <c r="D215" s="261">
        <v>2190</v>
      </c>
      <c r="E215" s="262"/>
      <c r="F215" s="219"/>
      <c r="G215" s="219"/>
      <c r="H215" s="219"/>
    </row>
    <row r="216" spans="1:8" ht="24.95" customHeight="1" x14ac:dyDescent="0.2">
      <c r="A216" s="258" t="s">
        <v>185</v>
      </c>
      <c r="B216" s="259"/>
      <c r="C216" s="261"/>
      <c r="D216" s="261">
        <v>1590</v>
      </c>
      <c r="E216" s="262"/>
      <c r="F216" s="219"/>
      <c r="G216" s="219"/>
    </row>
    <row r="217" spans="1:8" ht="24.95" customHeight="1" x14ac:dyDescent="0.2">
      <c r="A217" s="258" t="s">
        <v>186</v>
      </c>
      <c r="B217" s="259"/>
      <c r="C217" s="261"/>
      <c r="D217" s="261">
        <v>1440</v>
      </c>
      <c r="E217" s="262"/>
      <c r="F217" s="219"/>
      <c r="G217" s="219"/>
    </row>
    <row r="218" spans="1:8" s="238" customFormat="1" ht="12.6" customHeight="1" x14ac:dyDescent="0.2">
      <c r="A218" s="258" t="s">
        <v>187</v>
      </c>
      <c r="B218" s="259"/>
      <c r="C218" s="261"/>
      <c r="D218" s="261">
        <v>1290</v>
      </c>
      <c r="E218" s="262"/>
      <c r="F218" s="219"/>
      <c r="G218" s="219"/>
      <c r="H218" s="219"/>
    </row>
    <row r="219" spans="1:8" s="242" customFormat="1" ht="50.1" customHeight="1" x14ac:dyDescent="0.2">
      <c r="A219" s="258" t="s">
        <v>151</v>
      </c>
      <c r="B219" s="259"/>
      <c r="C219" s="260" t="s">
        <v>152</v>
      </c>
      <c r="D219" s="261" t="s">
        <v>153</v>
      </c>
      <c r="E219" s="262"/>
      <c r="F219" s="252"/>
      <c r="G219" s="252"/>
      <c r="H219" s="252"/>
    </row>
    <row r="220" spans="1:8" s="247" customFormat="1" ht="50.1" customHeight="1" x14ac:dyDescent="0.2">
      <c r="A220" s="258" t="s">
        <v>154</v>
      </c>
      <c r="B220" s="259"/>
      <c r="C220" s="260" t="s">
        <v>155</v>
      </c>
      <c r="D220" s="261" t="s">
        <v>156</v>
      </c>
      <c r="E220" s="262"/>
      <c r="F220" s="252"/>
      <c r="G220" s="252"/>
      <c r="H220" s="252"/>
    </row>
    <row r="221" spans="1:8" ht="91.5" customHeight="1" x14ac:dyDescent="0.2">
      <c r="A221" s="258" t="s">
        <v>157</v>
      </c>
      <c r="B221" s="259"/>
      <c r="C221" s="260" t="s">
        <v>158</v>
      </c>
      <c r="D221" s="261" t="s">
        <v>156</v>
      </c>
      <c r="E221" s="262"/>
      <c r="F221" s="252"/>
      <c r="G221" s="252"/>
      <c r="H221" s="252"/>
    </row>
    <row r="222" spans="1:8" ht="50.1" customHeight="1" thickBot="1" x14ac:dyDescent="0.25">
      <c r="A222" s="404" t="s">
        <v>160</v>
      </c>
      <c r="B222" s="405"/>
      <c r="C222" s="601" t="s">
        <v>161</v>
      </c>
      <c r="D222" s="405" t="s">
        <v>156</v>
      </c>
      <c r="E222" s="602"/>
      <c r="F222" s="246"/>
      <c r="G222" s="246"/>
      <c r="H222" s="246"/>
    </row>
    <row r="223" spans="1:8" ht="50.1" customHeight="1" thickBot="1" x14ac:dyDescent="0.25">
      <c r="A223" s="404" t="s">
        <v>162</v>
      </c>
      <c r="B223" s="405"/>
      <c r="C223" s="406" t="s">
        <v>163</v>
      </c>
      <c r="D223" s="407" t="s">
        <v>156</v>
      </c>
      <c r="E223" s="408"/>
      <c r="F223" s="236"/>
      <c r="G223" s="237"/>
      <c r="H223" s="237"/>
    </row>
    <row r="224" spans="1:8" ht="50.1" customHeight="1" x14ac:dyDescent="0.2">
      <c r="A224" s="264" t="s">
        <v>164</v>
      </c>
      <c r="B224" s="264"/>
      <c r="C224" s="264"/>
      <c r="D224" s="264"/>
      <c r="E224" s="264"/>
      <c r="F224" s="264"/>
      <c r="G224" s="264"/>
      <c r="H224" s="264"/>
    </row>
    <row r="225" spans="1:8" ht="50.1" customHeight="1" x14ac:dyDescent="0.2">
      <c r="A225" s="264" t="s">
        <v>165</v>
      </c>
      <c r="B225" s="264"/>
      <c r="C225" s="264"/>
      <c r="D225" s="264"/>
      <c r="E225" s="264"/>
      <c r="F225" s="264"/>
      <c r="G225" s="264"/>
      <c r="H225" s="264"/>
    </row>
    <row r="226" spans="1:8" ht="99.95" customHeight="1" x14ac:dyDescent="0.2">
      <c r="A22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384"/>
      <c r="C226" s="384"/>
      <c r="D226" s="384"/>
      <c r="E226" s="384"/>
      <c r="F226" s="384"/>
      <c r="G226" s="384"/>
      <c r="H226" s="384"/>
    </row>
    <row r="227" spans="1:8" ht="75" customHeight="1" x14ac:dyDescent="0.2">
      <c r="A227" s="239" t="s">
        <v>167</v>
      </c>
      <c r="B227" s="239"/>
      <c r="C227" s="239"/>
      <c r="D227" s="239"/>
      <c r="E227" s="239"/>
      <c r="F227" s="239"/>
      <c r="G227" s="239"/>
      <c r="H227" s="239"/>
    </row>
    <row r="228" spans="1:8" ht="134.25" customHeight="1" x14ac:dyDescent="0.2">
      <c r="A228" s="264" t="s">
        <v>168</v>
      </c>
      <c r="B228" s="264"/>
      <c r="C228" s="264"/>
      <c r="D228" s="264"/>
      <c r="E228" s="264"/>
      <c r="F228" s="264"/>
      <c r="G228" s="264"/>
      <c r="H228" s="264"/>
    </row>
    <row r="229" spans="1:8" s="217" customFormat="1" ht="102.75" customHeight="1" x14ac:dyDescent="0.2">
      <c r="A229" s="239" t="s">
        <v>169</v>
      </c>
      <c r="B229" s="239"/>
      <c r="C229" s="239"/>
      <c r="D229" s="239"/>
      <c r="E229" s="239"/>
      <c r="F229" s="239"/>
      <c r="G229" s="239"/>
      <c r="H229" s="239"/>
    </row>
    <row r="230" spans="1:8" s="238" customFormat="1" ht="222.75" customHeight="1" x14ac:dyDescent="0.2">
      <c r="A230" s="216"/>
      <c r="B230" s="217"/>
      <c r="C230" s="218"/>
      <c r="D230" s="217"/>
      <c r="E230" s="217"/>
      <c r="F230" s="217"/>
      <c r="G230" s="217"/>
      <c r="H230" s="219"/>
    </row>
    <row r="231" spans="1:8" ht="50.1" customHeight="1" x14ac:dyDescent="0.2"/>
    <row r="232" spans="1:8" ht="50.1" customHeight="1" x14ac:dyDescent="0.2"/>
    <row r="233" spans="1:8" ht="185.25" customHeight="1" x14ac:dyDescent="0.2"/>
    <row r="234" spans="1:8" s="16" customFormat="1" ht="67.5" customHeight="1" x14ac:dyDescent="0.2">
      <c r="A234" s="216"/>
      <c r="B234" s="217"/>
      <c r="C234" s="218"/>
      <c r="D234" s="217"/>
      <c r="E234" s="217"/>
      <c r="F234" s="217"/>
      <c r="G234" s="217"/>
      <c r="H234" s="219"/>
    </row>
    <row r="236" spans="1:8" s="266" customFormat="1" ht="114.75" customHeight="1" x14ac:dyDescent="0.2">
      <c r="A236" s="216"/>
      <c r="B236" s="217"/>
      <c r="C236" s="218"/>
      <c r="D236" s="217"/>
      <c r="E236" s="217"/>
      <c r="F236" s="217"/>
      <c r="G236" s="217"/>
      <c r="H236" s="219"/>
    </row>
  </sheetData>
  <sheetProtection selectLockedCells="1" selectUnlockedCells="1"/>
  <mergeCells count="380">
    <mergeCell ref="A224:H224"/>
    <mergeCell ref="A225:H225"/>
    <mergeCell ref="A226:H226"/>
    <mergeCell ref="A227:H227"/>
    <mergeCell ref="A228:H228"/>
    <mergeCell ref="A229:E229"/>
    <mergeCell ref="F229:H229"/>
    <mergeCell ref="A221:B221"/>
    <mergeCell ref="D221:E221"/>
    <mergeCell ref="A222:B222"/>
    <mergeCell ref="D222:E222"/>
    <mergeCell ref="A223:B223"/>
    <mergeCell ref="D223:E223"/>
    <mergeCell ref="A218:B218"/>
    <mergeCell ref="D218:E218"/>
    <mergeCell ref="A219:B219"/>
    <mergeCell ref="D219:E219"/>
    <mergeCell ref="A220:B220"/>
    <mergeCell ref="D220:E220"/>
    <mergeCell ref="A213:E213"/>
    <mergeCell ref="A214:B214"/>
    <mergeCell ref="D214:E214"/>
    <mergeCell ref="A215:B215"/>
    <mergeCell ref="C215:C218"/>
    <mergeCell ref="D215:E215"/>
    <mergeCell ref="A216:B216"/>
    <mergeCell ref="D216:E216"/>
    <mergeCell ref="A217:B217"/>
    <mergeCell ref="D217:E217"/>
    <mergeCell ref="A205:C205"/>
    <mergeCell ref="A206:C206"/>
    <mergeCell ref="A207:C207"/>
    <mergeCell ref="A209:H209"/>
    <mergeCell ref="A210:H210"/>
    <mergeCell ref="A212:E212"/>
    <mergeCell ref="C200:D200"/>
    <mergeCell ref="A201:C201"/>
    <mergeCell ref="G201:H201"/>
    <mergeCell ref="A202:C202"/>
    <mergeCell ref="A203:C203"/>
    <mergeCell ref="A204:C204"/>
    <mergeCell ref="A193:B193"/>
    <mergeCell ref="D193:H193"/>
    <mergeCell ref="C195:D195"/>
    <mergeCell ref="C196:D196"/>
    <mergeCell ref="C197:D197"/>
    <mergeCell ref="A199:H199"/>
    <mergeCell ref="A190:C190"/>
    <mergeCell ref="D190:H190"/>
    <mergeCell ref="A191:B191"/>
    <mergeCell ref="C191:C192"/>
    <mergeCell ref="D191:H191"/>
    <mergeCell ref="A192:B192"/>
    <mergeCell ref="D192:H192"/>
    <mergeCell ref="A187:B187"/>
    <mergeCell ref="D187:H187"/>
    <mergeCell ref="A188:B188"/>
    <mergeCell ref="D188:H188"/>
    <mergeCell ref="A189:B189"/>
    <mergeCell ref="D189:H189"/>
    <mergeCell ref="A183:B183"/>
    <mergeCell ref="D183:H183"/>
    <mergeCell ref="A184:B184"/>
    <mergeCell ref="A185:B185"/>
    <mergeCell ref="D185:H185"/>
    <mergeCell ref="A186:B186"/>
    <mergeCell ref="D186:H186"/>
    <mergeCell ref="D179:H179"/>
    <mergeCell ref="A180:B180"/>
    <mergeCell ref="D180:H180"/>
    <mergeCell ref="A181:B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5"/>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389">
        <v>180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1">
        <f>F48*1.2</f>
        <v>10641.6</v>
      </c>
      <c r="E48" s="32">
        <f>F48*1.1</f>
        <v>9754.8000000000011</v>
      </c>
      <c r="F48" s="32">
        <v>8868</v>
      </c>
      <c r="G48" s="32">
        <f>F48*0.75</f>
        <v>6651</v>
      </c>
      <c r="H48" s="33">
        <f>F48*0.5</f>
        <v>4434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54">
        <f>F54*1.2</f>
        <v>12038.4</v>
      </c>
      <c r="E54" s="32">
        <f>F54*1.1</f>
        <v>11035.2</v>
      </c>
      <c r="F54" s="32">
        <v>10032</v>
      </c>
      <c r="G54" s="32">
        <f>F54*0.75</f>
        <v>7524</v>
      </c>
      <c r="H54" s="33">
        <f>F54*0.5</f>
        <v>5016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389">
        <v>180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330 до 25080</v>
      </c>
      <c r="E64" s="139"/>
      <c r="F64" s="139"/>
      <c r="G64" s="139"/>
      <c r="H64" s="140"/>
    </row>
    <row r="65" spans="1:8" ht="37.5" customHeight="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144">
        <v>330</v>
      </c>
      <c r="E65" s="145"/>
      <c r="F65" s="145"/>
      <c r="G65" s="145"/>
      <c r="H65" s="146"/>
    </row>
    <row r="66" spans="1:8" ht="37.5" customHeight="1" x14ac:dyDescent="0.2">
      <c r="A66" s="147" t="s">
        <v>40</v>
      </c>
      <c r="B66" s="315"/>
      <c r="C66" s="297"/>
      <c r="D66" s="36">
        <v>1320</v>
      </c>
      <c r="E66" s="37"/>
      <c r="F66" s="37"/>
      <c r="G66" s="37"/>
      <c r="H66" s="38"/>
    </row>
    <row r="67" spans="1:8" ht="37.5" customHeight="1" x14ac:dyDescent="0.2">
      <c r="A67" s="147" t="s">
        <v>41</v>
      </c>
      <c r="B67" s="315"/>
      <c r="C67" s="297"/>
      <c r="D67" s="36">
        <v>2640</v>
      </c>
      <c r="E67" s="37"/>
      <c r="F67" s="37"/>
      <c r="G67" s="37"/>
      <c r="H67" s="38"/>
    </row>
    <row r="68" spans="1:8" ht="37.5" customHeight="1" x14ac:dyDescent="0.2">
      <c r="A68" s="147" t="s">
        <v>42</v>
      </c>
      <c r="B68" s="315"/>
      <c r="C68" s="297"/>
      <c r="D68" s="36">
        <v>3960</v>
      </c>
      <c r="E68" s="37"/>
      <c r="F68" s="37"/>
      <c r="G68" s="37"/>
      <c r="H68" s="38"/>
    </row>
    <row r="69" spans="1:8" ht="37.5" customHeight="1" x14ac:dyDescent="0.2">
      <c r="A69" s="147" t="s">
        <v>43</v>
      </c>
      <c r="B69" s="315"/>
      <c r="C69" s="297"/>
      <c r="D69" s="36">
        <v>5280</v>
      </c>
      <c r="E69" s="37"/>
      <c r="F69" s="37"/>
      <c r="G69" s="37"/>
      <c r="H69" s="38"/>
    </row>
    <row r="70" spans="1:8" ht="37.5" customHeight="1" x14ac:dyDescent="0.2">
      <c r="A70" s="147" t="s">
        <v>44</v>
      </c>
      <c r="B70" s="315"/>
      <c r="C70" s="297"/>
      <c r="D70" s="36">
        <v>6600</v>
      </c>
      <c r="E70" s="37"/>
      <c r="F70" s="37"/>
      <c r="G70" s="37"/>
      <c r="H70" s="38"/>
    </row>
    <row r="71" spans="1:8" ht="37.5" customHeight="1" x14ac:dyDescent="0.2">
      <c r="A71" s="147" t="s">
        <v>45</v>
      </c>
      <c r="B71" s="315"/>
      <c r="C71" s="297"/>
      <c r="D71" s="36">
        <v>7920</v>
      </c>
      <c r="E71" s="37"/>
      <c r="F71" s="37"/>
      <c r="G71" s="37"/>
      <c r="H71" s="38"/>
    </row>
    <row r="72" spans="1:8" ht="37.5" customHeight="1" x14ac:dyDescent="0.2">
      <c r="A72" s="147" t="s">
        <v>46</v>
      </c>
      <c r="B72" s="315"/>
      <c r="C72" s="297"/>
      <c r="D72" s="36">
        <v>9240</v>
      </c>
      <c r="E72" s="37"/>
      <c r="F72" s="37"/>
      <c r="G72" s="37"/>
      <c r="H72" s="38"/>
    </row>
    <row r="73" spans="1:8" ht="37.5" customHeight="1" x14ac:dyDescent="0.2">
      <c r="A73" s="147" t="s">
        <v>47</v>
      </c>
      <c r="B73" s="315"/>
      <c r="C73" s="297"/>
      <c r="D73" s="36">
        <v>10560</v>
      </c>
      <c r="E73" s="37"/>
      <c r="F73" s="37"/>
      <c r="G73" s="37"/>
      <c r="H73" s="38"/>
    </row>
    <row r="74" spans="1:8" ht="37.5" customHeight="1" x14ac:dyDescent="0.2">
      <c r="A74" s="147" t="s">
        <v>48</v>
      </c>
      <c r="B74" s="315"/>
      <c r="C74" s="297"/>
      <c r="D74" s="36">
        <v>11880</v>
      </c>
      <c r="E74" s="37"/>
      <c r="F74" s="37"/>
      <c r="G74" s="37"/>
      <c r="H74" s="38"/>
    </row>
    <row r="75" spans="1:8" ht="37.5" customHeight="1" x14ac:dyDescent="0.2">
      <c r="A75" s="147" t="s">
        <v>49</v>
      </c>
      <c r="B75" s="315"/>
      <c r="C75" s="297"/>
      <c r="D75" s="36">
        <v>13200</v>
      </c>
      <c r="E75" s="37"/>
      <c r="F75" s="37"/>
      <c r="G75" s="37"/>
      <c r="H75" s="38"/>
    </row>
    <row r="76" spans="1:8" ht="37.5" customHeight="1" x14ac:dyDescent="0.2">
      <c r="A76" s="147" t="s">
        <v>50</v>
      </c>
      <c r="B76" s="315"/>
      <c r="C76" s="297"/>
      <c r="D76" s="36">
        <v>14520</v>
      </c>
      <c r="E76" s="37"/>
      <c r="F76" s="37"/>
      <c r="G76" s="37"/>
      <c r="H76" s="38"/>
    </row>
    <row r="77" spans="1:8" ht="37.5" customHeight="1" x14ac:dyDescent="0.2">
      <c r="A77" s="147" t="s">
        <v>51</v>
      </c>
      <c r="B77" s="315"/>
      <c r="C77" s="297"/>
      <c r="D77" s="36">
        <v>15840</v>
      </c>
      <c r="E77" s="37"/>
      <c r="F77" s="37"/>
      <c r="G77" s="37"/>
      <c r="H77" s="38"/>
    </row>
    <row r="78" spans="1:8" ht="37.5" customHeight="1" x14ac:dyDescent="0.2">
      <c r="A78" s="147" t="s">
        <v>52</v>
      </c>
      <c r="B78" s="315"/>
      <c r="C78" s="297"/>
      <c r="D78" s="36">
        <v>17160</v>
      </c>
      <c r="E78" s="37"/>
      <c r="F78" s="37"/>
      <c r="G78" s="37"/>
      <c r="H78" s="38"/>
    </row>
    <row r="79" spans="1:8" ht="37.5" customHeight="1" x14ac:dyDescent="0.2">
      <c r="A79" s="147" t="s">
        <v>53</v>
      </c>
      <c r="B79" s="315"/>
      <c r="C79" s="297"/>
      <c r="D79" s="36">
        <v>18480</v>
      </c>
      <c r="E79" s="37"/>
      <c r="F79" s="37"/>
      <c r="G79" s="37"/>
      <c r="H79" s="38"/>
    </row>
    <row r="80" spans="1:8" ht="37.5" customHeight="1" x14ac:dyDescent="0.2">
      <c r="A80" s="147" t="s">
        <v>54</v>
      </c>
      <c r="B80" s="315"/>
      <c r="C80" s="297"/>
      <c r="D80" s="36">
        <v>19800</v>
      </c>
      <c r="E80" s="37"/>
      <c r="F80" s="37"/>
      <c r="G80" s="37"/>
      <c r="H80" s="38"/>
    </row>
    <row r="81" spans="1:8" ht="37.5" customHeight="1" x14ac:dyDescent="0.2">
      <c r="A81" s="147" t="s">
        <v>55</v>
      </c>
      <c r="B81" s="315"/>
      <c r="C81" s="297"/>
      <c r="D81" s="36">
        <v>21120</v>
      </c>
      <c r="E81" s="37"/>
      <c r="F81" s="37"/>
      <c r="G81" s="37"/>
      <c r="H81" s="38"/>
    </row>
    <row r="82" spans="1:8" ht="37.5" customHeight="1" x14ac:dyDescent="0.2">
      <c r="A82" s="147" t="s">
        <v>56</v>
      </c>
      <c r="B82" s="315"/>
      <c r="C82" s="297"/>
      <c r="D82" s="36">
        <v>22440</v>
      </c>
      <c r="E82" s="37"/>
      <c r="F82" s="37"/>
      <c r="G82" s="37"/>
      <c r="H82" s="38"/>
    </row>
    <row r="83" spans="1:8" ht="37.5" customHeight="1" x14ac:dyDescent="0.2">
      <c r="A83" s="147" t="s">
        <v>57</v>
      </c>
      <c r="B83" s="315"/>
      <c r="C83" s="297"/>
      <c r="D83" s="36">
        <v>23760</v>
      </c>
      <c r="E83" s="37"/>
      <c r="F83" s="37"/>
      <c r="G83" s="37"/>
      <c r="H83" s="38"/>
    </row>
    <row r="84" spans="1:8" ht="37.5" customHeight="1" x14ac:dyDescent="0.2">
      <c r="A84" s="147" t="s">
        <v>58</v>
      </c>
      <c r="B84" s="315"/>
      <c r="C84" s="297"/>
      <c r="D84" s="36">
        <v>25080</v>
      </c>
      <c r="E84" s="37"/>
      <c r="F84" s="37"/>
      <c r="G84" s="37"/>
      <c r="H84" s="38"/>
    </row>
    <row r="85" spans="1:8" ht="37.5" customHeight="1" x14ac:dyDescent="0.2">
      <c r="A85" s="147" t="s">
        <v>205</v>
      </c>
      <c r="B85" s="315"/>
      <c r="C85" s="297"/>
      <c r="D85" s="36">
        <v>26400</v>
      </c>
      <c r="E85" s="37"/>
      <c r="F85" s="37"/>
      <c r="G85" s="37"/>
      <c r="H85" s="38"/>
    </row>
    <row r="86" spans="1:8" ht="37.5" customHeight="1" x14ac:dyDescent="0.2">
      <c r="A86" s="147" t="s">
        <v>206</v>
      </c>
      <c r="B86" s="315"/>
      <c r="C86" s="297"/>
      <c r="D86" s="36">
        <v>27720</v>
      </c>
      <c r="E86" s="37"/>
      <c r="F86" s="37"/>
      <c r="G86" s="37"/>
      <c r="H86" s="38"/>
    </row>
    <row r="87" spans="1:8" ht="37.5" customHeight="1" x14ac:dyDescent="0.2">
      <c r="A87" s="147" t="s">
        <v>207</v>
      </c>
      <c r="B87" s="315"/>
      <c r="C87" s="297"/>
      <c r="D87" s="36">
        <v>29040</v>
      </c>
      <c r="E87" s="37"/>
      <c r="F87" s="37"/>
      <c r="G87" s="37"/>
      <c r="H87" s="38"/>
    </row>
    <row r="88" spans="1:8" ht="37.5" customHeight="1" x14ac:dyDescent="0.2">
      <c r="A88" s="147" t="s">
        <v>208</v>
      </c>
      <c r="B88" s="315"/>
      <c r="C88" s="297"/>
      <c r="D88" s="36">
        <v>30360</v>
      </c>
      <c r="E88" s="37"/>
      <c r="F88" s="37"/>
      <c r="G88" s="37"/>
      <c r="H88" s="38"/>
    </row>
    <row r="89" spans="1:8" ht="37.5" customHeight="1" x14ac:dyDescent="0.2">
      <c r="A89" s="147" t="s">
        <v>209</v>
      </c>
      <c r="B89" s="315"/>
      <c r="C89" s="297"/>
      <c r="D89" s="36">
        <v>31680</v>
      </c>
      <c r="E89" s="37"/>
      <c r="F89" s="37"/>
      <c r="G89" s="37"/>
      <c r="H89" s="38"/>
    </row>
    <row r="90" spans="1:8" ht="37.5" customHeight="1" x14ac:dyDescent="0.2">
      <c r="A90" s="147" t="s">
        <v>210</v>
      </c>
      <c r="B90" s="315"/>
      <c r="C90" s="297"/>
      <c r="D90" s="36">
        <v>33000</v>
      </c>
      <c r="E90" s="37"/>
      <c r="F90" s="37"/>
      <c r="G90" s="37"/>
      <c r="H90" s="38"/>
    </row>
    <row r="91" spans="1:8" ht="37.5" customHeight="1" x14ac:dyDescent="0.2">
      <c r="A91" s="147" t="s">
        <v>211</v>
      </c>
      <c r="B91" s="315"/>
      <c r="C91" s="297"/>
      <c r="D91" s="36">
        <v>34320</v>
      </c>
      <c r="E91" s="37"/>
      <c r="F91" s="37"/>
      <c r="G91" s="37"/>
      <c r="H91" s="38"/>
    </row>
    <row r="92" spans="1:8" ht="37.5" customHeight="1" x14ac:dyDescent="0.2">
      <c r="A92" s="147" t="s">
        <v>212</v>
      </c>
      <c r="B92" s="315"/>
      <c r="C92" s="297"/>
      <c r="D92" s="36">
        <v>35640</v>
      </c>
      <c r="E92" s="37"/>
      <c r="F92" s="37"/>
      <c r="G92" s="37"/>
      <c r="H92" s="38"/>
    </row>
    <row r="93" spans="1:8" ht="37.5" customHeight="1" x14ac:dyDescent="0.2">
      <c r="A93" s="147" t="s">
        <v>213</v>
      </c>
      <c r="B93" s="315"/>
      <c r="C93" s="297"/>
      <c r="D93" s="36">
        <v>36960</v>
      </c>
      <c r="E93" s="37"/>
      <c r="F93" s="37"/>
      <c r="G93" s="37"/>
      <c r="H93" s="38"/>
    </row>
    <row r="94" spans="1:8" ht="37.5" customHeight="1" x14ac:dyDescent="0.2">
      <c r="A94" s="147" t="s">
        <v>214</v>
      </c>
      <c r="B94" s="315"/>
      <c r="C94" s="297"/>
      <c r="D94" s="36">
        <v>38280</v>
      </c>
      <c r="E94" s="37"/>
      <c r="F94" s="37"/>
      <c r="G94" s="37"/>
      <c r="H94" s="38"/>
    </row>
    <row r="95" spans="1:8" ht="37.5" customHeight="1" x14ac:dyDescent="0.2">
      <c r="A95" s="147" t="s">
        <v>224</v>
      </c>
      <c r="B95" s="315"/>
      <c r="C95" s="297"/>
      <c r="D95" s="36">
        <v>39600</v>
      </c>
      <c r="E95" s="37"/>
      <c r="F95" s="37"/>
      <c r="G95" s="37"/>
      <c r="H95" s="38"/>
    </row>
    <row r="96" spans="1:8" ht="37.5" customHeight="1" x14ac:dyDescent="0.2">
      <c r="A96" s="147" t="s">
        <v>225</v>
      </c>
      <c r="B96" s="315"/>
      <c r="C96" s="297"/>
      <c r="D96" s="36">
        <v>40920</v>
      </c>
      <c r="E96" s="37"/>
      <c r="F96" s="37"/>
      <c r="G96" s="37"/>
      <c r="H96" s="38"/>
    </row>
    <row r="97" spans="1:8" ht="37.5" customHeight="1" x14ac:dyDescent="0.2">
      <c r="A97" s="147" t="s">
        <v>226</v>
      </c>
      <c r="B97" s="315"/>
      <c r="C97" s="297"/>
      <c r="D97" s="36">
        <v>42240</v>
      </c>
      <c r="E97" s="37"/>
      <c r="F97" s="37"/>
      <c r="G97" s="37"/>
      <c r="H97" s="38"/>
    </row>
    <row r="98" spans="1:8" ht="37.5" customHeight="1" x14ac:dyDescent="0.2">
      <c r="A98" s="147" t="s">
        <v>227</v>
      </c>
      <c r="B98" s="315"/>
      <c r="C98" s="297"/>
      <c r="D98" s="36">
        <v>43560</v>
      </c>
      <c r="E98" s="37"/>
      <c r="F98" s="37"/>
      <c r="G98" s="37"/>
      <c r="H98" s="38"/>
    </row>
    <row r="99" spans="1:8" ht="37.5" customHeight="1" thickBot="1" x14ac:dyDescent="0.25">
      <c r="A99" s="147" t="s">
        <v>228</v>
      </c>
      <c r="B99" s="315"/>
      <c r="C99" s="316"/>
      <c r="D99" s="36">
        <v>44880</v>
      </c>
      <c r="E99" s="37"/>
      <c r="F99" s="37"/>
      <c r="G99" s="37"/>
      <c r="H99" s="38"/>
    </row>
    <row r="100" spans="1:8" ht="50.1" customHeight="1" thickBot="1" x14ac:dyDescent="0.25">
      <c r="A100" s="136" t="s">
        <v>59</v>
      </c>
      <c r="B100" s="137"/>
      <c r="C100" s="137"/>
      <c r="D100" s="138" t="str">
        <f>"от "&amp;MIN(D101:D110)&amp;" до "&amp;MAX(D101:D110)</f>
        <v>от 144 до 4932</v>
      </c>
      <c r="E100" s="139"/>
      <c r="F100" s="139"/>
      <c r="G100" s="139"/>
      <c r="H100" s="140"/>
    </row>
    <row r="101" spans="1:8" ht="151.5" x14ac:dyDescent="0.2">
      <c r="A101" s="149" t="s">
        <v>60</v>
      </c>
      <c r="B101" s="150" t="s">
        <v>13</v>
      </c>
      <c r="C101" s="294"/>
      <c r="D101" s="152">
        <v>858</v>
      </c>
      <c r="E101" s="152"/>
      <c r="F101" s="152"/>
      <c r="G101" s="152"/>
      <c r="H101" s="153"/>
    </row>
    <row r="102" spans="1:8" ht="37.5" customHeight="1" x14ac:dyDescent="0.2">
      <c r="A102" s="154" t="s">
        <v>61</v>
      </c>
      <c r="B102" s="155"/>
      <c r="C102" s="15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2" s="157">
        <v>144</v>
      </c>
      <c r="E102" s="157"/>
      <c r="F102" s="157"/>
      <c r="G102" s="157"/>
      <c r="H102" s="158"/>
    </row>
    <row r="103" spans="1:8" ht="37.5" customHeight="1" x14ac:dyDescent="0.2">
      <c r="A103" s="154" t="s">
        <v>62</v>
      </c>
      <c r="B103" s="155"/>
      <c r="C103" s="159"/>
      <c r="D103" s="157">
        <v>2598</v>
      </c>
      <c r="E103" s="157"/>
      <c r="F103" s="157"/>
      <c r="G103" s="157"/>
      <c r="H103" s="158"/>
    </row>
    <row r="104" spans="1:8" ht="37.5" customHeight="1" x14ac:dyDescent="0.2">
      <c r="A104" s="154" t="s">
        <v>63</v>
      </c>
      <c r="B104" s="155"/>
      <c r="C104" s="159"/>
      <c r="D104" s="157">
        <v>1500</v>
      </c>
      <c r="E104" s="157"/>
      <c r="F104" s="157"/>
      <c r="G104" s="157"/>
      <c r="H104" s="158"/>
    </row>
    <row r="105" spans="1:8" ht="37.5" customHeight="1" x14ac:dyDescent="0.2">
      <c r="A105" s="160" t="s">
        <v>64</v>
      </c>
      <c r="B105" s="161"/>
      <c r="C105" s="159"/>
      <c r="D105" s="157">
        <v>2598</v>
      </c>
      <c r="E105" s="157"/>
      <c r="F105" s="157"/>
      <c r="G105" s="157"/>
      <c r="H105" s="158"/>
    </row>
    <row r="106" spans="1:8" ht="37.5" customHeight="1" x14ac:dyDescent="0.2">
      <c r="A106" s="154" t="s">
        <v>65</v>
      </c>
      <c r="B106" s="155"/>
      <c r="C106" s="159"/>
      <c r="D106" s="157">
        <v>258</v>
      </c>
      <c r="E106" s="157"/>
      <c r="F106" s="157"/>
      <c r="G106" s="157"/>
      <c r="H106" s="158"/>
    </row>
    <row r="107" spans="1:8" ht="37.5" customHeight="1" x14ac:dyDescent="0.2">
      <c r="A107" s="154" t="s">
        <v>66</v>
      </c>
      <c r="B107" s="155"/>
      <c r="C107" s="159"/>
      <c r="D107" s="157">
        <v>258</v>
      </c>
      <c r="E107" s="157"/>
      <c r="F107" s="157"/>
      <c r="G107" s="157"/>
      <c r="H107" s="158"/>
    </row>
    <row r="108" spans="1:8" ht="37.5" customHeight="1" x14ac:dyDescent="0.2">
      <c r="A108" s="154" t="s">
        <v>67</v>
      </c>
      <c r="B108" s="155"/>
      <c r="C108" s="159"/>
      <c r="D108" s="157">
        <v>516</v>
      </c>
      <c r="E108" s="157"/>
      <c r="F108" s="157"/>
      <c r="G108" s="157"/>
      <c r="H108" s="158"/>
    </row>
    <row r="109" spans="1:8" ht="37.5" customHeight="1" x14ac:dyDescent="0.2">
      <c r="A109" s="154" t="s">
        <v>68</v>
      </c>
      <c r="B109" s="155"/>
      <c r="C109" s="159"/>
      <c r="D109" s="157">
        <v>774</v>
      </c>
      <c r="E109" s="157"/>
      <c r="F109" s="157"/>
      <c r="G109" s="157"/>
      <c r="H109" s="158"/>
    </row>
    <row r="110" spans="1:8" ht="37.5" customHeight="1" thickBot="1" x14ac:dyDescent="0.25">
      <c r="A110" s="162" t="s">
        <v>69</v>
      </c>
      <c r="B110" s="163"/>
      <c r="C110" s="164"/>
      <c r="D110" s="165">
        <v>4932</v>
      </c>
      <c r="E110" s="165"/>
      <c r="F110" s="165"/>
      <c r="G110" s="165"/>
      <c r="H110" s="166"/>
    </row>
    <row r="111" spans="1:8" s="16" customFormat="1" ht="117.75" customHeight="1" thickBot="1" x14ac:dyDescent="0.25">
      <c r="A111" s="356" t="s">
        <v>71</v>
      </c>
      <c r="B111" s="397"/>
      <c r="C111"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1" s="45">
        <v>30</v>
      </c>
      <c r="E111" s="45"/>
      <c r="F111" s="45"/>
      <c r="G111" s="45"/>
      <c r="H111" s="46"/>
    </row>
    <row r="112" spans="1:8" ht="50.1" customHeight="1" thickBot="1" x14ac:dyDescent="0.25">
      <c r="A112" s="24" t="s">
        <v>72</v>
      </c>
      <c r="B112" s="25"/>
      <c r="C112" s="26"/>
      <c r="D112" s="173" t="str">
        <f>"от "&amp;MIN(D114,D134:H135,F174,D136:H150)&amp;" до "&amp;MAX(D114,D134:H135,F174,D136:H150)</f>
        <v>от 552 до 20640</v>
      </c>
      <c r="E112" s="173"/>
      <c r="F112" s="173"/>
      <c r="G112" s="173"/>
      <c r="H112" s="174"/>
    </row>
    <row r="113" spans="1:8" ht="21.75" thickBot="1" x14ac:dyDescent="0.25">
      <c r="A113" s="336"/>
      <c r="B113" s="337"/>
      <c r="C113" s="130"/>
      <c r="D113" s="399"/>
      <c r="E113" s="399"/>
      <c r="F113" s="399"/>
      <c r="G113" s="399"/>
      <c r="H113" s="400"/>
    </row>
    <row r="114" spans="1:8" ht="59.25" customHeight="1" thickBot="1" x14ac:dyDescent="0.25">
      <c r="A114" s="179" t="s">
        <v>73</v>
      </c>
      <c r="B114" s="180"/>
      <c r="C114"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4" s="182">
        <v>4440</v>
      </c>
      <c r="E114" s="182"/>
      <c r="F114" s="182"/>
      <c r="G114" s="182"/>
      <c r="H114" s="183"/>
    </row>
    <row r="115" spans="1:8" ht="59.25" customHeight="1" thickBot="1" x14ac:dyDescent="0.25">
      <c r="A115" s="184" t="s">
        <v>74</v>
      </c>
      <c r="B115" s="185"/>
      <c r="C115" s="186"/>
      <c r="D115" s="187" t="s">
        <v>75</v>
      </c>
      <c r="E115" s="188"/>
      <c r="F115" s="188"/>
      <c r="G115" s="188"/>
      <c r="H115" s="189"/>
    </row>
    <row r="116" spans="1:8" ht="59.25" customHeight="1" x14ac:dyDescent="0.2">
      <c r="A116" s="190" t="s">
        <v>76</v>
      </c>
      <c r="B116" s="191"/>
      <c r="C116" s="186"/>
      <c r="D116" s="157">
        <f>D114/4</f>
        <v>1110</v>
      </c>
      <c r="E116" s="157"/>
      <c r="F116" s="157"/>
      <c r="G116" s="157"/>
      <c r="H116" s="158"/>
    </row>
    <row r="117" spans="1:8" ht="59.25" customHeight="1" x14ac:dyDescent="0.2">
      <c r="A117" s="190" t="s">
        <v>77</v>
      </c>
      <c r="B117" s="191"/>
      <c r="C117" s="186"/>
      <c r="D117" s="157">
        <f>D114/5</f>
        <v>888</v>
      </c>
      <c r="E117" s="157"/>
      <c r="F117" s="157"/>
      <c r="G117" s="157"/>
      <c r="H117" s="158"/>
    </row>
    <row r="118" spans="1:8" ht="59.25" customHeight="1" x14ac:dyDescent="0.2">
      <c r="A118" s="190" t="s">
        <v>78</v>
      </c>
      <c r="B118" s="191"/>
      <c r="C118" s="186"/>
      <c r="D118" s="157">
        <f>D114/6</f>
        <v>740</v>
      </c>
      <c r="E118" s="157"/>
      <c r="F118" s="157"/>
      <c r="G118" s="157"/>
      <c r="H118" s="158"/>
    </row>
    <row r="119" spans="1:8" ht="59.25" customHeight="1" x14ac:dyDescent="0.2">
      <c r="A119" s="190" t="s">
        <v>79</v>
      </c>
      <c r="B119" s="191"/>
      <c r="C119" s="186"/>
      <c r="D119" s="157">
        <f>D114/7</f>
        <v>634.28571428571433</v>
      </c>
      <c r="E119" s="157"/>
      <c r="F119" s="157"/>
      <c r="G119" s="157"/>
      <c r="H119" s="158"/>
    </row>
    <row r="120" spans="1:8" ht="59.25" customHeight="1" x14ac:dyDescent="0.2">
      <c r="A120" s="190" t="s">
        <v>80</v>
      </c>
      <c r="B120" s="191"/>
      <c r="C120" s="186"/>
      <c r="D120" s="157">
        <f>D114/8</f>
        <v>555</v>
      </c>
      <c r="E120" s="157"/>
      <c r="F120" s="157"/>
      <c r="G120" s="157"/>
      <c r="H120" s="158"/>
    </row>
    <row r="121" spans="1:8" ht="59.25" customHeight="1" x14ac:dyDescent="0.2">
      <c r="A121" s="190" t="s">
        <v>81</v>
      </c>
      <c r="B121" s="191"/>
      <c r="C121" s="186"/>
      <c r="D121" s="157">
        <f>D114/9</f>
        <v>493.33333333333331</v>
      </c>
      <c r="E121" s="157"/>
      <c r="F121" s="157"/>
      <c r="G121" s="157"/>
      <c r="H121" s="158"/>
    </row>
    <row r="122" spans="1:8" ht="59.25" customHeight="1" x14ac:dyDescent="0.2">
      <c r="A122" s="190" t="s">
        <v>82</v>
      </c>
      <c r="B122" s="191"/>
      <c r="C122" s="186"/>
      <c r="D122" s="157">
        <f>D114/10</f>
        <v>444</v>
      </c>
      <c r="E122" s="157"/>
      <c r="F122" s="157"/>
      <c r="G122" s="157"/>
      <c r="H122" s="158"/>
    </row>
    <row r="123" spans="1:8" ht="59.25" customHeight="1" thickBot="1" x14ac:dyDescent="0.25">
      <c r="A123" s="179" t="s">
        <v>83</v>
      </c>
      <c r="B123" s="180"/>
      <c r="C123" s="186"/>
      <c r="D123" s="182">
        <v>6672</v>
      </c>
      <c r="E123" s="182"/>
      <c r="F123" s="182"/>
      <c r="G123" s="182"/>
      <c r="H123" s="183"/>
    </row>
    <row r="124" spans="1:8" ht="59.25" customHeight="1" thickBot="1" x14ac:dyDescent="0.25">
      <c r="A124" s="184" t="s">
        <v>74</v>
      </c>
      <c r="B124" s="185"/>
      <c r="C124" s="186"/>
      <c r="D124" s="187" t="s">
        <v>75</v>
      </c>
      <c r="E124" s="188"/>
      <c r="F124" s="188"/>
      <c r="G124" s="188"/>
      <c r="H124" s="189"/>
    </row>
    <row r="125" spans="1:8" ht="59.25" customHeight="1" x14ac:dyDescent="0.2">
      <c r="A125" s="190" t="s">
        <v>76</v>
      </c>
      <c r="B125" s="191"/>
      <c r="C125" s="186"/>
      <c r="D125" s="157">
        <v>1668</v>
      </c>
      <c r="E125" s="157"/>
      <c r="F125" s="157"/>
      <c r="G125" s="157"/>
      <c r="H125" s="158"/>
    </row>
    <row r="126" spans="1:8" ht="59.25" customHeight="1" x14ac:dyDescent="0.2">
      <c r="A126" s="190" t="s">
        <v>77</v>
      </c>
      <c r="B126" s="191"/>
      <c r="C126" s="186"/>
      <c r="D126" s="157">
        <v>1334.3999999999999</v>
      </c>
      <c r="E126" s="157"/>
      <c r="F126" s="157"/>
      <c r="G126" s="157"/>
      <c r="H126" s="158"/>
    </row>
    <row r="127" spans="1:8" ht="59.25" customHeight="1" x14ac:dyDescent="0.2">
      <c r="A127" s="190" t="s">
        <v>78</v>
      </c>
      <c r="B127" s="191"/>
      <c r="C127" s="186"/>
      <c r="D127" s="157">
        <v>1112</v>
      </c>
      <c r="E127" s="157"/>
      <c r="F127" s="157"/>
      <c r="G127" s="157"/>
      <c r="H127" s="158"/>
    </row>
    <row r="128" spans="1:8" ht="59.25" customHeight="1" x14ac:dyDescent="0.2">
      <c r="A128" s="190" t="s">
        <v>79</v>
      </c>
      <c r="B128" s="191"/>
      <c r="C128" s="186"/>
      <c r="D128" s="157">
        <v>953.14285714285711</v>
      </c>
      <c r="E128" s="157"/>
      <c r="F128" s="157"/>
      <c r="G128" s="157"/>
      <c r="H128" s="158"/>
    </row>
    <row r="129" spans="1:8" ht="59.25" customHeight="1" x14ac:dyDescent="0.2">
      <c r="A129" s="190" t="s">
        <v>80</v>
      </c>
      <c r="B129" s="191"/>
      <c r="C129" s="186"/>
      <c r="D129" s="157">
        <v>834</v>
      </c>
      <c r="E129" s="157"/>
      <c r="F129" s="157"/>
      <c r="G129" s="157"/>
      <c r="H129" s="158"/>
    </row>
    <row r="130" spans="1:8" ht="59.25" customHeight="1" x14ac:dyDescent="0.2">
      <c r="A130" s="190" t="s">
        <v>81</v>
      </c>
      <c r="B130" s="191"/>
      <c r="C130" s="186"/>
      <c r="D130" s="157">
        <v>741.33333333333337</v>
      </c>
      <c r="E130" s="157"/>
      <c r="F130" s="157"/>
      <c r="G130" s="157"/>
      <c r="H130" s="158"/>
    </row>
    <row r="131" spans="1:8" ht="59.25" customHeight="1" thickBot="1" x14ac:dyDescent="0.25">
      <c r="A131" s="190" t="s">
        <v>82</v>
      </c>
      <c r="B131" s="191"/>
      <c r="C131" s="194"/>
      <c r="D131" s="157">
        <v>667.19999999999993</v>
      </c>
      <c r="E131" s="157"/>
      <c r="F131" s="157"/>
      <c r="G131" s="157"/>
      <c r="H131" s="158"/>
    </row>
    <row r="132" spans="1:8" s="16" customFormat="1" ht="62.45" customHeight="1" thickBot="1" x14ac:dyDescent="0.25">
      <c r="A132" s="195" t="s">
        <v>84</v>
      </c>
      <c r="B132" s="196"/>
      <c r="C13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2" s="44">
        <v>10008</v>
      </c>
      <c r="E132" s="45"/>
      <c r="F132" s="45"/>
      <c r="G132" s="45"/>
      <c r="H132" s="46"/>
    </row>
    <row r="133" spans="1:8" ht="21.75" thickBot="1" x14ac:dyDescent="0.25">
      <c r="A133" s="336"/>
      <c r="B133" s="337"/>
      <c r="C133" s="125"/>
      <c r="D133" s="399"/>
      <c r="E133" s="399"/>
      <c r="F133" s="399"/>
      <c r="G133" s="399"/>
      <c r="H133" s="400"/>
    </row>
    <row r="134" spans="1:8" ht="50.1" customHeight="1" x14ac:dyDescent="0.2">
      <c r="A134" s="160" t="s">
        <v>85</v>
      </c>
      <c r="B134" s="161"/>
      <c r="C134" s="201" t="str">
        <f>"Интернет-площадка 2gis.ru на основе Cправочника организаций "&amp;$C$2&amp;""</f>
        <v>Интернет-площадка 2gis.ru на основе Cправочника организаций "2ГИС.СТАВРОПОЛЬ"</v>
      </c>
      <c r="D134" s="31">
        <v>5970</v>
      </c>
      <c r="E134" s="32"/>
      <c r="F134" s="32"/>
      <c r="G134" s="32"/>
      <c r="H134" s="33"/>
    </row>
    <row r="135" spans="1:8" ht="50.1" customHeight="1" x14ac:dyDescent="0.2">
      <c r="A135" s="160" t="s">
        <v>86</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5" s="121">
        <v>5970</v>
      </c>
      <c r="E135" s="122"/>
      <c r="F135" s="122"/>
      <c r="G135" s="122"/>
      <c r="H135" s="123"/>
    </row>
    <row r="136" spans="1:8" ht="50.1" customHeight="1" x14ac:dyDescent="0.2">
      <c r="A136" s="160" t="s">
        <v>87</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6" s="36">
        <v>5520</v>
      </c>
      <c r="E136" s="37"/>
      <c r="F136" s="37"/>
      <c r="G136" s="37"/>
      <c r="H136" s="38"/>
    </row>
    <row r="137" spans="1:8" ht="50.1" customHeight="1" x14ac:dyDescent="0.2">
      <c r="A137" s="160" t="s">
        <v>88</v>
      </c>
      <c r="B137" s="161"/>
      <c r="C137" s="202" t="str">
        <f>"Интернет-площадка 2gis.ru на основе Cправочника организаций "&amp;$C$2&amp;""</f>
        <v>Интернет-площадка 2gis.ru на основе Cправочника организаций "2ГИС.СТАВРОПОЛЬ"</v>
      </c>
      <c r="D137" s="36">
        <v>8640</v>
      </c>
      <c r="E137" s="37"/>
      <c r="F137" s="37"/>
      <c r="G137" s="37"/>
      <c r="H137" s="38"/>
    </row>
    <row r="138" spans="1:8" ht="50.1" customHeight="1" x14ac:dyDescent="0.2">
      <c r="A138" s="160" t="s">
        <v>89</v>
      </c>
      <c r="B138" s="161"/>
      <c r="C138" s="202" t="str">
        <f>"Интернет-площадка 2gis.ru на основе Cправочника организаций "&amp;$C$2&amp;""</f>
        <v>Интернет-площадка 2gis.ru на основе Cправочника организаций "2ГИС.СТАВРОПОЛЬ"</v>
      </c>
      <c r="D138" s="36">
        <v>10368</v>
      </c>
      <c r="E138" s="37"/>
      <c r="F138" s="37"/>
      <c r="G138" s="37"/>
      <c r="H138" s="38"/>
    </row>
    <row r="139" spans="1:8" ht="50.1" customHeight="1" x14ac:dyDescent="0.2">
      <c r="A139" s="160" t="s">
        <v>90</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9" s="36">
        <v>3834</v>
      </c>
      <c r="E139" s="37"/>
      <c r="F139" s="37"/>
      <c r="G139" s="37"/>
      <c r="H139" s="38"/>
    </row>
    <row r="140" spans="1:8" ht="50.1" customHeight="1" x14ac:dyDescent="0.2">
      <c r="A140" s="160" t="s">
        <v>91</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6">
        <v>3309</v>
      </c>
      <c r="E140" s="37"/>
      <c r="F140" s="37"/>
      <c r="G140" s="37"/>
      <c r="H140" s="38"/>
    </row>
    <row r="141" spans="1:8" ht="50.1" customHeight="1" x14ac:dyDescent="0.2">
      <c r="A141" s="160" t="s">
        <v>92</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6">
        <v>5970</v>
      </c>
      <c r="E141" s="37"/>
      <c r="F141" s="37"/>
      <c r="G141" s="37"/>
      <c r="H141" s="38"/>
    </row>
    <row r="142" spans="1:8" ht="50.1" customHeight="1" x14ac:dyDescent="0.2">
      <c r="A142" s="160" t="s">
        <v>93</v>
      </c>
      <c r="B142" s="161"/>
      <c r="C142" s="203" t="str">
        <f>C174</f>
        <v>электронный справочник на основе Справочника организаций "2ГИС.СТАВРОПОЛЬ" (мобильная версия 2ГИС 4.0 и выше)</v>
      </c>
      <c r="D142" s="36">
        <v>9936</v>
      </c>
      <c r="E142" s="37"/>
      <c r="F142" s="37"/>
      <c r="G142" s="37"/>
      <c r="H142" s="38"/>
    </row>
    <row r="143" spans="1:8" ht="50.1" customHeight="1" x14ac:dyDescent="0.2">
      <c r="A143" s="160" t="s">
        <v>94</v>
      </c>
      <c r="B143" s="161"/>
      <c r="C143" s="202" t="s">
        <v>95</v>
      </c>
      <c r="D143" s="36">
        <v>552</v>
      </c>
      <c r="E143" s="37"/>
      <c r="F143" s="37"/>
      <c r="G143" s="37"/>
      <c r="H143" s="38"/>
    </row>
    <row r="144" spans="1:8" ht="81" customHeight="1" x14ac:dyDescent="0.2">
      <c r="A144" s="160" t="s">
        <v>96</v>
      </c>
      <c r="B144" s="161"/>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4" s="36">
        <v>1950</v>
      </c>
      <c r="E144" s="37"/>
      <c r="F144" s="37"/>
      <c r="G144" s="37"/>
      <c r="H144" s="38"/>
    </row>
    <row r="145" spans="1:8" ht="81" customHeight="1" x14ac:dyDescent="0.2">
      <c r="A145" s="160" t="s">
        <v>97</v>
      </c>
      <c r="B145" s="161"/>
      <c r="C145" s="202" t="str">
        <f t="shared" ref="C145:C14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5" s="36">
        <v>1560</v>
      </c>
      <c r="E145" s="37"/>
      <c r="F145" s="37"/>
      <c r="G145" s="37"/>
      <c r="H145" s="38"/>
    </row>
    <row r="146" spans="1:8" ht="81" customHeight="1" x14ac:dyDescent="0.2">
      <c r="A146" s="160" t="s">
        <v>98</v>
      </c>
      <c r="B146" s="161"/>
      <c r="C146"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6" s="36">
        <v>1680</v>
      </c>
      <c r="E146" s="37"/>
      <c r="F146" s="37"/>
      <c r="G146" s="37"/>
      <c r="H146" s="38"/>
    </row>
    <row r="147" spans="1:8" ht="81" customHeight="1" x14ac:dyDescent="0.2">
      <c r="A147" s="160" t="s">
        <v>99</v>
      </c>
      <c r="B147" s="161"/>
      <c r="C147"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7" s="36">
        <v>780</v>
      </c>
      <c r="E147" s="37"/>
      <c r="F147" s="37"/>
      <c r="G147" s="37"/>
      <c r="H147" s="38"/>
    </row>
    <row r="148" spans="1:8" ht="81" customHeight="1" x14ac:dyDescent="0.2">
      <c r="A148" s="160" t="s">
        <v>100</v>
      </c>
      <c r="B148" s="161" t="s">
        <v>100</v>
      </c>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8" s="36">
        <v>20640</v>
      </c>
      <c r="E148" s="37"/>
      <c r="F148" s="37"/>
      <c r="G148" s="37"/>
      <c r="H148" s="38"/>
    </row>
    <row r="149" spans="1:8" ht="81" customHeight="1" x14ac:dyDescent="0.2">
      <c r="A149" s="160" t="s">
        <v>101</v>
      </c>
      <c r="B149" s="161" t="s">
        <v>101</v>
      </c>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6">
        <v>3504</v>
      </c>
      <c r="E149" s="37"/>
      <c r="F149" s="37"/>
      <c r="G149" s="37"/>
      <c r="H149" s="38"/>
    </row>
    <row r="150" spans="1:8" ht="50.1" customHeight="1" thickBot="1" x14ac:dyDescent="0.25">
      <c r="A150" s="160" t="s">
        <v>102</v>
      </c>
      <c r="B150" s="161"/>
      <c r="C150"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0" s="36">
        <v>5514</v>
      </c>
      <c r="E150" s="37"/>
      <c r="F150" s="37"/>
      <c r="G150" s="37"/>
      <c r="H150" s="38"/>
    </row>
    <row r="151" spans="1:8" s="16" customFormat="1" ht="102" customHeight="1" thickBot="1" x14ac:dyDescent="0.25">
      <c r="A151" s="160" t="s">
        <v>16</v>
      </c>
      <c r="B151" s="161"/>
      <c r="C151"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1" s="36">
        <v>858</v>
      </c>
      <c r="E151" s="37"/>
      <c r="F151" s="37"/>
      <c r="G151" s="37"/>
      <c r="H151" s="38"/>
    </row>
    <row r="152" spans="1:8" s="16" customFormat="1" ht="102" customHeight="1" thickBot="1" x14ac:dyDescent="0.25">
      <c r="A152" s="160" t="s">
        <v>103</v>
      </c>
      <c r="B152" s="161"/>
      <c r="C152"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2" s="36">
        <v>100002</v>
      </c>
      <c r="E152" s="37"/>
      <c r="F152" s="37"/>
      <c r="G152" s="37"/>
      <c r="H152" s="38"/>
    </row>
    <row r="153" spans="1:8" s="16" customFormat="1" ht="126" customHeight="1" x14ac:dyDescent="0.2">
      <c r="A153" s="160" t="s">
        <v>104</v>
      </c>
      <c r="B153" s="161"/>
      <c r="C153"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3" s="36">
        <v>10020</v>
      </c>
      <c r="E153" s="37"/>
      <c r="F153" s="37"/>
      <c r="G153" s="37"/>
      <c r="H153" s="38"/>
    </row>
    <row r="154" spans="1:8" s="16" customFormat="1" ht="96" customHeight="1" x14ac:dyDescent="0.2">
      <c r="A154" s="154" t="s">
        <v>105</v>
      </c>
      <c r="B154" s="204"/>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4" s="36">
        <v>5010</v>
      </c>
      <c r="E154" s="37"/>
      <c r="F154" s="37"/>
      <c r="G154" s="37"/>
      <c r="H154" s="38"/>
    </row>
    <row r="155" spans="1:8" s="16" customFormat="1" ht="96" customHeight="1" x14ac:dyDescent="0.2">
      <c r="A155" s="154" t="s">
        <v>106</v>
      </c>
      <c r="B155" s="204"/>
      <c r="C155"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5" s="36">
        <v>8232</v>
      </c>
      <c r="E155" s="37"/>
      <c r="F155" s="37"/>
      <c r="G155" s="37"/>
      <c r="H155" s="38"/>
    </row>
    <row r="156" spans="1:8" ht="50.1" customHeight="1" x14ac:dyDescent="0.2">
      <c r="A156" s="160" t="s">
        <v>107</v>
      </c>
      <c r="B156" s="161"/>
      <c r="C156" s="202" t="str">
        <f>"Интернет-площадка 2gis.ru на основе Cправочника организаций "&amp;$C$2&amp;""</f>
        <v>Интернет-площадка 2gis.ru на основе Cправочника организаций "2ГИС.СТАВРОПОЛЬ"</v>
      </c>
      <c r="D156" s="36">
        <v>9960</v>
      </c>
      <c r="E156" s="37"/>
      <c r="F156" s="37"/>
      <c r="G156" s="37"/>
      <c r="H156" s="38"/>
    </row>
    <row r="157" spans="1:8" ht="50.1" customHeight="1" x14ac:dyDescent="0.2">
      <c r="A157" s="160" t="s">
        <v>108</v>
      </c>
      <c r="B157" s="161"/>
      <c r="C157" s="202" t="str">
        <f t="shared" ref="C157:C166"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7" s="36">
        <v>9960</v>
      </c>
      <c r="E157" s="37"/>
      <c r="F157" s="37"/>
      <c r="G157" s="37"/>
      <c r="H157" s="38"/>
    </row>
    <row r="158" spans="1:8" ht="50.1" customHeight="1" x14ac:dyDescent="0.2">
      <c r="A158" s="160" t="s">
        <v>109</v>
      </c>
      <c r="B158" s="161"/>
      <c r="C158" s="202" t="str">
        <f t="shared" si="1"/>
        <v>Электронный справочник на основе Справочника организаций "2ГИС.СТАВРОПОЛЬ" (версия для ПК)</v>
      </c>
      <c r="D158" s="36">
        <v>9120</v>
      </c>
      <c r="E158" s="37"/>
      <c r="F158" s="37"/>
      <c r="G158" s="37"/>
      <c r="H158" s="38"/>
    </row>
    <row r="159" spans="1:8" ht="50.1" customHeight="1" x14ac:dyDescent="0.2">
      <c r="A159" s="160" t="s">
        <v>110</v>
      </c>
      <c r="B159" s="161"/>
      <c r="C159" s="202" t="str">
        <f>"Интернет-площадка 2gis.ru на основе Cправочника организаций "&amp;$C$2&amp;""</f>
        <v>Интернет-площадка 2gis.ru на основе Cправочника организаций "2ГИС.СТАВРОПОЛЬ"</v>
      </c>
      <c r="D159" s="36">
        <v>14280</v>
      </c>
      <c r="E159" s="37"/>
      <c r="F159" s="37"/>
      <c r="G159" s="37"/>
      <c r="H159" s="38"/>
    </row>
    <row r="160" spans="1:8" ht="50.1" customHeight="1" x14ac:dyDescent="0.2">
      <c r="A160" s="160" t="s">
        <v>111</v>
      </c>
      <c r="B160" s="161"/>
      <c r="C160" s="202" t="str">
        <f>"Интернет-площадка 2gis.ru на основе Cправочника организаций "&amp;$C$2&amp;""</f>
        <v>Интернет-площадка 2gis.ru на основе Cправочника организаций "2ГИС.СТАВРОПОЛЬ"</v>
      </c>
      <c r="D160" s="36">
        <v>17136</v>
      </c>
      <c r="E160" s="37"/>
      <c r="F160" s="37"/>
      <c r="G160" s="37"/>
      <c r="H160" s="38"/>
    </row>
    <row r="161" spans="1:8" ht="50.1" customHeight="1" x14ac:dyDescent="0.2">
      <c r="A161" s="160" t="s">
        <v>112</v>
      </c>
      <c r="B161" s="161"/>
      <c r="C161" s="202" t="str">
        <f t="shared" si="1"/>
        <v>Электронный справочник на основе Справочника организаций "2ГИС.СТАВРОПОЛЬ" (версия для ПК)</v>
      </c>
      <c r="D161" s="36">
        <v>6360</v>
      </c>
      <c r="E161" s="37"/>
      <c r="F161" s="37"/>
      <c r="G161" s="37"/>
      <c r="H161" s="38"/>
    </row>
    <row r="162" spans="1:8" ht="50.1" customHeight="1" x14ac:dyDescent="0.2">
      <c r="A162" s="160" t="s">
        <v>113</v>
      </c>
      <c r="B162" s="161"/>
      <c r="C162" s="202" t="str">
        <f t="shared" si="1"/>
        <v>Электронный справочник на основе Справочника организаций "2ГИС.СТАВРОПОЛЬ" (версия для ПК)</v>
      </c>
      <c r="D162" s="36">
        <v>5520</v>
      </c>
      <c r="E162" s="37"/>
      <c r="F162" s="37"/>
      <c r="G162" s="37"/>
      <c r="H162" s="38"/>
    </row>
    <row r="163" spans="1:8" ht="50.1" customHeight="1" x14ac:dyDescent="0.2">
      <c r="A163" s="160" t="s">
        <v>114</v>
      </c>
      <c r="B163" s="161"/>
      <c r="C163" s="202" t="str">
        <f t="shared" si="1"/>
        <v>Электронный справочник на основе Справочника организаций "2ГИС.СТАВРОПОЛЬ" (версия для ПК)</v>
      </c>
      <c r="D163" s="36">
        <v>9960</v>
      </c>
      <c r="E163" s="37"/>
      <c r="F163" s="37"/>
      <c r="G163" s="37"/>
      <c r="H163" s="38"/>
    </row>
    <row r="164" spans="1:8" ht="50.1" customHeight="1" x14ac:dyDescent="0.2">
      <c r="A164" s="160" t="s">
        <v>115</v>
      </c>
      <c r="B164" s="161"/>
      <c r="C164" s="202" t="s">
        <v>95</v>
      </c>
      <c r="D164" s="36">
        <v>960</v>
      </c>
      <c r="E164" s="37"/>
      <c r="F164" s="37"/>
      <c r="G164" s="37"/>
      <c r="H164" s="38"/>
    </row>
    <row r="165" spans="1:8" ht="69.75" customHeight="1" x14ac:dyDescent="0.2">
      <c r="A165" s="160" t="s">
        <v>116</v>
      </c>
      <c r="B165" s="161"/>
      <c r="C16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65" s="36">
        <v>34080</v>
      </c>
      <c r="E165" s="37"/>
      <c r="F165" s="37"/>
      <c r="G165" s="37"/>
      <c r="H165" s="38"/>
    </row>
    <row r="166" spans="1:8" ht="50.1" customHeight="1" thickBot="1" x14ac:dyDescent="0.25">
      <c r="A166" s="160" t="s">
        <v>117</v>
      </c>
      <c r="B166" s="161"/>
      <c r="C166" s="202" t="str">
        <f t="shared" si="1"/>
        <v>Электронный справочник на основе Справочника организаций "2ГИС.СТАВРОПОЛЬ" (версия для ПК)</v>
      </c>
      <c r="D166" s="44">
        <v>9120</v>
      </c>
      <c r="E166" s="45"/>
      <c r="F166" s="45"/>
      <c r="G166" s="45"/>
      <c r="H166" s="46"/>
    </row>
    <row r="167" spans="1:8" s="28" customFormat="1" ht="50.1" customHeight="1" thickBot="1" x14ac:dyDescent="0.25">
      <c r="A167" s="24" t="s">
        <v>118</v>
      </c>
      <c r="B167" s="25"/>
      <c r="C167" s="26"/>
      <c r="D167" s="173"/>
      <c r="E167" s="173"/>
      <c r="F167" s="173"/>
      <c r="G167" s="173"/>
      <c r="H167" s="174"/>
    </row>
    <row r="168" spans="1:8" s="16" customFormat="1" ht="50.1" customHeight="1" x14ac:dyDescent="0.2">
      <c r="A168" s="160" t="s">
        <v>119</v>
      </c>
      <c r="B168" s="161"/>
      <c r="C168"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68" s="36">
        <v>5040</v>
      </c>
      <c r="E168" s="37"/>
      <c r="F168" s="37"/>
      <c r="G168" s="37"/>
      <c r="H168" s="38"/>
    </row>
    <row r="169" spans="1:8" s="16" customFormat="1" ht="50.1" customHeight="1" x14ac:dyDescent="0.2">
      <c r="A169" s="160" t="s">
        <v>120</v>
      </c>
      <c r="B169" s="161"/>
      <c r="C169" s="209"/>
      <c r="D169" s="36">
        <v>5040</v>
      </c>
      <c r="E169" s="37"/>
      <c r="F169" s="37"/>
      <c r="G169" s="37"/>
      <c r="H169" s="38"/>
    </row>
    <row r="170" spans="1:8" s="16" customFormat="1" ht="50.1" customHeight="1" x14ac:dyDescent="0.2">
      <c r="A170" s="207" t="s">
        <v>121</v>
      </c>
      <c r="B170" s="208"/>
      <c r="C170" s="209"/>
      <c r="D170" s="359">
        <v>1500</v>
      </c>
      <c r="E170" s="157"/>
      <c r="F170" s="157"/>
      <c r="G170" s="157"/>
      <c r="H170" s="157"/>
    </row>
    <row r="171" spans="1:8" s="16" customFormat="1" ht="50.1" customHeight="1" x14ac:dyDescent="0.2">
      <c r="A171" s="207" t="s">
        <v>122</v>
      </c>
      <c r="B171" s="208"/>
      <c r="C171" s="209"/>
      <c r="D171" s="359">
        <v>150</v>
      </c>
      <c r="E171" s="157"/>
      <c r="F171" s="157"/>
      <c r="G171" s="157"/>
      <c r="H171" s="157"/>
    </row>
    <row r="172" spans="1:8" s="16" customFormat="1" ht="50.1" customHeight="1" thickBot="1" x14ac:dyDescent="0.25">
      <c r="A172" s="207" t="s">
        <v>123</v>
      </c>
      <c r="B172" s="208"/>
      <c r="C172" s="210"/>
      <c r="D172" s="78">
        <v>510</v>
      </c>
      <c r="E172" s="79"/>
      <c r="F172" s="79"/>
      <c r="G172" s="79"/>
      <c r="H172" s="79"/>
    </row>
    <row r="173" spans="1:8" s="16" customFormat="1" ht="50.1" customHeight="1" thickBot="1" x14ac:dyDescent="0.25">
      <c r="A173" s="24" t="s">
        <v>124</v>
      </c>
      <c r="B173" s="25"/>
      <c r="C173" s="26"/>
      <c r="D173" s="173"/>
      <c r="E173" s="173"/>
      <c r="F173" s="173"/>
      <c r="G173" s="173"/>
      <c r="H173" s="174"/>
    </row>
    <row r="174" spans="1:8" ht="50.1" customHeight="1" x14ac:dyDescent="0.2">
      <c r="A174" s="160" t="s">
        <v>125</v>
      </c>
      <c r="B174" s="161"/>
      <c r="C17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74" s="212">
        <f>F174*1.2</f>
        <v>6091.2</v>
      </c>
      <c r="E174" s="213">
        <f>F174*1.1</f>
        <v>5583.6</v>
      </c>
      <c r="F174" s="213">
        <v>5076</v>
      </c>
      <c r="G174" s="213">
        <f>F174*0.75</f>
        <v>3807</v>
      </c>
      <c r="H174" s="214">
        <f>F174*0.5</f>
        <v>2538</v>
      </c>
    </row>
    <row r="175" spans="1:8" ht="50.1" customHeight="1" x14ac:dyDescent="0.2">
      <c r="A175" s="160" t="s">
        <v>126</v>
      </c>
      <c r="B175" s="161"/>
      <c r="C175" s="202" t="str">
        <f>"Интернет-площадка 2gis.ru на основе Cправочника организаций "&amp;$C$2&amp;""</f>
        <v>Интернет-площадка 2gis.ru на основе Cправочника организаций "2ГИС.СТАВРОПОЛЬ"</v>
      </c>
      <c r="D175" s="36">
        <v>2208</v>
      </c>
      <c r="E175" s="37"/>
      <c r="F175" s="37"/>
      <c r="G175" s="37"/>
      <c r="H175" s="38"/>
    </row>
    <row r="176" spans="1:8" ht="50.1" customHeight="1" x14ac:dyDescent="0.2">
      <c r="A176" s="160" t="s">
        <v>127</v>
      </c>
      <c r="B176" s="161"/>
      <c r="C176"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76" s="36">
        <v>2598</v>
      </c>
      <c r="E176" s="37"/>
      <c r="F176" s="37"/>
      <c r="G176" s="37"/>
      <c r="H176" s="38"/>
    </row>
    <row r="177" spans="1:8" ht="50.1" customHeight="1" x14ac:dyDescent="0.2">
      <c r="A177" s="160" t="s">
        <v>128</v>
      </c>
      <c r="B177" s="161"/>
      <c r="C17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77" s="212">
        <f>F177*1.2</f>
        <v>10080</v>
      </c>
      <c r="E177" s="213">
        <f>F177*1.1</f>
        <v>9240</v>
      </c>
      <c r="F177" s="213">
        <v>8400</v>
      </c>
      <c r="G177" s="213">
        <f>F177*0.75</f>
        <v>6300</v>
      </c>
      <c r="H177" s="214">
        <f>F177*0.5</f>
        <v>4200</v>
      </c>
    </row>
    <row r="178" spans="1:8" ht="50.1" customHeight="1" x14ac:dyDescent="0.2">
      <c r="A178" s="160" t="s">
        <v>179</v>
      </c>
      <c r="B178" s="161"/>
      <c r="C178" s="202" t="str">
        <f>"Интернет-площадка 2gis.ru на основе Cправочника организаций "&amp;$C$2&amp;""</f>
        <v>Интернет-площадка 2gis.ru на основе Cправочника организаций "2ГИС.СТАВРОПОЛЬ"</v>
      </c>
      <c r="D178" s="36">
        <v>3720</v>
      </c>
      <c r="E178" s="37"/>
      <c r="F178" s="37"/>
      <c r="G178" s="37"/>
      <c r="H178" s="38"/>
    </row>
    <row r="179" spans="1:8" ht="50.1" customHeight="1" x14ac:dyDescent="0.2">
      <c r="A179" s="160" t="s">
        <v>130</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79" s="36">
        <v>4320</v>
      </c>
      <c r="E179" s="37"/>
      <c r="F179" s="37"/>
      <c r="G179" s="37"/>
      <c r="H179" s="38"/>
    </row>
    <row r="180" spans="1:8" s="16" customFormat="1" ht="126" customHeight="1" thickBot="1" x14ac:dyDescent="0.25">
      <c r="A180" s="160" t="s">
        <v>131</v>
      </c>
      <c r="B180" s="161"/>
      <c r="C180" s="435" t="str">
        <f>C175</f>
        <v>Интернет-площадка 2gis.ru на основе Cправочника организаций "2ГИС.СТАВРОПОЛЬ"</v>
      </c>
      <c r="D180" s="361">
        <v>2208</v>
      </c>
      <c r="E180" s="165"/>
      <c r="F180" s="165"/>
      <c r="G180" s="165"/>
      <c r="H180" s="166"/>
    </row>
    <row r="181" spans="1:8" ht="50.1" customHeight="1" thickBot="1" x14ac:dyDescent="0.25">
      <c r="A181" s="24" t="s">
        <v>193</v>
      </c>
      <c r="B181" s="25"/>
      <c r="C181" s="26"/>
      <c r="D181" s="173"/>
      <c r="E181" s="173"/>
      <c r="F181" s="173"/>
      <c r="G181" s="173"/>
      <c r="H181" s="174"/>
    </row>
    <row r="182" spans="1:8" s="23" customFormat="1" ht="30" customHeight="1" thickBot="1" x14ac:dyDescent="0.25">
      <c r="A182" s="589"/>
      <c r="B182" s="429"/>
      <c r="C182" s="430"/>
      <c r="D182" s="429"/>
      <c r="E182" s="429"/>
      <c r="F182" s="429"/>
      <c r="G182" s="429"/>
      <c r="H182" s="431"/>
    </row>
    <row r="183" spans="1:8" s="16" customFormat="1" ht="185.25" customHeight="1" x14ac:dyDescent="0.2">
      <c r="A183" s="160" t="s">
        <v>194</v>
      </c>
      <c r="B183" s="161"/>
      <c r="C18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3" s="31">
        <v>8010</v>
      </c>
      <c r="E183" s="32"/>
      <c r="F183" s="32"/>
      <c r="G183" s="32"/>
      <c r="H183" s="33"/>
    </row>
    <row r="184" spans="1:8" s="16" customFormat="1" ht="83.25" customHeight="1" thickBot="1" x14ac:dyDescent="0.25">
      <c r="A184" s="160" t="s">
        <v>195</v>
      </c>
      <c r="B184" s="161"/>
      <c r="C184" s="209"/>
      <c r="D184" s="36">
        <v>8010</v>
      </c>
      <c r="E184" s="37"/>
      <c r="F184" s="37"/>
      <c r="G184" s="37"/>
      <c r="H184" s="38"/>
    </row>
    <row r="185" spans="1:8" ht="21.75" thickBot="1" x14ac:dyDescent="0.25">
      <c r="A185" s="336"/>
      <c r="B185" s="337"/>
      <c r="C185" s="125"/>
      <c r="D185" s="399"/>
      <c r="E185" s="399"/>
      <c r="F185" s="399"/>
      <c r="G185" s="399"/>
      <c r="H185" s="400"/>
    </row>
    <row r="187" spans="1:8" ht="21" x14ac:dyDescent="0.2">
      <c r="A187" s="220"/>
      <c r="B187" s="221" t="s">
        <v>133</v>
      </c>
      <c r="C187" s="222" t="s">
        <v>673</v>
      </c>
      <c r="D187" s="222"/>
      <c r="E187" s="223"/>
      <c r="F187" s="223"/>
      <c r="G187" s="223"/>
      <c r="H187" s="223"/>
    </row>
    <row r="188" spans="1:8" ht="21" x14ac:dyDescent="0.2">
      <c r="A188" s="220"/>
      <c r="B188" s="223"/>
      <c r="C188" s="224" t="s">
        <v>674</v>
      </c>
      <c r="D188" s="224"/>
      <c r="E188" s="223"/>
      <c r="F188" s="223"/>
      <c r="G188" s="223"/>
      <c r="H188" s="223"/>
    </row>
    <row r="189" spans="1:8" ht="21" x14ac:dyDescent="0.2">
      <c r="A189" s="220"/>
      <c r="B189" s="223"/>
      <c r="C189" s="224" t="s">
        <v>675</v>
      </c>
      <c r="D189" s="224"/>
      <c r="E189" s="223"/>
      <c r="F189" s="223"/>
      <c r="G189" s="223"/>
      <c r="H189" s="223"/>
    </row>
    <row r="190" spans="1:8" ht="21" x14ac:dyDescent="0.2">
      <c r="C190" s="224"/>
      <c r="D190" s="224"/>
      <c r="E190" s="223"/>
      <c r="F190" s="223"/>
      <c r="G190" s="223"/>
      <c r="H190" s="217"/>
    </row>
    <row r="191" spans="1:8" ht="26.25" customHeight="1" x14ac:dyDescent="0.2">
      <c r="A191" s="227" t="str">
        <f>Абакан_юр!A174</f>
        <v>По соглашению сторон в качестве валюты платежа могут выступать украинские гривны, в этом случае курс следующий: 1 руб. = 0,4273 гривен</v>
      </c>
      <c r="B191" s="227"/>
      <c r="C191" s="227"/>
      <c r="D191" s="228"/>
      <c r="E191" s="228"/>
      <c r="F191" s="229"/>
      <c r="G191" s="230"/>
      <c r="H191" s="230"/>
    </row>
    <row r="192" spans="1:8" ht="26.25" customHeight="1" x14ac:dyDescent="0.2">
      <c r="A192" s="227" t="str">
        <f>Абакан_юр!A175</f>
        <v>По соглашению сторон в качестве валюты платежа могут выступать дирхамы ОАЭ, в этом случае курс следующий: 1 руб. = 0,0413 дирхам</v>
      </c>
      <c r="B192" s="227"/>
      <c r="C192" s="227"/>
      <c r="D192" s="228"/>
      <c r="E192" s="228"/>
      <c r="F192" s="229"/>
      <c r="G192" s="232"/>
      <c r="H192" s="232"/>
    </row>
    <row r="193" spans="1:8" ht="26.25" customHeight="1" x14ac:dyDescent="0.2">
      <c r="A193" s="227" t="str">
        <f>Абакан_юр!A176</f>
        <v>По соглашению сторон в качестве валюты платежа могут выступать доллары США, в этом случае курс следующий: 1 руб. = 0,0113 доллара</v>
      </c>
      <c r="B193" s="227"/>
      <c r="C193" s="227"/>
      <c r="D193" s="228"/>
      <c r="E193" s="228"/>
      <c r="F193" s="229"/>
      <c r="G193" s="232"/>
      <c r="H193" s="232"/>
    </row>
    <row r="194" spans="1:8" ht="26.25" customHeight="1" x14ac:dyDescent="0.2">
      <c r="A194" s="227" t="str">
        <f>Абакан_юр!A177</f>
        <v>По соглашению сторон в качестве валюты платежа могут выступать евро, в этом случае курс следующий: 1 руб. = 0,0105 евро</v>
      </c>
      <c r="B194" s="227"/>
      <c r="C194" s="227"/>
      <c r="D194" s="228"/>
      <c r="E194" s="229"/>
      <c r="F194" s="229"/>
      <c r="G194" s="232"/>
      <c r="H194" s="232"/>
    </row>
    <row r="195" spans="1:8" ht="26.25" customHeight="1" x14ac:dyDescent="0.2">
      <c r="A195" s="227" t="str">
        <f>Абакан_юр!A178</f>
        <v>По соглашению сторон в качестве валюты платежа могут выступать чешские кроны, в этом случае курс следующий: 1 руб. = 0,2661 крона</v>
      </c>
      <c r="B195" s="227"/>
      <c r="C195" s="227"/>
      <c r="D195" s="228"/>
      <c r="E195" s="229"/>
      <c r="F195" s="229"/>
      <c r="G195" s="232"/>
      <c r="H195" s="232"/>
    </row>
    <row r="196" spans="1:8" ht="26.25" customHeight="1" x14ac:dyDescent="0.2">
      <c r="A196" s="227" t="str">
        <f>Абакан_юр!A179</f>
        <v>По соглашению сторон в качестве валюты платежа могут выступать киргизские сомы, в этом случае курс следующий: 1 руб. = 1,0065 сом</v>
      </c>
      <c r="B196" s="227"/>
      <c r="C196" s="227"/>
      <c r="D196" s="228"/>
      <c r="E196" s="228"/>
      <c r="F196" s="229"/>
      <c r="G196" s="232"/>
      <c r="H196" s="232"/>
    </row>
    <row r="197" spans="1:8" ht="26.25" customHeight="1" x14ac:dyDescent="0.2">
      <c r="A197"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7" s="227"/>
      <c r="C197" s="227"/>
      <c r="D197" s="228"/>
      <c r="E197" s="228"/>
      <c r="F197" s="229"/>
      <c r="G197" s="232"/>
      <c r="H197" s="232"/>
    </row>
    <row r="198" spans="1:8" ht="26.25" customHeight="1" x14ac:dyDescent="0.2">
      <c r="A198" s="233"/>
      <c r="B198" s="233"/>
      <c r="C198" s="233"/>
      <c r="D198" s="228"/>
      <c r="E198" s="228"/>
      <c r="F198" s="229"/>
      <c r="G198" s="232"/>
      <c r="H198" s="232"/>
    </row>
    <row r="199" spans="1:8" s="266" customFormat="1" ht="92.25" customHeight="1" x14ac:dyDescent="0.2">
      <c r="A199" s="755" t="s">
        <v>676</v>
      </c>
      <c r="B199" s="755"/>
      <c r="C199" s="755"/>
      <c r="D199" s="755"/>
      <c r="E199" s="755"/>
      <c r="F199" s="755"/>
      <c r="G199" s="755"/>
      <c r="H199" s="755"/>
    </row>
    <row r="200" spans="1:8" ht="26.25" x14ac:dyDescent="0.2">
      <c r="A200" s="233"/>
      <c r="B200" s="233"/>
      <c r="C200" s="234"/>
      <c r="D200" s="235"/>
      <c r="E200" s="235"/>
      <c r="F200" s="236"/>
      <c r="G200" s="237"/>
      <c r="H200" s="237"/>
    </row>
    <row r="201" spans="1:8" ht="21" x14ac:dyDescent="0.2">
      <c r="A201" s="239" t="s">
        <v>144</v>
      </c>
      <c r="B201" s="239"/>
      <c r="C201" s="239"/>
      <c r="D201" s="239"/>
      <c r="E201" s="239"/>
      <c r="F201" s="239"/>
      <c r="G201" s="239"/>
      <c r="H201" s="239"/>
    </row>
    <row r="202" spans="1:8" ht="21" x14ac:dyDescent="0.2">
      <c r="A202" s="239" t="s">
        <v>145</v>
      </c>
      <c r="B202" s="239"/>
      <c r="C202" s="239"/>
      <c r="D202" s="239"/>
      <c r="E202" s="239"/>
      <c r="F202" s="239"/>
      <c r="G202" s="239"/>
      <c r="H202" s="239"/>
    </row>
    <row r="203" spans="1:8" ht="21" x14ac:dyDescent="0.2">
      <c r="A203" s="592"/>
      <c r="B203" s="592"/>
      <c r="C203" s="592"/>
      <c r="D203" s="592"/>
      <c r="E203" s="592"/>
      <c r="F203" s="592"/>
      <c r="G203" s="592"/>
      <c r="H203" s="592"/>
    </row>
    <row r="204" spans="1:8" s="231" customFormat="1" ht="24.95" customHeight="1" thickBot="1" x14ac:dyDescent="0.25">
      <c r="A204" s="240" t="s">
        <v>146</v>
      </c>
      <c r="B204" s="240"/>
      <c r="C204" s="240"/>
      <c r="D204" s="240"/>
      <c r="E204" s="240"/>
      <c r="F204" s="241"/>
      <c r="H204" s="242"/>
    </row>
    <row r="205" spans="1:8" s="231" customFormat="1" ht="24.95" customHeight="1" thickBot="1" x14ac:dyDescent="0.25">
      <c r="A205" s="243" t="s">
        <v>147</v>
      </c>
      <c r="B205" s="244"/>
      <c r="C205" s="244"/>
      <c r="D205" s="244"/>
      <c r="E205" s="245"/>
      <c r="F205" s="246"/>
      <c r="G205" s="217"/>
      <c r="H205" s="247"/>
    </row>
    <row r="206" spans="1:8" s="231" customFormat="1" ht="88.5" customHeight="1" thickBot="1" x14ac:dyDescent="0.25">
      <c r="A206" s="375" t="s">
        <v>148</v>
      </c>
      <c r="B206" s="376"/>
      <c r="C206" s="250" t="s">
        <v>149</v>
      </c>
      <c r="D206" s="654" t="s">
        <v>150</v>
      </c>
      <c r="E206" s="655"/>
      <c r="F206" s="252"/>
      <c r="G206" s="252"/>
      <c r="H206" s="252"/>
    </row>
    <row r="207" spans="1:8" s="238" customFormat="1" ht="23.25" x14ac:dyDescent="0.2">
      <c r="A207" s="259" t="s">
        <v>183</v>
      </c>
      <c r="B207" s="756"/>
      <c r="C207" s="757" t="s">
        <v>184</v>
      </c>
      <c r="D207" s="758">
        <v>2190</v>
      </c>
      <c r="E207" s="257"/>
      <c r="F207" s="252"/>
      <c r="G207" s="252"/>
      <c r="H207" s="252"/>
    </row>
    <row r="208" spans="1:8" ht="24.95" customHeight="1" x14ac:dyDescent="0.2">
      <c r="A208" s="259" t="s">
        <v>185</v>
      </c>
      <c r="B208" s="756"/>
      <c r="C208" s="759"/>
      <c r="D208" s="263">
        <v>1590</v>
      </c>
      <c r="E208" s="262"/>
      <c r="F208" s="252"/>
      <c r="G208" s="252"/>
      <c r="H208" s="252"/>
    </row>
    <row r="209" spans="1:8" ht="24.95" customHeight="1" x14ac:dyDescent="0.2">
      <c r="A209" s="259" t="s">
        <v>186</v>
      </c>
      <c r="B209" s="756"/>
      <c r="C209" s="759"/>
      <c r="D209" s="263">
        <v>1440</v>
      </c>
      <c r="E209" s="262"/>
      <c r="F209" s="252"/>
      <c r="G209" s="252"/>
      <c r="H209" s="252"/>
    </row>
    <row r="210" spans="1:8" s="217" customFormat="1" ht="38.25" customHeight="1" thickBot="1" x14ac:dyDescent="0.25">
      <c r="A210" s="259" t="s">
        <v>187</v>
      </c>
      <c r="B210" s="756"/>
      <c r="C210" s="760"/>
      <c r="D210" s="761">
        <v>1290</v>
      </c>
      <c r="E210" s="408"/>
      <c r="F210" s="252"/>
      <c r="G210" s="252"/>
      <c r="H210" s="252"/>
    </row>
    <row r="211" spans="1:8" ht="50.1" customHeight="1" thickBot="1" x14ac:dyDescent="0.25">
      <c r="A211" s="240" t="s">
        <v>146</v>
      </c>
      <c r="B211" s="240"/>
      <c r="C211" s="240"/>
      <c r="D211" s="240"/>
      <c r="E211" s="240"/>
      <c r="F211" s="252"/>
      <c r="G211" s="231"/>
      <c r="H211" s="242"/>
    </row>
    <row r="212" spans="1:8" ht="50.1" customHeight="1" thickBot="1" x14ac:dyDescent="0.25">
      <c r="A212" s="595" t="s">
        <v>147</v>
      </c>
      <c r="B212" s="596"/>
      <c r="C212" s="596"/>
      <c r="D212" s="596"/>
      <c r="E212" s="597"/>
      <c r="F212" s="246"/>
      <c r="H212" s="247"/>
    </row>
    <row r="213" spans="1:8" ht="81" customHeight="1" thickBot="1" x14ac:dyDescent="0.25">
      <c r="A213" s="375" t="s">
        <v>148</v>
      </c>
      <c r="B213" s="376"/>
      <c r="C213" s="250" t="s">
        <v>149</v>
      </c>
      <c r="D213" s="402" t="s">
        <v>150</v>
      </c>
      <c r="E213" s="403"/>
      <c r="F213" s="252"/>
      <c r="G213" s="252"/>
      <c r="H213" s="252"/>
    </row>
    <row r="214" spans="1:8" ht="117" customHeight="1" x14ac:dyDescent="0.2">
      <c r="A214" s="762" t="s">
        <v>151</v>
      </c>
      <c r="B214" s="763"/>
      <c r="C214" s="255" t="s">
        <v>152</v>
      </c>
      <c r="D214" s="764" t="s">
        <v>153</v>
      </c>
      <c r="E214" s="765"/>
      <c r="F214" s="252"/>
      <c r="G214" s="252"/>
      <c r="H214" s="252"/>
    </row>
    <row r="215" spans="1:8" ht="77.25" customHeight="1" x14ac:dyDescent="0.2">
      <c r="A215" s="445" t="s">
        <v>154</v>
      </c>
      <c r="B215" s="446"/>
      <c r="C215" s="260" t="s">
        <v>155</v>
      </c>
      <c r="D215" s="447" t="s">
        <v>156</v>
      </c>
      <c r="E215" s="448"/>
      <c r="F215" s="252"/>
      <c r="G215" s="252"/>
      <c r="H215" s="252"/>
    </row>
    <row r="216" spans="1:8" ht="135" customHeight="1" x14ac:dyDescent="0.2">
      <c r="A216" s="445" t="s">
        <v>157</v>
      </c>
      <c r="B216" s="446"/>
      <c r="C216" s="260" t="s">
        <v>158</v>
      </c>
      <c r="D216" s="447" t="s">
        <v>156</v>
      </c>
      <c r="E216" s="448"/>
      <c r="F216" s="252"/>
      <c r="G216" s="252"/>
      <c r="H216" s="252"/>
    </row>
    <row r="217" spans="1:8" s="217" customFormat="1" ht="102.75" customHeight="1" thickBot="1" x14ac:dyDescent="0.25">
      <c r="A217" s="404" t="s">
        <v>160</v>
      </c>
      <c r="B217" s="405"/>
      <c r="C217" s="601" t="s">
        <v>161</v>
      </c>
      <c r="D217" s="405" t="s">
        <v>156</v>
      </c>
      <c r="E217" s="602"/>
      <c r="F217" s="246"/>
      <c r="G217" s="246"/>
      <c r="H217" s="246"/>
    </row>
    <row r="218" spans="1:8" s="238" customFormat="1" ht="222.75" customHeight="1" thickBot="1" x14ac:dyDescent="0.25">
      <c r="A218" s="404" t="s">
        <v>162</v>
      </c>
      <c r="B218" s="405"/>
      <c r="C218" s="406" t="s">
        <v>163</v>
      </c>
      <c r="D218" s="407" t="s">
        <v>156</v>
      </c>
      <c r="E218" s="408"/>
      <c r="F218" s="236"/>
      <c r="G218" s="237"/>
      <c r="H218" s="237"/>
    </row>
    <row r="219" spans="1:8" ht="26.25" x14ac:dyDescent="0.2">
      <c r="A219" s="729"/>
      <c r="B219" s="729"/>
      <c r="C219" s="629"/>
      <c r="D219" s="629"/>
      <c r="E219" s="629"/>
      <c r="F219" s="236"/>
      <c r="G219" s="237"/>
      <c r="H219" s="237"/>
    </row>
    <row r="220" spans="1:8" ht="34.5" customHeight="1" x14ac:dyDescent="0.2">
      <c r="A220" s="264" t="s">
        <v>164</v>
      </c>
      <c r="B220" s="264"/>
      <c r="C220" s="264"/>
      <c r="D220" s="264"/>
      <c r="E220" s="264"/>
      <c r="F220" s="264"/>
      <c r="G220" s="264"/>
      <c r="H220" s="264"/>
    </row>
    <row r="221" spans="1:8" ht="34.5" customHeight="1" x14ac:dyDescent="0.2">
      <c r="A221" s="264" t="s">
        <v>165</v>
      </c>
      <c r="B221" s="264"/>
      <c r="C221" s="264"/>
      <c r="D221" s="264"/>
      <c r="E221" s="264"/>
      <c r="F221" s="264"/>
      <c r="G221" s="264"/>
      <c r="H221" s="264"/>
    </row>
    <row r="222" spans="1:8" ht="183" customHeight="1" x14ac:dyDescent="0.2">
      <c r="A222"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239"/>
      <c r="C222" s="239"/>
      <c r="D222" s="239"/>
      <c r="E222" s="239"/>
      <c r="F222" s="239"/>
      <c r="G222" s="239"/>
      <c r="H222" s="239"/>
    </row>
    <row r="223" spans="1:8" ht="77.25" customHeight="1" x14ac:dyDescent="0.2">
      <c r="A223" s="239" t="s">
        <v>167</v>
      </c>
      <c r="B223" s="239"/>
      <c r="C223" s="239"/>
      <c r="D223" s="239"/>
      <c r="E223" s="239"/>
      <c r="F223" s="239"/>
      <c r="G223" s="239"/>
      <c r="H223" s="239"/>
    </row>
    <row r="224" spans="1:8" ht="23.25" x14ac:dyDescent="0.2">
      <c r="A224" s="264" t="s">
        <v>168</v>
      </c>
      <c r="B224" s="264"/>
      <c r="C224" s="264"/>
      <c r="D224" s="264"/>
      <c r="E224" s="264"/>
      <c r="F224" s="264"/>
      <c r="G224" s="264"/>
      <c r="H224" s="264"/>
    </row>
    <row r="225" spans="1:8" s="266" customFormat="1" ht="114.75" customHeight="1" x14ac:dyDescent="0.2">
      <c r="A225" s="239" t="s">
        <v>169</v>
      </c>
      <c r="B225" s="239"/>
      <c r="C225" s="239"/>
      <c r="D225" s="239"/>
      <c r="E225" s="239"/>
      <c r="F225" s="239"/>
      <c r="G225" s="239"/>
      <c r="H225" s="239"/>
    </row>
  </sheetData>
  <sheetProtection selectLockedCells="1" selectUnlockedCells="1"/>
  <mergeCells count="372">
    <mergeCell ref="A222:H222"/>
    <mergeCell ref="A223:H223"/>
    <mergeCell ref="A224:H224"/>
    <mergeCell ref="A225:E225"/>
    <mergeCell ref="F225:H225"/>
    <mergeCell ref="A217:B217"/>
    <mergeCell ref="D217:E217"/>
    <mergeCell ref="A218:B218"/>
    <mergeCell ref="D218:E218"/>
    <mergeCell ref="A220:H220"/>
    <mergeCell ref="A221:H221"/>
    <mergeCell ref="A214:B214"/>
    <mergeCell ref="D214:E214"/>
    <mergeCell ref="A215:B215"/>
    <mergeCell ref="D215:E215"/>
    <mergeCell ref="A216:B216"/>
    <mergeCell ref="D216:E216"/>
    <mergeCell ref="A210:B210"/>
    <mergeCell ref="D210:E210"/>
    <mergeCell ref="A211:E211"/>
    <mergeCell ref="A212:E212"/>
    <mergeCell ref="A213:B213"/>
    <mergeCell ref="D213:E213"/>
    <mergeCell ref="A205:E205"/>
    <mergeCell ref="A206:B206"/>
    <mergeCell ref="D206:E206"/>
    <mergeCell ref="A207:B207"/>
    <mergeCell ref="C207:C210"/>
    <mergeCell ref="D207:E207"/>
    <mergeCell ref="A208:B208"/>
    <mergeCell ref="D208:E208"/>
    <mergeCell ref="A209:B209"/>
    <mergeCell ref="D209:E209"/>
    <mergeCell ref="A196:C196"/>
    <mergeCell ref="A197:C197"/>
    <mergeCell ref="A199:H199"/>
    <mergeCell ref="A201:H201"/>
    <mergeCell ref="A202:H202"/>
    <mergeCell ref="A204:E204"/>
    <mergeCell ref="A191:C191"/>
    <mergeCell ref="G191:H191"/>
    <mergeCell ref="A192:C192"/>
    <mergeCell ref="A193:C193"/>
    <mergeCell ref="A194:C194"/>
    <mergeCell ref="A195:C195"/>
    <mergeCell ref="A185:B185"/>
    <mergeCell ref="D185:H185"/>
    <mergeCell ref="C187:D187"/>
    <mergeCell ref="C188:D188"/>
    <mergeCell ref="C189:D189"/>
    <mergeCell ref="C190:D190"/>
    <mergeCell ref="A181:B181"/>
    <mergeCell ref="D181:H181"/>
    <mergeCell ref="A182:C182"/>
    <mergeCell ref="D182:H182"/>
    <mergeCell ref="A183:B183"/>
    <mergeCell ref="C183:C184"/>
    <mergeCell ref="D183:H183"/>
    <mergeCell ref="A184:B184"/>
    <mergeCell ref="D184:H184"/>
    <mergeCell ref="A178:B178"/>
    <mergeCell ref="D178:H178"/>
    <mergeCell ref="A179:B179"/>
    <mergeCell ref="D179:H179"/>
    <mergeCell ref="A180:B180"/>
    <mergeCell ref="D180:H180"/>
    <mergeCell ref="A174:B174"/>
    <mergeCell ref="A175:B175"/>
    <mergeCell ref="D175:H175"/>
    <mergeCell ref="A176:B176"/>
    <mergeCell ref="D176:H176"/>
    <mergeCell ref="A177:B177"/>
    <mergeCell ref="D170:H170"/>
    <mergeCell ref="A171:B171"/>
    <mergeCell ref="D171:H171"/>
    <mergeCell ref="A172:B172"/>
    <mergeCell ref="D172:H172"/>
    <mergeCell ref="A173:B173"/>
    <mergeCell ref="D173:H173"/>
    <mergeCell ref="A166:B166"/>
    <mergeCell ref="D166:H166"/>
    <mergeCell ref="A167:B167"/>
    <mergeCell ref="D167:H167"/>
    <mergeCell ref="A168:B168"/>
    <mergeCell ref="C168:C172"/>
    <mergeCell ref="D168:H168"/>
    <mergeCell ref="A169:B169"/>
    <mergeCell ref="D169:H169"/>
    <mergeCell ref="A170:B170"/>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D117:H117"/>
    <mergeCell ref="A118:B118"/>
    <mergeCell ref="D118:H118"/>
    <mergeCell ref="A119:B119"/>
    <mergeCell ref="D119:H119"/>
    <mergeCell ref="A120:B120"/>
    <mergeCell ref="D120:H120"/>
    <mergeCell ref="A113:B113"/>
    <mergeCell ref="D113:H113"/>
    <mergeCell ref="A114:B114"/>
    <mergeCell ref="C114:C131"/>
    <mergeCell ref="D114:H114"/>
    <mergeCell ref="A115:B115"/>
    <mergeCell ref="D115:H115"/>
    <mergeCell ref="A116:B116"/>
    <mergeCell ref="D116:H116"/>
    <mergeCell ref="A117:B117"/>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99:B99"/>
    <mergeCell ref="D99:H99"/>
    <mergeCell ref="A100:C100"/>
    <mergeCell ref="D100:H100"/>
    <mergeCell ref="D101:H101"/>
    <mergeCell ref="A102:B102"/>
    <mergeCell ref="C102:C110"/>
    <mergeCell ref="D102:H102"/>
    <mergeCell ref="A103:B103"/>
    <mergeCell ref="D103:H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9"/>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4"/>
  <sheetViews>
    <sheetView view="pageBreakPreview" zoomScale="40" zoomScaleNormal="60" zoomScaleSheetLayoutView="40" workbookViewId="0">
      <pane ySplit="3" topLeftCell="A51"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677</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1">
        <f>F48*1.2</f>
        <v>5608.8</v>
      </c>
      <c r="E48" s="32">
        <f>F48*1.1</f>
        <v>5141.4000000000005</v>
      </c>
      <c r="F48" s="32">
        <v>4674</v>
      </c>
      <c r="G48" s="32">
        <f>F48*0.75</f>
        <v>3505.5</v>
      </c>
      <c r="H48" s="33">
        <f>F48*0.5</f>
        <v>2337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54">
        <f>F54*1.2</f>
        <v>6544.8</v>
      </c>
      <c r="E54" s="32">
        <f>F54*1.1</f>
        <v>5999.4000000000005</v>
      </c>
      <c r="F54" s="32">
        <v>5454</v>
      </c>
      <c r="G54" s="32">
        <f>F54*0.75</f>
        <v>4090.5</v>
      </c>
      <c r="H54" s="33">
        <f>F54*0.5</f>
        <v>2727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389">
        <v>120</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393"/>
      <c r="E62" s="394"/>
      <c r="F62" s="394"/>
      <c r="G62" s="394"/>
      <c r="H62" s="395"/>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"&amp;MIN(D65:D84)&amp;" до "&amp;MAX(D65:D84)</f>
        <v>от 474 до 9480</v>
      </c>
      <c r="E64" s="139"/>
      <c r="F64" s="139"/>
      <c r="G64" s="139"/>
      <c r="H64" s="140"/>
    </row>
    <row r="65" spans="1:8" s="16" customFormat="1" ht="37.5" customHeight="1" outlineLevel="1" x14ac:dyDescent="0.2">
      <c r="A65" s="141" t="s">
        <v>39</v>
      </c>
      <c r="B65" s="142"/>
      <c r="C65" s="502"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144">
        <v>474</v>
      </c>
      <c r="E65" s="145"/>
      <c r="F65" s="145"/>
      <c r="G65" s="145"/>
      <c r="H65" s="146"/>
    </row>
    <row r="66" spans="1:8" s="16" customFormat="1" ht="37.5" customHeight="1" outlineLevel="1" x14ac:dyDescent="0.2">
      <c r="A66" s="147" t="s">
        <v>40</v>
      </c>
      <c r="B66" s="148"/>
      <c r="C66" s="502"/>
      <c r="D66" s="36">
        <v>948</v>
      </c>
      <c r="E66" s="37"/>
      <c r="F66" s="37"/>
      <c r="G66" s="37"/>
      <c r="H66" s="38"/>
    </row>
    <row r="67" spans="1:8" s="16" customFormat="1" ht="37.5" customHeight="1" outlineLevel="1" x14ac:dyDescent="0.2">
      <c r="A67" s="147" t="s">
        <v>41</v>
      </c>
      <c r="B67" s="148"/>
      <c r="C67" s="502"/>
      <c r="D67" s="36">
        <v>1422</v>
      </c>
      <c r="E67" s="37"/>
      <c r="F67" s="37"/>
      <c r="G67" s="37"/>
      <c r="H67" s="38"/>
    </row>
    <row r="68" spans="1:8" s="16" customFormat="1" ht="37.5" customHeight="1" outlineLevel="1" x14ac:dyDescent="0.2">
      <c r="A68" s="147" t="s">
        <v>42</v>
      </c>
      <c r="B68" s="148"/>
      <c r="C68" s="502"/>
      <c r="D68" s="36">
        <v>1896</v>
      </c>
      <c r="E68" s="37"/>
      <c r="F68" s="37"/>
      <c r="G68" s="37"/>
      <c r="H68" s="38"/>
    </row>
    <row r="69" spans="1:8" s="16" customFormat="1" ht="37.5" customHeight="1" outlineLevel="1" x14ac:dyDescent="0.2">
      <c r="A69" s="147" t="s">
        <v>43</v>
      </c>
      <c r="B69" s="148"/>
      <c r="C69" s="502"/>
      <c r="D69" s="36">
        <v>2370</v>
      </c>
      <c r="E69" s="37"/>
      <c r="F69" s="37"/>
      <c r="G69" s="37"/>
      <c r="H69" s="38"/>
    </row>
    <row r="70" spans="1:8" s="16" customFormat="1" ht="37.5" customHeight="1" outlineLevel="1" x14ac:dyDescent="0.2">
      <c r="A70" s="147" t="s">
        <v>44</v>
      </c>
      <c r="B70" s="148"/>
      <c r="C70" s="502"/>
      <c r="D70" s="36">
        <v>2844</v>
      </c>
      <c r="E70" s="37"/>
      <c r="F70" s="37"/>
      <c r="G70" s="37"/>
      <c r="H70" s="38"/>
    </row>
    <row r="71" spans="1:8" s="16" customFormat="1" ht="37.5" customHeight="1" outlineLevel="1" x14ac:dyDescent="0.2">
      <c r="A71" s="147" t="s">
        <v>45</v>
      </c>
      <c r="B71" s="148"/>
      <c r="C71" s="502"/>
      <c r="D71" s="36">
        <v>3318</v>
      </c>
      <c r="E71" s="37"/>
      <c r="F71" s="37"/>
      <c r="G71" s="37"/>
      <c r="H71" s="38"/>
    </row>
    <row r="72" spans="1:8" s="16" customFormat="1" ht="37.5" customHeight="1" outlineLevel="1" x14ac:dyDescent="0.2">
      <c r="A72" s="147" t="s">
        <v>46</v>
      </c>
      <c r="B72" s="148"/>
      <c r="C72" s="502"/>
      <c r="D72" s="36">
        <v>3792</v>
      </c>
      <c r="E72" s="37"/>
      <c r="F72" s="37"/>
      <c r="G72" s="37"/>
      <c r="H72" s="38"/>
    </row>
    <row r="73" spans="1:8" s="16" customFormat="1" ht="37.5" customHeight="1" outlineLevel="1" x14ac:dyDescent="0.2">
      <c r="A73" s="147" t="s">
        <v>47</v>
      </c>
      <c r="B73" s="148"/>
      <c r="C73" s="502"/>
      <c r="D73" s="36">
        <v>4266</v>
      </c>
      <c r="E73" s="37"/>
      <c r="F73" s="37"/>
      <c r="G73" s="37"/>
      <c r="H73" s="38"/>
    </row>
    <row r="74" spans="1:8" s="16" customFormat="1" ht="37.5" customHeight="1" outlineLevel="1" x14ac:dyDescent="0.2">
      <c r="A74" s="147" t="s">
        <v>48</v>
      </c>
      <c r="B74" s="148"/>
      <c r="C74" s="502"/>
      <c r="D74" s="36">
        <v>4740</v>
      </c>
      <c r="E74" s="37"/>
      <c r="F74" s="37"/>
      <c r="G74" s="37"/>
      <c r="H74" s="38"/>
    </row>
    <row r="75" spans="1:8" s="16" customFormat="1" ht="37.5" customHeight="1" outlineLevel="1" x14ac:dyDescent="0.2">
      <c r="A75" s="147" t="s">
        <v>49</v>
      </c>
      <c r="B75" s="148"/>
      <c r="C75" s="502"/>
      <c r="D75" s="36">
        <v>5214</v>
      </c>
      <c r="E75" s="37"/>
      <c r="F75" s="37"/>
      <c r="G75" s="37"/>
      <c r="H75" s="38"/>
    </row>
    <row r="76" spans="1:8" s="16" customFormat="1" ht="37.5" customHeight="1" outlineLevel="1" x14ac:dyDescent="0.2">
      <c r="A76" s="147" t="s">
        <v>50</v>
      </c>
      <c r="B76" s="148"/>
      <c r="C76" s="502"/>
      <c r="D76" s="36">
        <v>5688</v>
      </c>
      <c r="E76" s="37"/>
      <c r="F76" s="37"/>
      <c r="G76" s="37"/>
      <c r="H76" s="38"/>
    </row>
    <row r="77" spans="1:8" s="16" customFormat="1" ht="37.5" customHeight="1" outlineLevel="1" x14ac:dyDescent="0.2">
      <c r="A77" s="147" t="s">
        <v>51</v>
      </c>
      <c r="B77" s="148"/>
      <c r="C77" s="502"/>
      <c r="D77" s="36">
        <v>6162</v>
      </c>
      <c r="E77" s="37"/>
      <c r="F77" s="37"/>
      <c r="G77" s="37"/>
      <c r="H77" s="38"/>
    </row>
    <row r="78" spans="1:8" s="16" customFormat="1" ht="37.5" customHeight="1" outlineLevel="1" x14ac:dyDescent="0.2">
      <c r="A78" s="147" t="s">
        <v>52</v>
      </c>
      <c r="B78" s="148"/>
      <c r="C78" s="502"/>
      <c r="D78" s="36">
        <v>6636</v>
      </c>
      <c r="E78" s="37"/>
      <c r="F78" s="37"/>
      <c r="G78" s="37"/>
      <c r="H78" s="38"/>
    </row>
    <row r="79" spans="1:8" s="16" customFormat="1" ht="37.5" customHeight="1" outlineLevel="1" x14ac:dyDescent="0.2">
      <c r="A79" s="147" t="s">
        <v>53</v>
      </c>
      <c r="B79" s="148"/>
      <c r="C79" s="502"/>
      <c r="D79" s="36">
        <v>7110</v>
      </c>
      <c r="E79" s="37"/>
      <c r="F79" s="37"/>
      <c r="G79" s="37"/>
      <c r="H79" s="38"/>
    </row>
    <row r="80" spans="1:8" s="16" customFormat="1" ht="37.5" customHeight="1" outlineLevel="1" x14ac:dyDescent="0.2">
      <c r="A80" s="147" t="s">
        <v>54</v>
      </c>
      <c r="B80" s="148"/>
      <c r="C80" s="502"/>
      <c r="D80" s="36">
        <v>7584</v>
      </c>
      <c r="E80" s="37"/>
      <c r="F80" s="37"/>
      <c r="G80" s="37"/>
      <c r="H80" s="38"/>
    </row>
    <row r="81" spans="1:8" s="16" customFormat="1" ht="37.5" customHeight="1" outlineLevel="1" x14ac:dyDescent="0.2">
      <c r="A81" s="147" t="s">
        <v>55</v>
      </c>
      <c r="B81" s="148"/>
      <c r="C81" s="502"/>
      <c r="D81" s="36">
        <v>8058</v>
      </c>
      <c r="E81" s="37"/>
      <c r="F81" s="37"/>
      <c r="G81" s="37"/>
      <c r="H81" s="38"/>
    </row>
    <row r="82" spans="1:8" s="16" customFormat="1" ht="37.5" customHeight="1" outlineLevel="1" x14ac:dyDescent="0.2">
      <c r="A82" s="147" t="s">
        <v>56</v>
      </c>
      <c r="B82" s="148"/>
      <c r="C82" s="502"/>
      <c r="D82" s="36">
        <v>8532</v>
      </c>
      <c r="E82" s="37"/>
      <c r="F82" s="37"/>
      <c r="G82" s="37"/>
      <c r="H82" s="38"/>
    </row>
    <row r="83" spans="1:8" s="16" customFormat="1" ht="37.5" customHeight="1" outlineLevel="1" x14ac:dyDescent="0.2">
      <c r="A83" s="147" t="s">
        <v>57</v>
      </c>
      <c r="B83" s="148"/>
      <c r="C83" s="502"/>
      <c r="D83" s="36">
        <v>9006</v>
      </c>
      <c r="E83" s="37"/>
      <c r="F83" s="37"/>
      <c r="G83" s="37"/>
      <c r="H83" s="38"/>
    </row>
    <row r="84" spans="1:8" s="16" customFormat="1" ht="37.5" customHeight="1" outlineLevel="1" thickBot="1" x14ac:dyDescent="0.25">
      <c r="A84" s="147" t="s">
        <v>58</v>
      </c>
      <c r="B84" s="148"/>
      <c r="C84" s="503"/>
      <c r="D84" s="36">
        <v>9480</v>
      </c>
      <c r="E84" s="37"/>
      <c r="F84" s="37"/>
      <c r="G84" s="37"/>
      <c r="H84" s="38"/>
    </row>
    <row r="85" spans="1:8" s="16" customFormat="1" ht="50.1" customHeight="1" thickBot="1" x14ac:dyDescent="0.25">
      <c r="A85" s="136" t="s">
        <v>59</v>
      </c>
      <c r="B85" s="137"/>
      <c r="C85" s="137"/>
      <c r="D85" s="138" t="str">
        <f>"от "&amp;MIN(D86:D95)&amp;" до "&amp;MAX(D86:D95)</f>
        <v>от 300 до 5310</v>
      </c>
      <c r="E85" s="139"/>
      <c r="F85" s="139"/>
      <c r="G85" s="139"/>
      <c r="H85" s="140"/>
    </row>
    <row r="86" spans="1:8" s="16" customFormat="1" ht="150"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144">
        <v>648</v>
      </c>
      <c r="E86" s="145"/>
      <c r="F86" s="145"/>
      <c r="G86" s="145"/>
      <c r="H86" s="146"/>
    </row>
    <row r="87" spans="1:8" s="16" customFormat="1" ht="37.5" customHeight="1" x14ac:dyDescent="0.2">
      <c r="A87" s="160" t="s">
        <v>61</v>
      </c>
      <c r="B87" s="161"/>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6">
        <v>444</v>
      </c>
      <c r="E87" s="37"/>
      <c r="F87" s="37"/>
      <c r="G87" s="37"/>
      <c r="H87" s="38"/>
    </row>
    <row r="88" spans="1:8" s="16" customFormat="1" ht="37.5" customHeight="1" x14ac:dyDescent="0.2">
      <c r="A88" s="160" t="s">
        <v>62</v>
      </c>
      <c r="B88" s="161"/>
      <c r="C88" s="159"/>
      <c r="D88" s="36">
        <v>5310</v>
      </c>
      <c r="E88" s="37"/>
      <c r="F88" s="37"/>
      <c r="G88" s="37"/>
      <c r="H88" s="38"/>
    </row>
    <row r="89" spans="1:8" s="16" customFormat="1" ht="37.5" customHeight="1" x14ac:dyDescent="0.2">
      <c r="A89" s="160" t="s">
        <v>63</v>
      </c>
      <c r="B89" s="504"/>
      <c r="C89" s="159"/>
      <c r="D89" s="359">
        <v>1038</v>
      </c>
      <c r="E89" s="157"/>
      <c r="F89" s="157"/>
      <c r="G89" s="157"/>
      <c r="H89" s="158"/>
    </row>
    <row r="90" spans="1:8" s="16" customFormat="1" ht="37.5" customHeight="1" x14ac:dyDescent="0.2">
      <c r="A90" s="160" t="s">
        <v>64</v>
      </c>
      <c r="B90" s="161"/>
      <c r="C90" s="159"/>
      <c r="D90" s="359">
        <v>3246</v>
      </c>
      <c r="E90" s="157"/>
      <c r="F90" s="157"/>
      <c r="G90" s="157"/>
      <c r="H90" s="158"/>
    </row>
    <row r="91" spans="1:8" s="16" customFormat="1" ht="37.5" customHeight="1" x14ac:dyDescent="0.2">
      <c r="A91" s="160" t="s">
        <v>65</v>
      </c>
      <c r="B91" s="504"/>
      <c r="C91" s="159"/>
      <c r="D91" s="36">
        <v>300</v>
      </c>
      <c r="E91" s="37"/>
      <c r="F91" s="37"/>
      <c r="G91" s="37"/>
      <c r="H91" s="38"/>
    </row>
    <row r="92" spans="1:8" s="16" customFormat="1" ht="37.5" customHeight="1" x14ac:dyDescent="0.2">
      <c r="A92" s="160" t="s">
        <v>66</v>
      </c>
      <c r="B92" s="504"/>
      <c r="C92" s="159"/>
      <c r="D92" s="36">
        <v>300</v>
      </c>
      <c r="E92" s="37"/>
      <c r="F92" s="37"/>
      <c r="G92" s="37"/>
      <c r="H92" s="38"/>
    </row>
    <row r="93" spans="1:8" s="16" customFormat="1" ht="37.5" customHeight="1" x14ac:dyDescent="0.2">
      <c r="A93" s="160" t="s">
        <v>67</v>
      </c>
      <c r="B93" s="504"/>
      <c r="C93" s="159"/>
      <c r="D93" s="36">
        <v>600</v>
      </c>
      <c r="E93" s="37"/>
      <c r="F93" s="37"/>
      <c r="G93" s="37"/>
      <c r="H93" s="38"/>
    </row>
    <row r="94" spans="1:8" s="16" customFormat="1" ht="37.5" customHeight="1" x14ac:dyDescent="0.2">
      <c r="A94" s="160" t="s">
        <v>68</v>
      </c>
      <c r="B94" s="504"/>
      <c r="C94" s="159"/>
      <c r="D94" s="36">
        <v>900</v>
      </c>
      <c r="E94" s="37"/>
      <c r="F94" s="37"/>
      <c r="G94" s="37"/>
      <c r="H94" s="38"/>
    </row>
    <row r="95" spans="1:8" s="16" customFormat="1" ht="37.5" customHeight="1" thickBot="1" x14ac:dyDescent="0.25">
      <c r="A95" s="207" t="s">
        <v>69</v>
      </c>
      <c r="B95" s="505"/>
      <c r="C95" s="164"/>
      <c r="D95" s="36">
        <v>4632</v>
      </c>
      <c r="E95" s="37"/>
      <c r="F95" s="37"/>
      <c r="G95" s="37"/>
      <c r="H95" s="38"/>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45">
        <v>30</v>
      </c>
      <c r="E96" s="45"/>
      <c r="F96" s="45"/>
      <c r="G96" s="45"/>
      <c r="H96" s="46"/>
    </row>
    <row r="97" spans="1:8" s="28" customFormat="1" ht="50.1" customHeight="1" thickBot="1" x14ac:dyDescent="0.25">
      <c r="A97" s="24" t="s">
        <v>72</v>
      </c>
      <c r="B97" s="25"/>
      <c r="C97" s="26"/>
      <c r="D97" s="173" t="str">
        <f>"от "&amp;MIN(D99,D119:H135)&amp;" до "&amp;MAX(D99,D119:H135)</f>
        <v>от 504 до 9444</v>
      </c>
      <c r="E97" s="173"/>
      <c r="F97" s="173"/>
      <c r="G97" s="173"/>
      <c r="H97" s="174"/>
    </row>
    <row r="98" spans="1:8" s="16" customFormat="1" ht="24.95" customHeight="1" thickBot="1" x14ac:dyDescent="0.25">
      <c r="A98" s="336"/>
      <c r="B98" s="337"/>
      <c r="C98" s="130"/>
      <c r="D98" s="399"/>
      <c r="E98" s="399"/>
      <c r="F98" s="399"/>
      <c r="G98" s="399"/>
      <c r="H98" s="400"/>
    </row>
    <row r="99" spans="1:8" s="16" customFormat="1" ht="58.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182">
        <v>6480</v>
      </c>
      <c r="E99" s="182"/>
      <c r="F99" s="182"/>
      <c r="G99" s="182"/>
      <c r="H99" s="183"/>
    </row>
    <row r="100" spans="1:8" s="16" customFormat="1" ht="58.5" customHeight="1" thickBot="1" x14ac:dyDescent="0.25">
      <c r="A100" s="184" t="s">
        <v>74</v>
      </c>
      <c r="B100" s="185"/>
      <c r="C100" s="186"/>
      <c r="D100" s="187" t="s">
        <v>75</v>
      </c>
      <c r="E100" s="188"/>
      <c r="F100" s="188"/>
      <c r="G100" s="188"/>
      <c r="H100" s="189"/>
    </row>
    <row r="101" spans="1:8" s="16" customFormat="1" ht="58.5" customHeight="1" x14ac:dyDescent="0.2">
      <c r="A101" s="190" t="s">
        <v>76</v>
      </c>
      <c r="B101" s="191"/>
      <c r="C101" s="186"/>
      <c r="D101" s="157">
        <f>D99/4</f>
        <v>1620</v>
      </c>
      <c r="E101" s="157"/>
      <c r="F101" s="157"/>
      <c r="G101" s="157"/>
      <c r="H101" s="158"/>
    </row>
    <row r="102" spans="1:8" s="16" customFormat="1" ht="58.5" customHeight="1" x14ac:dyDescent="0.2">
      <c r="A102" s="190" t="s">
        <v>77</v>
      </c>
      <c r="B102" s="191"/>
      <c r="C102" s="186"/>
      <c r="D102" s="157">
        <f>D99/5</f>
        <v>1296</v>
      </c>
      <c r="E102" s="157"/>
      <c r="F102" s="157"/>
      <c r="G102" s="157"/>
      <c r="H102" s="158"/>
    </row>
    <row r="103" spans="1:8" s="16" customFormat="1" ht="58.5" customHeight="1" x14ac:dyDescent="0.2">
      <c r="A103" s="190" t="s">
        <v>78</v>
      </c>
      <c r="B103" s="191"/>
      <c r="C103" s="186"/>
      <c r="D103" s="157">
        <f>D99/6</f>
        <v>1080</v>
      </c>
      <c r="E103" s="157"/>
      <c r="F103" s="157"/>
      <c r="G103" s="157"/>
      <c r="H103" s="158"/>
    </row>
    <row r="104" spans="1:8" s="16" customFormat="1" ht="58.5" customHeight="1" x14ac:dyDescent="0.2">
      <c r="A104" s="190" t="s">
        <v>79</v>
      </c>
      <c r="B104" s="191"/>
      <c r="C104" s="186"/>
      <c r="D104" s="157">
        <f>D99/7</f>
        <v>925.71428571428567</v>
      </c>
      <c r="E104" s="157"/>
      <c r="F104" s="157"/>
      <c r="G104" s="157"/>
      <c r="H104" s="158"/>
    </row>
    <row r="105" spans="1:8" s="16" customFormat="1" ht="58.5" customHeight="1" x14ac:dyDescent="0.2">
      <c r="A105" s="190" t="s">
        <v>80</v>
      </c>
      <c r="B105" s="191"/>
      <c r="C105" s="186"/>
      <c r="D105" s="157">
        <f>D99/8</f>
        <v>810</v>
      </c>
      <c r="E105" s="157"/>
      <c r="F105" s="157"/>
      <c r="G105" s="157"/>
      <c r="H105" s="158"/>
    </row>
    <row r="106" spans="1:8" s="16" customFormat="1" ht="58.5" customHeight="1" x14ac:dyDescent="0.2">
      <c r="A106" s="190" t="s">
        <v>81</v>
      </c>
      <c r="B106" s="191"/>
      <c r="C106" s="186"/>
      <c r="D106" s="157">
        <f>D99/9</f>
        <v>720</v>
      </c>
      <c r="E106" s="157"/>
      <c r="F106" s="157"/>
      <c r="G106" s="157"/>
      <c r="H106" s="158"/>
    </row>
    <row r="107" spans="1:8" s="16" customFormat="1" ht="58.5" customHeight="1" x14ac:dyDescent="0.2">
      <c r="A107" s="190" t="s">
        <v>82</v>
      </c>
      <c r="B107" s="191"/>
      <c r="C107" s="186"/>
      <c r="D107" s="157">
        <f>D99/10</f>
        <v>648</v>
      </c>
      <c r="E107" s="157"/>
      <c r="F107" s="157"/>
      <c r="G107" s="157"/>
      <c r="H107" s="158"/>
    </row>
    <row r="108" spans="1:8" s="16" customFormat="1" ht="58.5" customHeight="1" thickBot="1" x14ac:dyDescent="0.25">
      <c r="A108" s="179" t="s">
        <v>83</v>
      </c>
      <c r="B108" s="180"/>
      <c r="C108" s="186"/>
      <c r="D108" s="182">
        <v>9720</v>
      </c>
      <c r="E108" s="182"/>
      <c r="F108" s="182"/>
      <c r="G108" s="182"/>
      <c r="H108" s="183"/>
    </row>
    <row r="109" spans="1:8" s="16" customFormat="1" ht="58.5" customHeight="1" thickBot="1" x14ac:dyDescent="0.25">
      <c r="A109" s="184" t="s">
        <v>74</v>
      </c>
      <c r="B109" s="185"/>
      <c r="C109" s="186"/>
      <c r="D109" s="187" t="s">
        <v>75</v>
      </c>
      <c r="E109" s="188"/>
      <c r="F109" s="188"/>
      <c r="G109" s="188"/>
      <c r="H109" s="189"/>
    </row>
    <row r="110" spans="1:8" s="16" customFormat="1" ht="58.5" customHeight="1" x14ac:dyDescent="0.2">
      <c r="A110" s="190" t="s">
        <v>76</v>
      </c>
      <c r="B110" s="191"/>
      <c r="C110" s="186"/>
      <c r="D110" s="157">
        <v>2430</v>
      </c>
      <c r="E110" s="157"/>
      <c r="F110" s="157"/>
      <c r="G110" s="157"/>
      <c r="H110" s="158"/>
    </row>
    <row r="111" spans="1:8" s="16" customFormat="1" ht="58.5" customHeight="1" x14ac:dyDescent="0.2">
      <c r="A111" s="190" t="s">
        <v>77</v>
      </c>
      <c r="B111" s="191"/>
      <c r="C111" s="186"/>
      <c r="D111" s="157">
        <v>1944</v>
      </c>
      <c r="E111" s="157"/>
      <c r="F111" s="157"/>
      <c r="G111" s="157"/>
      <c r="H111" s="158"/>
    </row>
    <row r="112" spans="1:8" s="16" customFormat="1" ht="58.5" customHeight="1" x14ac:dyDescent="0.2">
      <c r="A112" s="190" t="s">
        <v>78</v>
      </c>
      <c r="B112" s="191"/>
      <c r="C112" s="186"/>
      <c r="D112" s="157">
        <v>1620</v>
      </c>
      <c r="E112" s="157"/>
      <c r="F112" s="157"/>
      <c r="G112" s="157"/>
      <c r="H112" s="158"/>
    </row>
    <row r="113" spans="1:8" s="16" customFormat="1" ht="58.5" customHeight="1" x14ac:dyDescent="0.2">
      <c r="A113" s="190" t="s">
        <v>79</v>
      </c>
      <c r="B113" s="191"/>
      <c r="C113" s="186"/>
      <c r="D113" s="157">
        <v>1388.5714285714284</v>
      </c>
      <c r="E113" s="157"/>
      <c r="F113" s="157"/>
      <c r="G113" s="157"/>
      <c r="H113" s="158"/>
    </row>
    <row r="114" spans="1:8" s="16" customFormat="1" ht="58.5" customHeight="1" x14ac:dyDescent="0.2">
      <c r="A114" s="190" t="s">
        <v>80</v>
      </c>
      <c r="B114" s="191"/>
      <c r="C114" s="186"/>
      <c r="D114" s="157">
        <v>1215</v>
      </c>
      <c r="E114" s="157"/>
      <c r="F114" s="157"/>
      <c r="G114" s="157"/>
      <c r="H114" s="158"/>
    </row>
    <row r="115" spans="1:8" s="16" customFormat="1" ht="58.5" customHeight="1" x14ac:dyDescent="0.2">
      <c r="A115" s="190" t="s">
        <v>81</v>
      </c>
      <c r="B115" s="191"/>
      <c r="C115" s="186"/>
      <c r="D115" s="157">
        <v>1080</v>
      </c>
      <c r="E115" s="157"/>
      <c r="F115" s="157"/>
      <c r="G115" s="157"/>
      <c r="H115" s="158"/>
    </row>
    <row r="116" spans="1:8" s="16" customFormat="1" ht="58.5" customHeight="1" thickBot="1" x14ac:dyDescent="0.25">
      <c r="A116" s="190" t="s">
        <v>82</v>
      </c>
      <c r="B116" s="191"/>
      <c r="C116" s="194"/>
      <c r="D116" s="157">
        <v>972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44">
        <v>10008</v>
      </c>
      <c r="E117" s="45"/>
      <c r="F117" s="45"/>
      <c r="G117" s="45"/>
      <c r="H117" s="46"/>
    </row>
    <row r="118" spans="1:8" s="16" customFormat="1" ht="24.95" customHeight="1" thickBot="1" x14ac:dyDescent="0.25">
      <c r="A118" s="336"/>
      <c r="B118" s="337"/>
      <c r="C118" s="125"/>
      <c r="D118" s="399"/>
      <c r="E118" s="399"/>
      <c r="F118" s="399"/>
      <c r="G118" s="399"/>
      <c r="H118" s="400"/>
    </row>
    <row r="119" spans="1:8" s="16" customFormat="1" ht="50.1" customHeight="1" x14ac:dyDescent="0.2">
      <c r="A119" s="154" t="s">
        <v>85</v>
      </c>
      <c r="B119" s="204"/>
      <c r="C119" s="439" t="str">
        <f>"Интернет-площадка 2gis.ru на основе Cправочника организаций "&amp;$C$2&amp;""</f>
        <v>Интернет-площадка 2gis.ru на основе Cправочника организаций "2ГИС.СТАРЫЙ ОСКОЛ"</v>
      </c>
      <c r="D119" s="359">
        <v>948</v>
      </c>
      <c r="E119" s="157"/>
      <c r="F119" s="157"/>
      <c r="G119" s="157"/>
      <c r="H119" s="158"/>
    </row>
    <row r="120" spans="1:8" s="16" customFormat="1"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56">
        <v>2214</v>
      </c>
      <c r="E120" s="37"/>
      <c r="F120" s="37"/>
      <c r="G120" s="37"/>
      <c r="H120" s="38"/>
    </row>
    <row r="121" spans="1:8" s="16" customFormat="1" ht="50.1" customHeight="1" x14ac:dyDescent="0.2">
      <c r="A121" s="154" t="s">
        <v>87</v>
      </c>
      <c r="B121" s="204"/>
      <c r="C121"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56">
        <v>8202</v>
      </c>
      <c r="E121" s="37"/>
      <c r="F121" s="37"/>
      <c r="G121" s="37"/>
      <c r="H121" s="38"/>
    </row>
    <row r="122" spans="1:8" s="16" customFormat="1" ht="50.1" customHeight="1" x14ac:dyDescent="0.2">
      <c r="A122" s="154" t="s">
        <v>88</v>
      </c>
      <c r="B122" s="204"/>
      <c r="C122" s="203" t="str">
        <f>"Интернет-площадка 2gis.ru на основе Cправочника организаций "&amp;$C$2&amp;""</f>
        <v>Интернет-площадка 2gis.ru на основе Cправочника организаций "2ГИС.СТАРЫЙ ОСКОЛ"</v>
      </c>
      <c r="D122" s="56">
        <v>1416</v>
      </c>
      <c r="E122" s="37"/>
      <c r="F122" s="37"/>
      <c r="G122" s="37"/>
      <c r="H122" s="38"/>
    </row>
    <row r="123" spans="1:8"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"2ГИС.СТАРЫЙ ОСКОЛ"</v>
      </c>
      <c r="D123" s="56">
        <v>1699.2</v>
      </c>
      <c r="E123" s="37"/>
      <c r="F123" s="37"/>
      <c r="G123" s="37"/>
      <c r="H123" s="38"/>
    </row>
    <row r="124" spans="1:8" s="16" customFormat="1"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56">
        <v>2952</v>
      </c>
      <c r="E124" s="37"/>
      <c r="F124" s="37"/>
      <c r="G124" s="37"/>
      <c r="H124" s="38"/>
    </row>
    <row r="125" spans="1:8" s="16" customFormat="1"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56">
        <v>6636</v>
      </c>
      <c r="E125" s="37"/>
      <c r="F125" s="37"/>
      <c r="G125" s="37"/>
      <c r="H125" s="38"/>
    </row>
    <row r="126" spans="1:8" s="16" customFormat="1"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56">
        <v>9444</v>
      </c>
      <c r="E126" s="37"/>
      <c r="F126" s="37"/>
      <c r="G126" s="37"/>
      <c r="H126" s="38"/>
    </row>
    <row r="127" spans="1:8" s="16" customFormat="1" ht="50.1" customHeight="1" x14ac:dyDescent="0.2">
      <c r="A127" s="160" t="s">
        <v>93</v>
      </c>
      <c r="B127" s="161"/>
      <c r="C127" s="203" t="str">
        <f>C158</f>
        <v>электронный справочник на основе Справочника организаций "2ГИС.СТАРЫЙ ОСКОЛ" (мобильная версия 2ГИС 4.0 и выше)</v>
      </c>
      <c r="D127" s="56">
        <v>1200</v>
      </c>
      <c r="E127" s="37"/>
      <c r="F127" s="37"/>
      <c r="G127" s="37"/>
      <c r="H127" s="38"/>
    </row>
    <row r="128" spans="1:8" s="16" customFormat="1" ht="50.1" customHeight="1" x14ac:dyDescent="0.2">
      <c r="A128" s="160" t="s">
        <v>94</v>
      </c>
      <c r="B128" s="161"/>
      <c r="C128" s="203" t="s">
        <v>95</v>
      </c>
      <c r="D128" s="56">
        <v>504</v>
      </c>
      <c r="E128" s="37"/>
      <c r="F128" s="37"/>
      <c r="G128" s="37"/>
      <c r="H128" s="38"/>
    </row>
    <row r="129" spans="1:8" s="16" customFormat="1" ht="64.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56">
        <v>1890</v>
      </c>
      <c r="E129" s="37"/>
      <c r="F129" s="37"/>
      <c r="G129" s="37"/>
      <c r="H129" s="38"/>
    </row>
    <row r="130" spans="1:8" s="16" customFormat="1" ht="64.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56">
        <v>1512</v>
      </c>
      <c r="E130" s="37"/>
      <c r="F130" s="37"/>
      <c r="G130" s="37"/>
      <c r="H130" s="38"/>
    </row>
    <row r="131" spans="1:8" s="16" customFormat="1" ht="64.5" customHeight="1" x14ac:dyDescent="0.2">
      <c r="A131" s="160" t="s">
        <v>98</v>
      </c>
      <c r="B131" s="161"/>
      <c r="C131" s="203"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56">
        <v>1656</v>
      </c>
      <c r="E131" s="37"/>
      <c r="F131" s="37"/>
      <c r="G131" s="37"/>
      <c r="H131" s="38"/>
    </row>
    <row r="132" spans="1:8" s="16" customFormat="1" ht="64.5" customHeight="1" x14ac:dyDescent="0.2">
      <c r="A132" s="160" t="s">
        <v>99</v>
      </c>
      <c r="B132" s="161"/>
      <c r="C132" s="203"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56">
        <v>756</v>
      </c>
      <c r="E132" s="37"/>
      <c r="F132" s="37"/>
      <c r="G132" s="37"/>
      <c r="H132" s="38"/>
    </row>
    <row r="133" spans="1:8" s="16" customFormat="1" ht="64.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56">
        <v>9444</v>
      </c>
      <c r="E133" s="37"/>
      <c r="F133" s="37"/>
      <c r="G133" s="37"/>
      <c r="H133" s="38"/>
    </row>
    <row r="134" spans="1:8" s="16" customFormat="1" ht="64.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4" s="56">
        <v>1002</v>
      </c>
      <c r="E134" s="37"/>
      <c r="F134" s="37"/>
      <c r="G134" s="37"/>
      <c r="H134" s="38"/>
    </row>
    <row r="135" spans="1:8" s="16" customFormat="1"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5" s="56">
        <v>2952</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56">
        <v>648</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7" s="5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8" s="56">
        <v>8610</v>
      </c>
      <c r="E138" s="37"/>
      <c r="F138" s="37"/>
      <c r="G138" s="37"/>
      <c r="H138" s="38"/>
    </row>
    <row r="139" spans="1:8" s="16" customFormat="1" ht="126" customHeight="1" x14ac:dyDescent="0.2">
      <c r="A139" s="154" t="s">
        <v>106</v>
      </c>
      <c r="B139" s="204"/>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9" s="56"/>
      <c r="E139" s="37"/>
      <c r="F139" s="37"/>
      <c r="G139" s="37"/>
      <c r="H139" s="38"/>
    </row>
    <row r="140" spans="1:8" s="16" customFormat="1" ht="50.1" customHeight="1" x14ac:dyDescent="0.2">
      <c r="A140" s="160" t="s">
        <v>107</v>
      </c>
      <c r="B140" s="161"/>
      <c r="C140" s="203" t="str">
        <f>"Интернет-площадка 2gis.ru на основе Cправочника организаций "&amp;$C$2&amp;""</f>
        <v>Интернет-площадка 2gis.ru на основе Cправочника организаций "2ГИС.СТАРЫЙ ОСКОЛ"</v>
      </c>
      <c r="D140" s="56">
        <v>1440</v>
      </c>
      <c r="E140" s="37"/>
      <c r="F140" s="37"/>
      <c r="G140" s="37"/>
      <c r="H140" s="38"/>
    </row>
    <row r="141" spans="1:8" s="16" customFormat="1" ht="50.1" customHeight="1" x14ac:dyDescent="0.2">
      <c r="A141" s="160" t="s">
        <v>108</v>
      </c>
      <c r="B141" s="161"/>
      <c r="C141" s="203"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56">
        <v>3120</v>
      </c>
      <c r="E141" s="37"/>
      <c r="F141" s="37"/>
      <c r="G141" s="37"/>
      <c r="H141" s="38"/>
    </row>
    <row r="142" spans="1:8" s="16" customFormat="1" ht="50.1" customHeight="1" x14ac:dyDescent="0.2">
      <c r="A142" s="154" t="s">
        <v>109</v>
      </c>
      <c r="B142" s="204"/>
      <c r="C142" s="203" t="str">
        <f t="shared" si="2"/>
        <v>Электронный справочник на основе Справочника организаций "2ГИС.СТАРЫЙ ОСКОЛ" (версия для ПК)</v>
      </c>
      <c r="D142" s="56">
        <v>11520</v>
      </c>
      <c r="E142" s="37"/>
      <c r="F142" s="37"/>
      <c r="G142" s="37"/>
      <c r="H142" s="38"/>
    </row>
    <row r="143" spans="1:8" s="16" customFormat="1" ht="50.1" customHeight="1" x14ac:dyDescent="0.2">
      <c r="A143" s="154" t="s">
        <v>110</v>
      </c>
      <c r="B143" s="204"/>
      <c r="C143" s="203" t="str">
        <f>"Интернет-площадка 2gis.ru на основе Cправочника организаций "&amp;$C$2&amp;""</f>
        <v>Интернет-площадка 2gis.ru на основе Cправочника организаций "2ГИС.СТАРЫЙ ОСКОЛ"</v>
      </c>
      <c r="D143" s="56">
        <v>2040</v>
      </c>
      <c r="E143" s="37"/>
      <c r="F143" s="37"/>
      <c r="G143" s="37"/>
      <c r="H143" s="38"/>
    </row>
    <row r="144" spans="1:8" s="16" customFormat="1" ht="50.1" customHeight="1" x14ac:dyDescent="0.2">
      <c r="A144" s="154" t="s">
        <v>111</v>
      </c>
      <c r="B144" s="204"/>
      <c r="C144" s="203" t="str">
        <f>"Интернет-площадка 2gis.ru на основе Cправочника организаций "&amp;$C$2&amp;""</f>
        <v>Интернет-площадка 2gis.ru на основе Cправочника организаций "2ГИС.СТАРЫЙ ОСКОЛ"</v>
      </c>
      <c r="D144" s="56">
        <v>2448</v>
      </c>
      <c r="E144" s="37"/>
      <c r="F144" s="37"/>
      <c r="G144" s="37"/>
      <c r="H144" s="38"/>
    </row>
    <row r="145" spans="1:8" s="16" customFormat="1" ht="50.1" customHeight="1" x14ac:dyDescent="0.2">
      <c r="A145" s="154" t="s">
        <v>112</v>
      </c>
      <c r="B145" s="204"/>
      <c r="C145" s="203" t="str">
        <f t="shared" si="2"/>
        <v>Электронный справочник на основе Справочника организаций "2ГИС.СТАРЫЙ ОСКОЛ" (версия для ПК)</v>
      </c>
      <c r="D145" s="56">
        <v>4200</v>
      </c>
      <c r="E145" s="37"/>
      <c r="F145" s="37"/>
      <c r="G145" s="37"/>
      <c r="H145" s="38"/>
    </row>
    <row r="146" spans="1:8" s="16" customFormat="1" ht="50.1" customHeight="1" x14ac:dyDescent="0.2">
      <c r="A146" s="154" t="s">
        <v>113</v>
      </c>
      <c r="B146" s="204"/>
      <c r="C146" s="203" t="str">
        <f t="shared" si="2"/>
        <v>Электронный справочник на основе Справочника организаций "2ГИС.СТАРЫЙ ОСКОЛ" (версия для ПК)</v>
      </c>
      <c r="D146" s="56">
        <v>9360</v>
      </c>
      <c r="E146" s="37"/>
      <c r="F146" s="37"/>
      <c r="G146" s="37"/>
      <c r="H146" s="38"/>
    </row>
    <row r="147" spans="1:8" s="16" customFormat="1" ht="50.1" customHeight="1" x14ac:dyDescent="0.2">
      <c r="A147" s="160" t="s">
        <v>114</v>
      </c>
      <c r="B147" s="161"/>
      <c r="C147" s="203" t="str">
        <f t="shared" si="2"/>
        <v>Электронный справочник на основе Справочника организаций "2ГИС.СТАРЫЙ ОСКОЛ" (версия для ПК)</v>
      </c>
      <c r="D147" s="56">
        <v>13320</v>
      </c>
      <c r="E147" s="37"/>
      <c r="F147" s="37"/>
      <c r="G147" s="37"/>
      <c r="H147" s="38"/>
    </row>
    <row r="148" spans="1:8" s="16" customFormat="1" ht="50.1" customHeight="1" x14ac:dyDescent="0.2">
      <c r="A148" s="160" t="s">
        <v>115</v>
      </c>
      <c r="B148" s="161"/>
      <c r="C148" s="203" t="s">
        <v>95</v>
      </c>
      <c r="D148" s="56">
        <v>720</v>
      </c>
      <c r="E148" s="37"/>
      <c r="F148" s="37"/>
      <c r="G148" s="37"/>
      <c r="H148" s="38"/>
    </row>
    <row r="149" spans="1:8" s="16" customFormat="1" ht="64.5" customHeight="1" x14ac:dyDescent="0.2">
      <c r="A149" s="160" t="s">
        <v>116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56">
        <v>13320</v>
      </c>
      <c r="E149" s="37"/>
      <c r="F149" s="37"/>
      <c r="G149" s="37"/>
      <c r="H149" s="38"/>
    </row>
    <row r="150" spans="1:8" s="16" customFormat="1" ht="50.1" customHeight="1" thickBot="1" x14ac:dyDescent="0.25">
      <c r="A150" s="160" t="s">
        <v>117</v>
      </c>
      <c r="B150" s="161"/>
      <c r="C150" s="203" t="str">
        <f t="shared" si="2"/>
        <v>Электронный справочник на основе Справочника организаций "2ГИС.СТАРЫЙ ОСКОЛ" (версия для ПК)</v>
      </c>
      <c r="D150" s="56">
        <v>4200</v>
      </c>
      <c r="E150" s="37"/>
      <c r="F150" s="37"/>
      <c r="G150" s="37"/>
      <c r="H150" s="38"/>
    </row>
    <row r="151" spans="1:8" s="28" customFormat="1" ht="50.1" customHeight="1" thickBot="1" x14ac:dyDescent="0.25">
      <c r="A151" s="24" t="s">
        <v>118</v>
      </c>
      <c r="B151" s="25"/>
      <c r="C151" s="26"/>
      <c r="D151" s="173"/>
      <c r="E151" s="173"/>
      <c r="F151" s="173"/>
      <c r="G151" s="173"/>
      <c r="H151" s="174"/>
    </row>
    <row r="152" spans="1:8" s="16" customFormat="1" ht="50.1" customHeight="1" x14ac:dyDescent="0.2">
      <c r="A152" s="160" t="s">
        <v>119</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145">
        <v>2004</v>
      </c>
      <c r="E152" s="145"/>
      <c r="F152" s="145"/>
      <c r="G152" s="145"/>
      <c r="H152" s="145"/>
    </row>
    <row r="153" spans="1:8" s="16" customFormat="1" ht="50.1" customHeight="1" x14ac:dyDescent="0.2">
      <c r="A153" s="160" t="s">
        <v>120</v>
      </c>
      <c r="B153" s="161"/>
      <c r="C153" s="209"/>
      <c r="D153" s="145">
        <v>2004</v>
      </c>
      <c r="E153" s="145"/>
      <c r="F153" s="145"/>
      <c r="G153" s="145"/>
      <c r="H153" s="145"/>
    </row>
    <row r="154" spans="1:8" s="16" customFormat="1" ht="50.1" customHeight="1" x14ac:dyDescent="0.2">
      <c r="A154" s="207" t="s">
        <v>121</v>
      </c>
      <c r="B154" s="208"/>
      <c r="C154" s="209"/>
      <c r="D154" s="359">
        <v>3000</v>
      </c>
      <c r="E154" s="157"/>
      <c r="F154" s="157"/>
      <c r="G154" s="157"/>
      <c r="H154" s="157"/>
    </row>
    <row r="155" spans="1:8" s="16" customFormat="1" ht="50.1" customHeight="1" x14ac:dyDescent="0.2">
      <c r="A155" s="207" t="s">
        <v>122</v>
      </c>
      <c r="B155" s="208"/>
      <c r="C155" s="209"/>
      <c r="D155" s="359">
        <v>300</v>
      </c>
      <c r="E155" s="157"/>
      <c r="F155" s="157"/>
      <c r="G155" s="157"/>
      <c r="H155" s="157"/>
    </row>
    <row r="156" spans="1:8" s="16" customFormat="1" ht="50.1" customHeight="1" thickBot="1" x14ac:dyDescent="0.25">
      <c r="A156" s="207" t="s">
        <v>123</v>
      </c>
      <c r="B156" s="208"/>
      <c r="C156" s="210"/>
      <c r="D156" s="78">
        <v>1050</v>
      </c>
      <c r="E156" s="79"/>
      <c r="F156" s="79"/>
      <c r="G156" s="79"/>
      <c r="H156" s="79"/>
    </row>
    <row r="157" spans="1:8" s="16" customFormat="1" ht="50.1" customHeight="1" thickBot="1" x14ac:dyDescent="0.25">
      <c r="A157" s="24" t="s">
        <v>124</v>
      </c>
      <c r="B157" s="25"/>
      <c r="C157" s="26"/>
      <c r="D157" s="173"/>
      <c r="E157" s="173"/>
      <c r="F157" s="173"/>
      <c r="G157" s="173"/>
      <c r="H157" s="174"/>
    </row>
    <row r="158" spans="1:8" s="16" customFormat="1" ht="50.1" customHeight="1" x14ac:dyDescent="0.2">
      <c r="A158" s="160" t="s">
        <v>177</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58" s="145">
        <v>2070</v>
      </c>
      <c r="E158" s="145"/>
      <c r="F158" s="145"/>
      <c r="G158" s="145"/>
      <c r="H158" s="145"/>
    </row>
    <row r="159" spans="1:8" s="16" customFormat="1"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"2ГИС.СТАРЫЙ ОСКОЛ"</v>
      </c>
      <c r="D159" s="359">
        <v>648</v>
      </c>
      <c r="E159" s="157"/>
      <c r="F159" s="157"/>
      <c r="G159" s="157"/>
      <c r="H159" s="158"/>
    </row>
    <row r="160" spans="1:8" s="16" customFormat="1" ht="50.1" customHeight="1" x14ac:dyDescent="0.2">
      <c r="A160" s="160" t="s">
        <v>127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0" s="145">
        <v>2070</v>
      </c>
      <c r="E160" s="145"/>
      <c r="F160" s="145"/>
      <c r="G160" s="145"/>
      <c r="H160" s="145"/>
    </row>
    <row r="161" spans="1:8" s="16" customFormat="1" ht="50.1" customHeight="1" x14ac:dyDescent="0.2">
      <c r="A161" s="160" t="s">
        <v>178</v>
      </c>
      <c r="B161" s="161"/>
      <c r="C16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61" s="359">
        <v>3000</v>
      </c>
      <c r="E161" s="157"/>
      <c r="F161" s="157"/>
      <c r="G161" s="157"/>
      <c r="H161" s="158"/>
    </row>
    <row r="162" spans="1:8" s="16" customFormat="1" ht="50.1" customHeight="1" x14ac:dyDescent="0.2">
      <c r="A162" s="154" t="s">
        <v>179</v>
      </c>
      <c r="B162" s="204"/>
      <c r="C162" s="203" t="str">
        <f>"Интернет-площадка 2gis.ru на основе Cправочника организаций "&amp;$C$2&amp;""</f>
        <v>Интернет-площадка 2gis.ru на основе Cправочника организаций "2ГИС.СТАРЫЙ ОСКОЛ"</v>
      </c>
      <c r="D162" s="36">
        <v>960</v>
      </c>
      <c r="E162" s="37"/>
      <c r="F162" s="37"/>
      <c r="G162" s="37"/>
      <c r="H162" s="38"/>
    </row>
    <row r="163" spans="1:8" s="16" customFormat="1" ht="50.1" customHeight="1" thickBot="1" x14ac:dyDescent="0.25">
      <c r="A163" s="154" t="s">
        <v>130</v>
      </c>
      <c r="B163" s="204"/>
      <c r="C163" s="485"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3" s="359">
        <v>3000</v>
      </c>
      <c r="E163" s="157"/>
      <c r="F163" s="157"/>
      <c r="G163" s="157"/>
      <c r="H163" s="158"/>
    </row>
    <row r="164" spans="1:8" s="16" customFormat="1" ht="21.75" thickBot="1" x14ac:dyDescent="0.25">
      <c r="A164" s="336"/>
      <c r="B164" s="337"/>
      <c r="C164" s="125"/>
      <c r="D164" s="399"/>
      <c r="E164" s="399"/>
      <c r="F164" s="399"/>
      <c r="G164" s="399"/>
      <c r="H164" s="400"/>
    </row>
    <row r="165" spans="1:8" ht="12.6" customHeight="1" x14ac:dyDescent="0.2">
      <c r="E165" s="223"/>
      <c r="F165" s="223"/>
    </row>
    <row r="166" spans="1:8" s="223" customFormat="1" ht="24.95" customHeight="1" x14ac:dyDescent="0.2">
      <c r="A166" s="220"/>
      <c r="B166" s="221" t="s">
        <v>133</v>
      </c>
      <c r="C166" s="222" t="s">
        <v>189</v>
      </c>
      <c r="D166" s="222"/>
    </row>
    <row r="167" spans="1:8" s="223" customFormat="1" ht="24.95" customHeight="1" x14ac:dyDescent="0.2">
      <c r="A167" s="220"/>
      <c r="C167" s="224" t="s">
        <v>190</v>
      </c>
      <c r="D167" s="224"/>
    </row>
    <row r="168" spans="1:8" s="223" customFormat="1" ht="24.95" customHeight="1" x14ac:dyDescent="0.2">
      <c r="A168" s="220"/>
      <c r="C168" s="222" t="s">
        <v>191</v>
      </c>
      <c r="D168" s="224"/>
    </row>
    <row r="169" spans="1:8" s="217" customFormat="1" ht="12.6" customHeight="1" x14ac:dyDescent="0.2">
      <c r="A169" s="216"/>
      <c r="C169" s="224"/>
      <c r="D169" s="224"/>
      <c r="E169" s="223"/>
      <c r="F169" s="223"/>
      <c r="G169" s="223"/>
    </row>
    <row r="170" spans="1:8" s="231" customFormat="1" ht="24.95" customHeight="1" x14ac:dyDescent="0.2">
      <c r="A170" s="227" t="str">
        <f>Абакан_юр!A174</f>
        <v>По соглашению сторон в качестве валюты платежа могут выступать украинские гривны, в этом случае курс следующий: 1 руб. = 0,4273 гривен</v>
      </c>
      <c r="B170" s="227"/>
      <c r="C170" s="227"/>
      <c r="D170" s="228"/>
      <c r="E170" s="228"/>
      <c r="F170" s="229"/>
      <c r="G170" s="230"/>
      <c r="H170" s="230"/>
    </row>
    <row r="171" spans="1:8" s="231" customFormat="1" ht="24.95" customHeight="1" x14ac:dyDescent="0.2">
      <c r="A171" s="227" t="str">
        <f>Абакан_юр!A175</f>
        <v>По соглашению сторон в качестве валюты платежа могут выступать дирхамы ОАЭ, в этом случае курс следующий: 1 руб. = 0,0413 дирхам</v>
      </c>
      <c r="B171" s="227"/>
      <c r="C171" s="227"/>
      <c r="D171" s="228"/>
      <c r="E171" s="228"/>
      <c r="F171" s="229"/>
      <c r="G171" s="232"/>
      <c r="H171" s="232"/>
    </row>
    <row r="172" spans="1:8" s="231" customFormat="1" ht="24.95" customHeight="1" x14ac:dyDescent="0.2">
      <c r="A172" s="227" t="str">
        <f>Абакан_юр!A176</f>
        <v>По соглашению сторон в качестве валюты платежа могут выступать доллары США, в этом случае курс следующий: 1 руб. = 0,0113 доллара</v>
      </c>
      <c r="B172" s="227"/>
      <c r="C172" s="227"/>
      <c r="D172" s="228"/>
      <c r="E172" s="228"/>
      <c r="F172" s="229"/>
      <c r="G172" s="232"/>
      <c r="H172" s="232"/>
    </row>
    <row r="173" spans="1:8" s="231" customFormat="1" ht="24.95" customHeight="1" x14ac:dyDescent="0.2">
      <c r="A173" s="227" t="str">
        <f>Абакан_юр!A177</f>
        <v>По соглашению сторон в качестве валюты платежа могут выступать евро, в этом случае курс следующий: 1 руб. = 0,0105 евро</v>
      </c>
      <c r="B173" s="227"/>
      <c r="C173" s="227"/>
      <c r="D173" s="228"/>
      <c r="E173" s="229"/>
      <c r="F173" s="229"/>
      <c r="G173" s="232"/>
      <c r="H173" s="232"/>
    </row>
    <row r="174" spans="1:8" s="231" customFormat="1" ht="24.95" customHeight="1" x14ac:dyDescent="0.2">
      <c r="A174" s="227" t="str">
        <f>Абакан_юр!A178</f>
        <v>По соглашению сторон в качестве валюты платежа могут выступать чешские кроны, в этом случае курс следующий: 1 руб. = 0,2661 крона</v>
      </c>
      <c r="B174" s="227"/>
      <c r="C174" s="227"/>
      <c r="D174" s="228"/>
      <c r="E174" s="229"/>
      <c r="F174" s="229"/>
      <c r="G174" s="232"/>
      <c r="H174" s="232"/>
    </row>
    <row r="175" spans="1:8" s="231" customFormat="1" ht="24.95" customHeight="1" x14ac:dyDescent="0.2">
      <c r="A175" s="227" t="str">
        <f>Абакан_юр!A179</f>
        <v>По соглашению сторон в качестве валюты платежа могут выступать киргизские сомы, в этом случае курс следующий: 1 руб. = 1,0065 сом</v>
      </c>
      <c r="B175" s="227"/>
      <c r="C175" s="227"/>
      <c r="D175" s="228"/>
      <c r="E175" s="228"/>
      <c r="F175" s="229"/>
      <c r="G175" s="232"/>
      <c r="H175" s="232"/>
    </row>
    <row r="176" spans="1:8" s="231" customFormat="1" ht="24.95" customHeight="1" x14ac:dyDescent="0.2">
      <c r="A176" s="227" t="str">
        <f>Абакан_юр!A180</f>
        <v>По соглашению сторон в качестве валюты платежа могут выступать казахстанские тенге, в этом случае курс следующий: 1 руб. = 5,0495 тенге</v>
      </c>
      <c r="B176" s="227"/>
      <c r="C176" s="227"/>
      <c r="D176" s="228"/>
      <c r="E176" s="228"/>
      <c r="F176" s="229"/>
      <c r="G176" s="232"/>
      <c r="H176" s="232"/>
    </row>
    <row r="177" spans="1:8" s="238" customFormat="1" ht="12" customHeight="1" x14ac:dyDescent="0.2">
      <c r="A177" s="233"/>
      <c r="B177" s="233"/>
      <c r="C177" s="234"/>
      <c r="D177" s="235"/>
      <c r="E177" s="235"/>
      <c r="F177" s="236"/>
      <c r="G177" s="237"/>
      <c r="H177" s="237"/>
    </row>
    <row r="178" spans="1:8" ht="24.95" customHeight="1" x14ac:dyDescent="0.2">
      <c r="A178" s="239" t="s">
        <v>144</v>
      </c>
      <c r="B178" s="239"/>
      <c r="C178" s="239"/>
      <c r="D178" s="239"/>
      <c r="E178" s="239"/>
      <c r="F178" s="239"/>
      <c r="G178" s="239"/>
      <c r="H178" s="239"/>
    </row>
    <row r="179" spans="1:8" ht="24.95" customHeight="1" x14ac:dyDescent="0.2">
      <c r="A179" s="239" t="s">
        <v>145</v>
      </c>
      <c r="B179" s="239"/>
      <c r="C179" s="239"/>
      <c r="D179" s="239"/>
      <c r="E179" s="239"/>
      <c r="F179" s="239"/>
      <c r="G179" s="239"/>
      <c r="H179" s="239"/>
    </row>
    <row r="180" spans="1:8" s="238" customFormat="1" ht="12.6" customHeight="1" x14ac:dyDescent="0.2">
      <c r="A180" s="233"/>
      <c r="B180" s="233"/>
      <c r="C180" s="234"/>
      <c r="D180" s="235"/>
      <c r="E180" s="235"/>
      <c r="F180" s="236"/>
      <c r="G180" s="237"/>
      <c r="H180" s="237"/>
    </row>
    <row r="181" spans="1:8" s="242" customFormat="1" ht="50.1" customHeight="1" thickBot="1" x14ac:dyDescent="0.25">
      <c r="A181" s="240" t="s">
        <v>146</v>
      </c>
      <c r="B181" s="240"/>
      <c r="C181" s="240"/>
      <c r="D181" s="240"/>
      <c r="E181" s="240"/>
      <c r="F181" s="241"/>
      <c r="G181" s="231"/>
    </row>
    <row r="182" spans="1:8" s="247" customFormat="1" ht="50.1" customHeight="1" thickBot="1" x14ac:dyDescent="0.25">
      <c r="A182" s="595" t="s">
        <v>147</v>
      </c>
      <c r="B182" s="596"/>
      <c r="C182" s="596"/>
      <c r="D182" s="596"/>
      <c r="E182" s="597"/>
      <c r="F182" s="246"/>
      <c r="G182" s="217"/>
    </row>
    <row r="183" spans="1:8" ht="103.5" customHeight="1" thickBot="1" x14ac:dyDescent="0.25">
      <c r="A183" s="375" t="s">
        <v>148</v>
      </c>
      <c r="B183" s="376"/>
      <c r="C183" s="250" t="s">
        <v>149</v>
      </c>
      <c r="D183" s="402" t="s">
        <v>150</v>
      </c>
      <c r="E183" s="403"/>
      <c r="F183" s="252"/>
      <c r="G183" s="252"/>
      <c r="H183" s="252"/>
    </row>
    <row r="184" spans="1:8" ht="99.95" customHeight="1" x14ac:dyDescent="0.2">
      <c r="A184" s="253" t="s">
        <v>151</v>
      </c>
      <c r="B184" s="254"/>
      <c r="C184" s="255" t="s">
        <v>152</v>
      </c>
      <c r="D184" s="256" t="s">
        <v>153</v>
      </c>
      <c r="E184" s="257"/>
      <c r="F184" s="252"/>
      <c r="G184" s="252"/>
      <c r="H184" s="252"/>
    </row>
    <row r="185" spans="1:8" ht="75" customHeight="1" x14ac:dyDescent="0.2">
      <c r="A185" s="258" t="s">
        <v>154</v>
      </c>
      <c r="B185" s="259"/>
      <c r="C185" s="260" t="s">
        <v>155</v>
      </c>
      <c r="D185" s="261" t="s">
        <v>156</v>
      </c>
      <c r="E185" s="262"/>
      <c r="F185" s="252"/>
      <c r="G185" s="252"/>
      <c r="H185" s="252"/>
    </row>
    <row r="186" spans="1:8" ht="117.75" customHeight="1" x14ac:dyDescent="0.2">
      <c r="A186" s="258" t="s">
        <v>157</v>
      </c>
      <c r="B186" s="259"/>
      <c r="C186" s="260" t="s">
        <v>158</v>
      </c>
      <c r="D186" s="261" t="s">
        <v>156</v>
      </c>
      <c r="E186" s="262"/>
      <c r="F186" s="252"/>
      <c r="G186" s="252"/>
      <c r="H186" s="252"/>
    </row>
    <row r="187" spans="1:8" s="217" customFormat="1" ht="102.75" customHeight="1" thickBot="1" x14ac:dyDescent="0.25">
      <c r="A187" s="404" t="s">
        <v>160</v>
      </c>
      <c r="B187" s="405"/>
      <c r="C187" s="601" t="s">
        <v>161</v>
      </c>
      <c r="D187" s="405" t="s">
        <v>156</v>
      </c>
      <c r="E187" s="602"/>
      <c r="F187" s="246"/>
      <c r="G187" s="246"/>
      <c r="H187" s="246"/>
    </row>
    <row r="188" spans="1:8" s="238" customFormat="1" ht="222.75" customHeight="1" thickBot="1" x14ac:dyDescent="0.25">
      <c r="A188" s="404" t="s">
        <v>162</v>
      </c>
      <c r="B188" s="405"/>
      <c r="C188" s="406" t="s">
        <v>163</v>
      </c>
      <c r="D188" s="407" t="s">
        <v>156</v>
      </c>
      <c r="E188" s="408"/>
      <c r="F188" s="236"/>
      <c r="G188" s="237"/>
      <c r="H188" s="237"/>
    </row>
    <row r="189" spans="1:8" ht="36.75" customHeight="1" x14ac:dyDescent="0.2">
      <c r="A189" s="264" t="s">
        <v>164</v>
      </c>
      <c r="B189" s="264"/>
      <c r="C189" s="264"/>
      <c r="D189" s="264"/>
      <c r="E189" s="264"/>
      <c r="F189" s="264"/>
      <c r="G189" s="264"/>
      <c r="H189" s="264"/>
    </row>
    <row r="190" spans="1:8" ht="36.75" customHeight="1" x14ac:dyDescent="0.2">
      <c r="A190" s="264" t="s">
        <v>165</v>
      </c>
      <c r="B190" s="264"/>
      <c r="C190" s="264"/>
      <c r="D190" s="264"/>
      <c r="E190" s="264"/>
      <c r="F190" s="264"/>
      <c r="G190" s="264"/>
      <c r="H190" s="264"/>
    </row>
    <row r="191" spans="1:8" ht="181.5" customHeight="1" x14ac:dyDescent="0.2">
      <c r="A191"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84"/>
      <c r="C191" s="384"/>
      <c r="D191" s="384"/>
      <c r="E191" s="384"/>
      <c r="F191" s="384"/>
      <c r="G191" s="384"/>
      <c r="H191" s="384"/>
    </row>
    <row r="192" spans="1:8" s="16" customFormat="1" ht="67.5" customHeight="1" x14ac:dyDescent="0.2">
      <c r="A192" s="239" t="s">
        <v>167</v>
      </c>
      <c r="B192" s="239"/>
      <c r="C192" s="239"/>
      <c r="D192" s="239"/>
      <c r="E192" s="239"/>
      <c r="F192" s="239"/>
      <c r="G192" s="239"/>
      <c r="H192" s="239"/>
    </row>
    <row r="193" spans="1:8" ht="23.25" x14ac:dyDescent="0.2">
      <c r="A193" s="264" t="s">
        <v>168</v>
      </c>
      <c r="B193" s="264"/>
      <c r="C193" s="264"/>
      <c r="D193" s="264"/>
      <c r="E193" s="264"/>
      <c r="F193" s="264"/>
      <c r="G193" s="264"/>
      <c r="H193" s="264"/>
    </row>
    <row r="194" spans="1:8" s="266" customFormat="1" ht="114.75" customHeight="1" x14ac:dyDescent="0.2">
      <c r="A194" s="239" t="s">
        <v>169</v>
      </c>
      <c r="B194" s="239"/>
      <c r="C194" s="239"/>
      <c r="D194" s="239"/>
      <c r="E194" s="239"/>
      <c r="F194" s="239"/>
      <c r="G194" s="239"/>
      <c r="H194" s="239"/>
    </row>
  </sheetData>
  <sheetProtection selectLockedCells="1" selectUnlockedCells="1"/>
  <mergeCells count="319">
    <mergeCell ref="A191:H191"/>
    <mergeCell ref="A192:H192"/>
    <mergeCell ref="A193:H193"/>
    <mergeCell ref="A194:E194"/>
    <mergeCell ref="F194:H194"/>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zoomScale="40" zoomScaleNormal="40" zoomScaleSheetLayoutView="40" workbookViewId="0">
      <pane ySplit="4" topLeftCell="A87"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389">
        <v>348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1">
        <f>F48*1.2</f>
        <v>11505.6</v>
      </c>
      <c r="E48" s="32">
        <f>F48*1.1</f>
        <v>10546.800000000001</v>
      </c>
      <c r="F48" s="32">
        <v>9588</v>
      </c>
      <c r="G48" s="32">
        <f>F48*0.75</f>
        <v>7191</v>
      </c>
      <c r="H48" s="33">
        <f>F48*0.5</f>
        <v>4794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54">
        <f>F54*1.2</f>
        <v>12844.8</v>
      </c>
      <c r="E54" s="32">
        <f>F54*1.1</f>
        <v>11774.400000000001</v>
      </c>
      <c r="F54" s="32">
        <v>10704</v>
      </c>
      <c r="G54" s="32">
        <f>F54*0.75</f>
        <v>8028</v>
      </c>
      <c r="H54" s="33">
        <f>F54*0.5</f>
        <v>5352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389">
        <v>348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393"/>
      <c r="E62" s="394"/>
      <c r="F62" s="394"/>
      <c r="G62" s="394"/>
      <c r="H62" s="395"/>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1104 до 33120</v>
      </c>
      <c r="E64" s="139"/>
      <c r="F64" s="139"/>
      <c r="G64" s="139"/>
      <c r="H64" s="140"/>
    </row>
    <row r="65" spans="1:8" s="16" customFormat="1" ht="37.5" customHeight="1" outlineLevel="1" x14ac:dyDescent="0.2">
      <c r="A65" s="141" t="s">
        <v>39</v>
      </c>
      <c r="B65" s="313"/>
      <c r="C65"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314">
        <v>1104</v>
      </c>
      <c r="E65" s="145"/>
      <c r="F65" s="145"/>
      <c r="G65" s="145"/>
      <c r="H65" s="146"/>
    </row>
    <row r="66" spans="1:8" s="16" customFormat="1" ht="37.5" customHeight="1" outlineLevel="1" x14ac:dyDescent="0.2">
      <c r="A66" s="147" t="s">
        <v>40</v>
      </c>
      <c r="B66" s="315"/>
      <c r="C66" s="297"/>
      <c r="D66" s="56">
        <v>2208</v>
      </c>
      <c r="E66" s="37"/>
      <c r="F66" s="37"/>
      <c r="G66" s="37"/>
      <c r="H66" s="38"/>
    </row>
    <row r="67" spans="1:8" s="16" customFormat="1" ht="37.5" customHeight="1" outlineLevel="1" x14ac:dyDescent="0.2">
      <c r="A67" s="147" t="s">
        <v>41</v>
      </c>
      <c r="B67" s="315"/>
      <c r="C67" s="297"/>
      <c r="D67" s="56">
        <v>3312</v>
      </c>
      <c r="E67" s="37"/>
      <c r="F67" s="37"/>
      <c r="G67" s="37"/>
      <c r="H67" s="38"/>
    </row>
    <row r="68" spans="1:8" s="16" customFormat="1" ht="37.5" customHeight="1" outlineLevel="1" x14ac:dyDescent="0.2">
      <c r="A68" s="147" t="s">
        <v>42</v>
      </c>
      <c r="B68" s="315"/>
      <c r="C68" s="297"/>
      <c r="D68" s="56">
        <v>4416</v>
      </c>
      <c r="E68" s="37"/>
      <c r="F68" s="37"/>
      <c r="G68" s="37"/>
      <c r="H68" s="38"/>
    </row>
    <row r="69" spans="1:8" s="16" customFormat="1" ht="37.5" customHeight="1" outlineLevel="1" x14ac:dyDescent="0.2">
      <c r="A69" s="147" t="s">
        <v>43</v>
      </c>
      <c r="B69" s="315"/>
      <c r="C69" s="297"/>
      <c r="D69" s="56">
        <v>5520</v>
      </c>
      <c r="E69" s="37"/>
      <c r="F69" s="37"/>
      <c r="G69" s="37"/>
      <c r="H69" s="38"/>
    </row>
    <row r="70" spans="1:8" s="16" customFormat="1" ht="37.5" customHeight="1" outlineLevel="1" x14ac:dyDescent="0.2">
      <c r="A70" s="147" t="s">
        <v>44</v>
      </c>
      <c r="B70" s="315"/>
      <c r="C70" s="297"/>
      <c r="D70" s="56">
        <v>6624</v>
      </c>
      <c r="E70" s="37"/>
      <c r="F70" s="37"/>
      <c r="G70" s="37"/>
      <c r="H70" s="38"/>
    </row>
    <row r="71" spans="1:8" s="16" customFormat="1" ht="37.5" customHeight="1" outlineLevel="1" x14ac:dyDescent="0.2">
      <c r="A71" s="147" t="s">
        <v>45</v>
      </c>
      <c r="B71" s="315"/>
      <c r="C71" s="297"/>
      <c r="D71" s="56">
        <v>7728</v>
      </c>
      <c r="E71" s="37"/>
      <c r="F71" s="37"/>
      <c r="G71" s="37"/>
      <c r="H71" s="38"/>
    </row>
    <row r="72" spans="1:8" s="16" customFormat="1" ht="37.5" customHeight="1" outlineLevel="1" x14ac:dyDescent="0.2">
      <c r="A72" s="147" t="s">
        <v>46</v>
      </c>
      <c r="B72" s="315"/>
      <c r="C72" s="297"/>
      <c r="D72" s="56">
        <v>8832</v>
      </c>
      <c r="E72" s="37"/>
      <c r="F72" s="37"/>
      <c r="G72" s="37"/>
      <c r="H72" s="38"/>
    </row>
    <row r="73" spans="1:8" s="16" customFormat="1" ht="37.5" customHeight="1" outlineLevel="1" x14ac:dyDescent="0.2">
      <c r="A73" s="147" t="s">
        <v>47</v>
      </c>
      <c r="B73" s="315"/>
      <c r="C73" s="297"/>
      <c r="D73" s="56">
        <v>9936</v>
      </c>
      <c r="E73" s="37"/>
      <c r="F73" s="37"/>
      <c r="G73" s="37"/>
      <c r="H73" s="38"/>
    </row>
    <row r="74" spans="1:8" s="16" customFormat="1" ht="37.5" customHeight="1" outlineLevel="1" x14ac:dyDescent="0.2">
      <c r="A74" s="147" t="s">
        <v>48</v>
      </c>
      <c r="B74" s="315"/>
      <c r="C74" s="297"/>
      <c r="D74" s="56">
        <v>11040</v>
      </c>
      <c r="E74" s="37"/>
      <c r="F74" s="37"/>
      <c r="G74" s="37"/>
      <c r="H74" s="38"/>
    </row>
    <row r="75" spans="1:8" s="16" customFormat="1" ht="37.5" customHeight="1" outlineLevel="1" x14ac:dyDescent="0.2">
      <c r="A75" s="147" t="s">
        <v>49</v>
      </c>
      <c r="B75" s="315"/>
      <c r="C75" s="297"/>
      <c r="D75" s="56">
        <v>12144</v>
      </c>
      <c r="E75" s="37"/>
      <c r="F75" s="37"/>
      <c r="G75" s="37"/>
      <c r="H75" s="38"/>
    </row>
    <row r="76" spans="1:8" s="16" customFormat="1" ht="37.5" customHeight="1" outlineLevel="1" x14ac:dyDescent="0.2">
      <c r="A76" s="147" t="s">
        <v>50</v>
      </c>
      <c r="B76" s="315"/>
      <c r="C76" s="297"/>
      <c r="D76" s="56">
        <v>13248</v>
      </c>
      <c r="E76" s="37"/>
      <c r="F76" s="37"/>
      <c r="G76" s="37"/>
      <c r="H76" s="38"/>
    </row>
    <row r="77" spans="1:8" s="16" customFormat="1" ht="37.5" customHeight="1" outlineLevel="1" x14ac:dyDescent="0.2">
      <c r="A77" s="147" t="s">
        <v>51</v>
      </c>
      <c r="B77" s="315"/>
      <c r="C77" s="297"/>
      <c r="D77" s="56">
        <v>14352</v>
      </c>
      <c r="E77" s="37"/>
      <c r="F77" s="37"/>
      <c r="G77" s="37"/>
      <c r="H77" s="38"/>
    </row>
    <row r="78" spans="1:8" s="16" customFormat="1" ht="37.5" customHeight="1" outlineLevel="1" x14ac:dyDescent="0.2">
      <c r="A78" s="147" t="s">
        <v>52</v>
      </c>
      <c r="B78" s="315"/>
      <c r="C78" s="297"/>
      <c r="D78" s="56">
        <v>15456</v>
      </c>
      <c r="E78" s="37"/>
      <c r="F78" s="37"/>
      <c r="G78" s="37"/>
      <c r="H78" s="38"/>
    </row>
    <row r="79" spans="1:8" s="16" customFormat="1" ht="37.5" customHeight="1" outlineLevel="1" x14ac:dyDescent="0.2">
      <c r="A79" s="147" t="s">
        <v>53</v>
      </c>
      <c r="B79" s="315"/>
      <c r="C79" s="297"/>
      <c r="D79" s="56">
        <v>16560</v>
      </c>
      <c r="E79" s="37"/>
      <c r="F79" s="37"/>
      <c r="G79" s="37"/>
      <c r="H79" s="38"/>
    </row>
    <row r="80" spans="1:8" s="16" customFormat="1" ht="37.5" customHeight="1" outlineLevel="1" x14ac:dyDescent="0.2">
      <c r="A80" s="147" t="s">
        <v>54</v>
      </c>
      <c r="B80" s="315"/>
      <c r="C80" s="297"/>
      <c r="D80" s="56">
        <v>17664</v>
      </c>
      <c r="E80" s="37"/>
      <c r="F80" s="37"/>
      <c r="G80" s="37"/>
      <c r="H80" s="38"/>
    </row>
    <row r="81" spans="1:8" s="16" customFormat="1" ht="37.5" customHeight="1" outlineLevel="1" x14ac:dyDescent="0.2">
      <c r="A81" s="147" t="s">
        <v>55</v>
      </c>
      <c r="B81" s="315"/>
      <c r="C81" s="297"/>
      <c r="D81" s="56">
        <v>18768</v>
      </c>
      <c r="E81" s="37"/>
      <c r="F81" s="37"/>
      <c r="G81" s="37"/>
      <c r="H81" s="38"/>
    </row>
    <row r="82" spans="1:8" s="16" customFormat="1" ht="37.5" customHeight="1" outlineLevel="1" x14ac:dyDescent="0.2">
      <c r="A82" s="147" t="s">
        <v>56</v>
      </c>
      <c r="B82" s="315"/>
      <c r="C82" s="297"/>
      <c r="D82" s="56">
        <v>19872</v>
      </c>
      <c r="E82" s="37"/>
      <c r="F82" s="37"/>
      <c r="G82" s="37"/>
      <c r="H82" s="38"/>
    </row>
    <row r="83" spans="1:8" s="16" customFormat="1" ht="37.5" customHeight="1" outlineLevel="1" x14ac:dyDescent="0.2">
      <c r="A83" s="147" t="s">
        <v>57</v>
      </c>
      <c r="B83" s="315"/>
      <c r="C83" s="297"/>
      <c r="D83" s="56">
        <v>20976</v>
      </c>
      <c r="E83" s="37"/>
      <c r="F83" s="37"/>
      <c r="G83" s="37"/>
      <c r="H83" s="38"/>
    </row>
    <row r="84" spans="1:8" s="16" customFormat="1" ht="37.5" customHeight="1" outlineLevel="1" x14ac:dyDescent="0.2">
      <c r="A84" s="147" t="s">
        <v>58</v>
      </c>
      <c r="B84" s="315"/>
      <c r="C84" s="297"/>
      <c r="D84" s="56">
        <v>22080</v>
      </c>
      <c r="E84" s="37"/>
      <c r="F84" s="37"/>
      <c r="G84" s="37"/>
      <c r="H84" s="38"/>
    </row>
    <row r="85" spans="1:8" s="16" customFormat="1" ht="37.5" customHeight="1" outlineLevel="1" x14ac:dyDescent="0.2">
      <c r="A85" s="147" t="s">
        <v>205</v>
      </c>
      <c r="B85" s="315"/>
      <c r="C85" s="297"/>
      <c r="D85" s="56">
        <v>23184</v>
      </c>
      <c r="E85" s="37"/>
      <c r="F85" s="37"/>
      <c r="G85" s="37"/>
      <c r="H85" s="38"/>
    </row>
    <row r="86" spans="1:8" s="16" customFormat="1" ht="37.5" customHeight="1" outlineLevel="1" x14ac:dyDescent="0.2">
      <c r="A86" s="147" t="s">
        <v>206</v>
      </c>
      <c r="B86" s="315"/>
      <c r="C86" s="297"/>
      <c r="D86" s="56">
        <v>24288</v>
      </c>
      <c r="E86" s="37"/>
      <c r="F86" s="37"/>
      <c r="G86" s="37"/>
      <c r="H86" s="38"/>
    </row>
    <row r="87" spans="1:8" s="16" customFormat="1" ht="37.5" customHeight="1" outlineLevel="1" x14ac:dyDescent="0.2">
      <c r="A87" s="147" t="s">
        <v>207</v>
      </c>
      <c r="B87" s="315"/>
      <c r="C87" s="297"/>
      <c r="D87" s="56">
        <v>25392</v>
      </c>
      <c r="E87" s="37"/>
      <c r="F87" s="37"/>
      <c r="G87" s="37"/>
      <c r="H87" s="38"/>
    </row>
    <row r="88" spans="1:8" s="16" customFormat="1" ht="37.5" customHeight="1" outlineLevel="1" x14ac:dyDescent="0.2">
      <c r="A88" s="147" t="s">
        <v>208</v>
      </c>
      <c r="B88" s="315"/>
      <c r="C88" s="297"/>
      <c r="D88" s="56">
        <v>26496</v>
      </c>
      <c r="E88" s="37"/>
      <c r="F88" s="37"/>
      <c r="G88" s="37"/>
      <c r="H88" s="38"/>
    </row>
    <row r="89" spans="1:8" s="16" customFormat="1" ht="37.5" customHeight="1" outlineLevel="1" x14ac:dyDescent="0.2">
      <c r="A89" s="147" t="s">
        <v>209</v>
      </c>
      <c r="B89" s="315"/>
      <c r="C89" s="297"/>
      <c r="D89" s="56">
        <v>27600</v>
      </c>
      <c r="E89" s="37"/>
      <c r="F89" s="37"/>
      <c r="G89" s="37"/>
      <c r="H89" s="38"/>
    </row>
    <row r="90" spans="1:8" s="16" customFormat="1" ht="37.5" customHeight="1" outlineLevel="1" x14ac:dyDescent="0.2">
      <c r="A90" s="147" t="s">
        <v>210</v>
      </c>
      <c r="B90" s="315"/>
      <c r="C90" s="297"/>
      <c r="D90" s="56">
        <v>28704</v>
      </c>
      <c r="E90" s="37"/>
      <c r="F90" s="37"/>
      <c r="G90" s="37"/>
      <c r="H90" s="38"/>
    </row>
    <row r="91" spans="1:8" s="16" customFormat="1" ht="37.5" customHeight="1" outlineLevel="1" x14ac:dyDescent="0.2">
      <c r="A91" s="147" t="s">
        <v>211</v>
      </c>
      <c r="B91" s="315"/>
      <c r="C91" s="297"/>
      <c r="D91" s="56">
        <v>29808</v>
      </c>
      <c r="E91" s="37"/>
      <c r="F91" s="37"/>
      <c r="G91" s="37"/>
      <c r="H91" s="38"/>
    </row>
    <row r="92" spans="1:8" s="16" customFormat="1" ht="37.5" customHeight="1" outlineLevel="1" x14ac:dyDescent="0.2">
      <c r="A92" s="147" t="s">
        <v>212</v>
      </c>
      <c r="B92" s="315"/>
      <c r="C92" s="297"/>
      <c r="D92" s="56">
        <v>30912</v>
      </c>
      <c r="E92" s="37"/>
      <c r="F92" s="37"/>
      <c r="G92" s="37"/>
      <c r="H92" s="38"/>
    </row>
    <row r="93" spans="1:8" s="16" customFormat="1" ht="37.5" customHeight="1" outlineLevel="1" x14ac:dyDescent="0.2">
      <c r="A93" s="147" t="s">
        <v>213</v>
      </c>
      <c r="B93" s="315"/>
      <c r="C93" s="297"/>
      <c r="D93" s="56">
        <v>32016</v>
      </c>
      <c r="E93" s="37"/>
      <c r="F93" s="37"/>
      <c r="G93" s="37"/>
      <c r="H93" s="38"/>
    </row>
    <row r="94" spans="1:8" s="16" customFormat="1" ht="37.5" customHeight="1" outlineLevel="1" x14ac:dyDescent="0.2">
      <c r="A94" s="147" t="s">
        <v>214</v>
      </c>
      <c r="B94" s="315"/>
      <c r="C94" s="297"/>
      <c r="D94" s="56">
        <v>33120</v>
      </c>
      <c r="E94" s="37"/>
      <c r="F94" s="37"/>
      <c r="G94" s="37"/>
      <c r="H94" s="38"/>
    </row>
    <row r="95" spans="1:8" s="16" customFormat="1" ht="37.5" customHeight="1" outlineLevel="1" x14ac:dyDescent="0.2">
      <c r="A95" s="147" t="s">
        <v>224</v>
      </c>
      <c r="B95" s="315"/>
      <c r="C95" s="297"/>
      <c r="D95" s="56">
        <v>34224</v>
      </c>
      <c r="E95" s="37"/>
      <c r="F95" s="37"/>
      <c r="G95" s="37"/>
      <c r="H95" s="38"/>
    </row>
    <row r="96" spans="1:8" s="16" customFormat="1" ht="37.5" customHeight="1" outlineLevel="1" x14ac:dyDescent="0.2">
      <c r="A96" s="147" t="s">
        <v>225</v>
      </c>
      <c r="B96" s="315"/>
      <c r="C96" s="297"/>
      <c r="D96" s="56">
        <v>35328</v>
      </c>
      <c r="E96" s="37"/>
      <c r="F96" s="37"/>
      <c r="G96" s="37"/>
      <c r="H96" s="38"/>
    </row>
    <row r="97" spans="1:8" s="16" customFormat="1" ht="37.5" customHeight="1" outlineLevel="1" x14ac:dyDescent="0.2">
      <c r="A97" s="147" t="s">
        <v>226</v>
      </c>
      <c r="B97" s="315"/>
      <c r="C97" s="297"/>
      <c r="D97" s="56">
        <v>36432</v>
      </c>
      <c r="E97" s="37"/>
      <c r="F97" s="37"/>
      <c r="G97" s="37"/>
      <c r="H97" s="38"/>
    </row>
    <row r="98" spans="1:8" s="16" customFormat="1" ht="37.5" customHeight="1" outlineLevel="1" x14ac:dyDescent="0.2">
      <c r="A98" s="147" t="s">
        <v>227</v>
      </c>
      <c r="B98" s="315"/>
      <c r="C98" s="297"/>
      <c r="D98" s="56">
        <v>37536</v>
      </c>
      <c r="E98" s="37"/>
      <c r="F98" s="37"/>
      <c r="G98" s="37"/>
      <c r="H98" s="38"/>
    </row>
    <row r="99" spans="1:8" s="16" customFormat="1" ht="37.5" customHeight="1" outlineLevel="1" x14ac:dyDescent="0.2">
      <c r="A99" s="147" t="s">
        <v>228</v>
      </c>
      <c r="B99" s="315"/>
      <c r="C99" s="297"/>
      <c r="D99" s="56">
        <v>38640</v>
      </c>
      <c r="E99" s="37"/>
      <c r="F99" s="37"/>
      <c r="G99" s="37"/>
      <c r="H99" s="38"/>
    </row>
    <row r="100" spans="1:8" s="16" customFormat="1" ht="37.5" customHeight="1" outlineLevel="1" x14ac:dyDescent="0.2">
      <c r="A100" s="147" t="s">
        <v>229</v>
      </c>
      <c r="B100" s="315"/>
      <c r="C100" s="297"/>
      <c r="D100" s="56">
        <v>39744</v>
      </c>
      <c r="E100" s="37"/>
      <c r="F100" s="37"/>
      <c r="G100" s="37"/>
      <c r="H100" s="38"/>
    </row>
    <row r="101" spans="1:8" s="16" customFormat="1" ht="37.5" customHeight="1" outlineLevel="1" x14ac:dyDescent="0.2">
      <c r="A101" s="147" t="s">
        <v>230</v>
      </c>
      <c r="B101" s="315"/>
      <c r="C101" s="297"/>
      <c r="D101" s="56">
        <v>40848</v>
      </c>
      <c r="E101" s="37"/>
      <c r="F101" s="37"/>
      <c r="G101" s="37"/>
      <c r="H101" s="38"/>
    </row>
    <row r="102" spans="1:8" s="16" customFormat="1" ht="37.5" customHeight="1" outlineLevel="1" x14ac:dyDescent="0.2">
      <c r="A102" s="147" t="s">
        <v>231</v>
      </c>
      <c r="B102" s="315"/>
      <c r="C102" s="297"/>
      <c r="D102" s="56">
        <v>41952</v>
      </c>
      <c r="E102" s="37"/>
      <c r="F102" s="37"/>
      <c r="G102" s="37"/>
      <c r="H102" s="38"/>
    </row>
    <row r="103" spans="1:8" s="16" customFormat="1" ht="37.5" customHeight="1" outlineLevel="1" x14ac:dyDescent="0.2">
      <c r="A103" s="147" t="s">
        <v>232</v>
      </c>
      <c r="B103" s="315"/>
      <c r="C103" s="297"/>
      <c r="D103" s="56">
        <v>43056</v>
      </c>
      <c r="E103" s="37"/>
      <c r="F103" s="37"/>
      <c r="G103" s="37"/>
      <c r="H103" s="38"/>
    </row>
    <row r="104" spans="1:8" s="16" customFormat="1" ht="37.5" customHeight="1" outlineLevel="1" thickBot="1" x14ac:dyDescent="0.25">
      <c r="A104" s="147" t="s">
        <v>233</v>
      </c>
      <c r="B104" s="315"/>
      <c r="C104" s="316"/>
      <c r="D104" s="56">
        <v>44160</v>
      </c>
      <c r="E104" s="37"/>
      <c r="F104" s="37"/>
      <c r="G104" s="37"/>
      <c r="H104" s="38"/>
    </row>
    <row r="105" spans="1:8" s="16" customFormat="1" ht="50.1" customHeight="1" thickBot="1" x14ac:dyDescent="0.25">
      <c r="A105" s="136" t="s">
        <v>59</v>
      </c>
      <c r="B105" s="137"/>
      <c r="C105" s="137"/>
      <c r="D105" s="138" t="str">
        <f>"от "&amp;MIN(D106:D115)&amp;" до "&amp;MAX(D106:D115)</f>
        <v>от 348 до 5184</v>
      </c>
      <c r="E105" s="139"/>
      <c r="F105" s="139"/>
      <c r="G105" s="139"/>
      <c r="H105" s="140"/>
    </row>
    <row r="106" spans="1:8" s="16" customFormat="1" ht="154.5" customHeight="1"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144">
        <v>936</v>
      </c>
      <c r="E106" s="145"/>
      <c r="F106" s="145"/>
      <c r="G106" s="145"/>
      <c r="H106" s="146"/>
    </row>
    <row r="107" spans="1:8" s="16" customFormat="1" ht="37.5" customHeight="1" x14ac:dyDescent="0.2">
      <c r="A107" s="160" t="s">
        <v>61</v>
      </c>
      <c r="B107" s="504"/>
      <c r="C107" s="156"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56">
        <v>348</v>
      </c>
      <c r="E107" s="37"/>
      <c r="F107" s="37"/>
      <c r="G107" s="37"/>
      <c r="H107" s="38"/>
    </row>
    <row r="108" spans="1:8" s="16" customFormat="1" ht="37.5" customHeight="1" x14ac:dyDescent="0.2">
      <c r="A108" s="160" t="s">
        <v>62</v>
      </c>
      <c r="B108" s="504"/>
      <c r="C108" s="159"/>
      <c r="D108" s="56">
        <v>1698</v>
      </c>
      <c r="E108" s="37"/>
      <c r="F108" s="37"/>
      <c r="G108" s="37"/>
      <c r="H108" s="38"/>
    </row>
    <row r="109" spans="1:8" s="16" customFormat="1" ht="37.5" customHeight="1" x14ac:dyDescent="0.2">
      <c r="A109" s="160" t="s">
        <v>63</v>
      </c>
      <c r="B109" s="504"/>
      <c r="C109" s="159"/>
      <c r="D109" s="56">
        <v>774</v>
      </c>
      <c r="E109" s="37"/>
      <c r="F109" s="37"/>
      <c r="G109" s="37"/>
      <c r="H109" s="38"/>
    </row>
    <row r="110" spans="1:8" s="16" customFormat="1" ht="37.5" customHeight="1" x14ac:dyDescent="0.2">
      <c r="A110" s="154" t="s">
        <v>64</v>
      </c>
      <c r="B110" s="204"/>
      <c r="C110" s="159"/>
      <c r="D110" s="56">
        <v>1698</v>
      </c>
      <c r="E110" s="37"/>
      <c r="F110" s="37"/>
      <c r="G110" s="37"/>
      <c r="H110" s="38"/>
    </row>
    <row r="111" spans="1:8" s="16" customFormat="1" ht="37.5" customHeight="1" x14ac:dyDescent="0.2">
      <c r="A111" s="160" t="s">
        <v>65</v>
      </c>
      <c r="B111" s="504"/>
      <c r="C111" s="159"/>
      <c r="D111" s="36">
        <v>348</v>
      </c>
      <c r="E111" s="37"/>
      <c r="F111" s="37"/>
      <c r="G111" s="37"/>
      <c r="H111" s="38"/>
    </row>
    <row r="112" spans="1:8" s="16" customFormat="1" ht="37.5" customHeight="1" x14ac:dyDescent="0.2">
      <c r="A112" s="160" t="s">
        <v>66</v>
      </c>
      <c r="B112" s="504"/>
      <c r="C112" s="159"/>
      <c r="D112" s="36">
        <v>348</v>
      </c>
      <c r="E112" s="37"/>
      <c r="F112" s="37"/>
      <c r="G112" s="37"/>
      <c r="H112" s="38"/>
    </row>
    <row r="113" spans="1:8" s="16" customFormat="1" ht="37.5" customHeight="1" x14ac:dyDescent="0.2">
      <c r="A113" s="160" t="s">
        <v>67</v>
      </c>
      <c r="B113" s="504"/>
      <c r="C113" s="159"/>
      <c r="D113" s="36">
        <v>690</v>
      </c>
      <c r="E113" s="37"/>
      <c r="F113" s="37"/>
      <c r="G113" s="37"/>
      <c r="H113" s="38"/>
    </row>
    <row r="114" spans="1:8" s="16" customFormat="1" ht="37.5" customHeight="1" x14ac:dyDescent="0.2">
      <c r="A114" s="160" t="s">
        <v>68</v>
      </c>
      <c r="B114" s="504"/>
      <c r="C114" s="159"/>
      <c r="D114" s="36">
        <v>1038</v>
      </c>
      <c r="E114" s="37"/>
      <c r="F114" s="37"/>
      <c r="G114" s="37"/>
      <c r="H114" s="38"/>
    </row>
    <row r="115" spans="1:8" s="16" customFormat="1" ht="37.5" customHeight="1" thickBot="1" x14ac:dyDescent="0.25">
      <c r="A115" s="207" t="s">
        <v>69</v>
      </c>
      <c r="B115" s="505"/>
      <c r="C115" s="164"/>
      <c r="D115" s="36">
        <v>5184</v>
      </c>
      <c r="E115" s="37"/>
      <c r="F115" s="37"/>
      <c r="G115" s="37"/>
      <c r="H115" s="38"/>
    </row>
    <row r="116" spans="1:8" s="16" customFormat="1" ht="117.75" customHeight="1" thickBot="1" x14ac:dyDescent="0.25">
      <c r="A116" s="356" t="s">
        <v>71</v>
      </c>
      <c r="B116" s="397"/>
      <c r="C11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45">
        <v>30</v>
      </c>
      <c r="E116" s="45"/>
      <c r="F116" s="45"/>
      <c r="G116" s="45"/>
      <c r="H116" s="46"/>
    </row>
    <row r="117" spans="1:8" s="28" customFormat="1" ht="50.1" customHeight="1" thickBot="1" x14ac:dyDescent="0.25">
      <c r="A117" s="24" t="s">
        <v>72</v>
      </c>
      <c r="B117" s="25"/>
      <c r="C117" s="26"/>
      <c r="D117" s="173" t="str">
        <f>"от "&amp;MIN(D119,D139:H140,F179,D141:H155)&amp;" до "&amp;MAX(D119,D139:H140,F179,D141:H155)</f>
        <v>от 858 до 12150</v>
      </c>
      <c r="E117" s="173"/>
      <c r="F117" s="173"/>
      <c r="G117" s="173"/>
      <c r="H117" s="174"/>
    </row>
    <row r="118" spans="1:8" s="16" customFormat="1" ht="24.95" customHeight="1" thickBot="1" x14ac:dyDescent="0.25">
      <c r="A118" s="336"/>
      <c r="B118" s="337"/>
      <c r="C118" s="130"/>
      <c r="D118" s="399"/>
      <c r="E118" s="399"/>
      <c r="F118" s="399"/>
      <c r="G118" s="399"/>
      <c r="H118" s="400"/>
    </row>
    <row r="119" spans="1:8" s="16" customFormat="1" ht="60"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182">
        <v>5220</v>
      </c>
      <c r="E119" s="182"/>
      <c r="F119" s="182"/>
      <c r="G119" s="182"/>
      <c r="H119" s="183"/>
    </row>
    <row r="120" spans="1:8" s="16" customFormat="1" ht="60" customHeight="1" thickBot="1" x14ac:dyDescent="0.25">
      <c r="A120" s="184" t="s">
        <v>74</v>
      </c>
      <c r="B120" s="185"/>
      <c r="C120" s="186"/>
      <c r="D120" s="187" t="s">
        <v>75</v>
      </c>
      <c r="E120" s="188"/>
      <c r="F120" s="188"/>
      <c r="G120" s="188"/>
      <c r="H120" s="189"/>
    </row>
    <row r="121" spans="1:8" s="16" customFormat="1" ht="60" customHeight="1" x14ac:dyDescent="0.2">
      <c r="A121" s="190" t="s">
        <v>76</v>
      </c>
      <c r="B121" s="191"/>
      <c r="C121" s="186"/>
      <c r="D121" s="157">
        <f>D119/4</f>
        <v>1305</v>
      </c>
      <c r="E121" s="157"/>
      <c r="F121" s="157"/>
      <c r="G121" s="157"/>
      <c r="H121" s="158"/>
    </row>
    <row r="122" spans="1:8" s="16" customFormat="1" ht="60" customHeight="1" x14ac:dyDescent="0.2">
      <c r="A122" s="190" t="s">
        <v>77</v>
      </c>
      <c r="B122" s="191"/>
      <c r="C122" s="186"/>
      <c r="D122" s="157">
        <f>D119/5</f>
        <v>1044</v>
      </c>
      <c r="E122" s="157"/>
      <c r="F122" s="157"/>
      <c r="G122" s="157"/>
      <c r="H122" s="158"/>
    </row>
    <row r="123" spans="1:8" s="16" customFormat="1" ht="60" customHeight="1" x14ac:dyDescent="0.2">
      <c r="A123" s="190" t="s">
        <v>78</v>
      </c>
      <c r="B123" s="191"/>
      <c r="C123" s="186"/>
      <c r="D123" s="157">
        <f>D119/6</f>
        <v>870</v>
      </c>
      <c r="E123" s="157"/>
      <c r="F123" s="157"/>
      <c r="G123" s="157"/>
      <c r="H123" s="158"/>
    </row>
    <row r="124" spans="1:8" s="16" customFormat="1" ht="60" customHeight="1" x14ac:dyDescent="0.2">
      <c r="A124" s="190" t="s">
        <v>79</v>
      </c>
      <c r="B124" s="191"/>
      <c r="C124" s="186"/>
      <c r="D124" s="157">
        <f>D119/7</f>
        <v>745.71428571428567</v>
      </c>
      <c r="E124" s="157"/>
      <c r="F124" s="157"/>
      <c r="G124" s="157"/>
      <c r="H124" s="158"/>
    </row>
    <row r="125" spans="1:8" s="16" customFormat="1" ht="60" customHeight="1" x14ac:dyDescent="0.2">
      <c r="A125" s="190" t="s">
        <v>80</v>
      </c>
      <c r="B125" s="191"/>
      <c r="C125" s="186"/>
      <c r="D125" s="157">
        <f>D119/8</f>
        <v>652.5</v>
      </c>
      <c r="E125" s="157"/>
      <c r="F125" s="157"/>
      <c r="G125" s="157"/>
      <c r="H125" s="158"/>
    </row>
    <row r="126" spans="1:8" s="16" customFormat="1" ht="60" customHeight="1" x14ac:dyDescent="0.2">
      <c r="A126" s="190" t="s">
        <v>81</v>
      </c>
      <c r="B126" s="191"/>
      <c r="C126" s="186"/>
      <c r="D126" s="157">
        <f>D119/9</f>
        <v>580</v>
      </c>
      <c r="E126" s="157"/>
      <c r="F126" s="157"/>
      <c r="G126" s="157"/>
      <c r="H126" s="158"/>
    </row>
    <row r="127" spans="1:8" s="16" customFormat="1" ht="60" customHeight="1" x14ac:dyDescent="0.2">
      <c r="A127" s="190" t="s">
        <v>82</v>
      </c>
      <c r="B127" s="191"/>
      <c r="C127" s="186"/>
      <c r="D127" s="157">
        <f>D119/10</f>
        <v>522</v>
      </c>
      <c r="E127" s="157"/>
      <c r="F127" s="157"/>
      <c r="G127" s="157"/>
      <c r="H127" s="158"/>
    </row>
    <row r="128" spans="1:8" s="16" customFormat="1" ht="60" customHeight="1" thickBot="1" x14ac:dyDescent="0.25">
      <c r="A128" s="179" t="s">
        <v>83</v>
      </c>
      <c r="B128" s="180"/>
      <c r="C128" s="186"/>
      <c r="D128" s="182">
        <v>7824</v>
      </c>
      <c r="E128" s="182"/>
      <c r="F128" s="182"/>
      <c r="G128" s="182"/>
      <c r="H128" s="183"/>
    </row>
    <row r="129" spans="1:8" s="16" customFormat="1" ht="60" customHeight="1" thickBot="1" x14ac:dyDescent="0.25">
      <c r="A129" s="184" t="s">
        <v>74</v>
      </c>
      <c r="B129" s="185"/>
      <c r="C129" s="186"/>
      <c r="D129" s="187" t="s">
        <v>75</v>
      </c>
      <c r="E129" s="188"/>
      <c r="F129" s="188"/>
      <c r="G129" s="188"/>
      <c r="H129" s="189"/>
    </row>
    <row r="130" spans="1:8" s="16" customFormat="1" ht="60" customHeight="1" x14ac:dyDescent="0.2">
      <c r="A130" s="190" t="s">
        <v>76</v>
      </c>
      <c r="B130" s="191"/>
      <c r="C130" s="186"/>
      <c r="D130" s="157">
        <v>1956</v>
      </c>
      <c r="E130" s="157"/>
      <c r="F130" s="157"/>
      <c r="G130" s="157"/>
      <c r="H130" s="158"/>
    </row>
    <row r="131" spans="1:8" s="16" customFormat="1" ht="60" customHeight="1" x14ac:dyDescent="0.2">
      <c r="A131" s="190" t="s">
        <v>77</v>
      </c>
      <c r="B131" s="191"/>
      <c r="C131" s="186"/>
      <c r="D131" s="157">
        <v>1564.8</v>
      </c>
      <c r="E131" s="157"/>
      <c r="F131" s="157"/>
      <c r="G131" s="157"/>
      <c r="H131" s="158"/>
    </row>
    <row r="132" spans="1:8" s="16" customFormat="1" ht="60" customHeight="1" x14ac:dyDescent="0.2">
      <c r="A132" s="190" t="s">
        <v>78</v>
      </c>
      <c r="B132" s="191"/>
      <c r="C132" s="186"/>
      <c r="D132" s="157">
        <v>1304</v>
      </c>
      <c r="E132" s="157"/>
      <c r="F132" s="157"/>
      <c r="G132" s="157"/>
      <c r="H132" s="158"/>
    </row>
    <row r="133" spans="1:8" s="16" customFormat="1" ht="60" customHeight="1" x14ac:dyDescent="0.2">
      <c r="A133" s="190" t="s">
        <v>79</v>
      </c>
      <c r="B133" s="191"/>
      <c r="C133" s="186"/>
      <c r="D133" s="157">
        <v>1117.7142857142858</v>
      </c>
      <c r="E133" s="157"/>
      <c r="F133" s="157"/>
      <c r="G133" s="157"/>
      <c r="H133" s="158"/>
    </row>
    <row r="134" spans="1:8" s="16" customFormat="1" ht="60" customHeight="1" x14ac:dyDescent="0.2">
      <c r="A134" s="190" t="s">
        <v>80</v>
      </c>
      <c r="B134" s="191"/>
      <c r="C134" s="186"/>
      <c r="D134" s="157">
        <v>978</v>
      </c>
      <c r="E134" s="157"/>
      <c r="F134" s="157"/>
      <c r="G134" s="157"/>
      <c r="H134" s="158"/>
    </row>
    <row r="135" spans="1:8" s="16" customFormat="1" ht="60" customHeight="1" x14ac:dyDescent="0.2">
      <c r="A135" s="190" t="s">
        <v>81</v>
      </c>
      <c r="B135" s="191"/>
      <c r="C135" s="186"/>
      <c r="D135" s="157">
        <v>869.33333333333337</v>
      </c>
      <c r="E135" s="157"/>
      <c r="F135" s="157"/>
      <c r="G135" s="157"/>
      <c r="H135" s="158"/>
    </row>
    <row r="136" spans="1:8" s="16" customFormat="1" ht="60" customHeight="1" thickBot="1" x14ac:dyDescent="0.25">
      <c r="A136" s="190" t="s">
        <v>82</v>
      </c>
      <c r="B136" s="191"/>
      <c r="C136" s="194"/>
      <c r="D136" s="157">
        <v>782.4</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44">
        <v>12012</v>
      </c>
      <c r="E137" s="45"/>
      <c r="F137" s="45"/>
      <c r="G137" s="45"/>
      <c r="H137" s="46"/>
    </row>
    <row r="138" spans="1:8" s="16" customFormat="1" ht="24.95" customHeight="1" thickBot="1" x14ac:dyDescent="0.25">
      <c r="A138" s="336"/>
      <c r="B138" s="337"/>
      <c r="C138" s="125"/>
      <c r="D138" s="399"/>
      <c r="E138" s="399"/>
      <c r="F138" s="399"/>
      <c r="G138" s="399"/>
      <c r="H138" s="400"/>
    </row>
    <row r="139" spans="1:8" s="16" customFormat="1" ht="50.1" customHeight="1" x14ac:dyDescent="0.2">
      <c r="A139" s="160" t="s">
        <v>85</v>
      </c>
      <c r="B139" s="161"/>
      <c r="C139" s="439" t="str">
        <f>"Интернет-площадка 2gis.ru на основе Cправочника организаций "&amp;$C$2&amp;""</f>
        <v>Интернет-площадка 2gis.ru на основе Cправочника организаций "2ГИС.СТЕРЛИТАМАК"</v>
      </c>
      <c r="D139" s="56">
        <v>5184</v>
      </c>
      <c r="E139" s="37"/>
      <c r="F139" s="37"/>
      <c r="G139" s="37"/>
      <c r="H139" s="38"/>
    </row>
    <row r="140" spans="1:8" s="16" customFormat="1" ht="50.1" customHeight="1" x14ac:dyDescent="0.2">
      <c r="A140" s="160" t="s">
        <v>86</v>
      </c>
      <c r="B140" s="161"/>
      <c r="C140"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56">
        <v>3060</v>
      </c>
      <c r="E140" s="37"/>
      <c r="F140" s="37"/>
      <c r="G140" s="37"/>
      <c r="H140" s="38"/>
    </row>
    <row r="141" spans="1:8" s="16" customFormat="1" ht="50.1" customHeight="1" x14ac:dyDescent="0.2">
      <c r="A141" s="160" t="s">
        <v>87</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56">
        <v>5184</v>
      </c>
      <c r="E141" s="37"/>
      <c r="F141" s="37"/>
      <c r="G141" s="37"/>
      <c r="H141" s="38"/>
    </row>
    <row r="142" spans="1:8" s="16" customFormat="1" ht="50.1" customHeight="1" x14ac:dyDescent="0.2">
      <c r="A142" s="160" t="s">
        <v>88</v>
      </c>
      <c r="B142" s="161"/>
      <c r="C142" s="203" t="str">
        <f>"Интернет-площадка 2gis.ru на основе Cправочника организаций "&amp;$C$2&amp;""</f>
        <v>Интернет-площадка 2gis.ru на основе Cправочника организаций "2ГИС.СТЕРЛИТАМАК"</v>
      </c>
      <c r="D142" s="56">
        <v>8664</v>
      </c>
      <c r="E142" s="37"/>
      <c r="F142" s="37"/>
      <c r="G142" s="37"/>
      <c r="H142" s="38"/>
    </row>
    <row r="143" spans="1:8" s="16" customFormat="1" ht="50.1" customHeight="1" x14ac:dyDescent="0.2">
      <c r="A143" s="160" t="s">
        <v>89</v>
      </c>
      <c r="B143" s="161"/>
      <c r="C143" s="203" t="str">
        <f>"Интернет-площадка 2gis.ru на основе Cправочника организаций "&amp;$C$2&amp;""</f>
        <v>Интернет-площадка 2gis.ru на основе Cправочника организаций "2ГИС.СТЕРЛИТАМАК"</v>
      </c>
      <c r="D143" s="56">
        <v>10398</v>
      </c>
      <c r="E143" s="37"/>
      <c r="F143" s="37"/>
      <c r="G143" s="37"/>
      <c r="H143" s="38"/>
    </row>
    <row r="144" spans="1:8" s="16" customFormat="1" ht="50.1" customHeight="1" x14ac:dyDescent="0.2">
      <c r="A144" s="160" t="s">
        <v>90</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56">
        <v>1278</v>
      </c>
      <c r="E144" s="37"/>
      <c r="F144" s="37"/>
      <c r="G144" s="37"/>
      <c r="H144" s="38"/>
    </row>
    <row r="145" spans="1:8" s="16" customFormat="1" ht="50.1" customHeight="1" x14ac:dyDescent="0.2">
      <c r="A145" s="160" t="s">
        <v>91</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56">
        <v>2040</v>
      </c>
      <c r="E145" s="37"/>
      <c r="F145" s="37"/>
      <c r="G145" s="37"/>
      <c r="H145" s="38"/>
    </row>
    <row r="146" spans="1:8" s="16" customFormat="1" ht="50.1" customHeight="1" x14ac:dyDescent="0.2">
      <c r="A146" s="160" t="s">
        <v>92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56">
        <v>12150</v>
      </c>
      <c r="E146" s="37"/>
      <c r="F146" s="37"/>
      <c r="G146" s="37"/>
      <c r="H146" s="38"/>
    </row>
    <row r="147" spans="1:8" s="16" customFormat="1" ht="50.1" customHeight="1" x14ac:dyDescent="0.2">
      <c r="A147" s="160" t="s">
        <v>93</v>
      </c>
      <c r="B147" s="161"/>
      <c r="C147" s="203" t="str">
        <f>C179</f>
        <v>электронный справочник на основе Справочника организаций "2ГИС.СТЕРЛИТАМАК" (мобильная версия 2ГИС 4.0 и выше)</v>
      </c>
      <c r="D147" s="56">
        <v>9372</v>
      </c>
      <c r="E147" s="37"/>
      <c r="F147" s="37"/>
      <c r="G147" s="37"/>
      <c r="H147" s="38"/>
    </row>
    <row r="148" spans="1:8" s="16" customFormat="1" ht="50.1" customHeight="1" x14ac:dyDescent="0.2">
      <c r="A148" s="160" t="s">
        <v>94</v>
      </c>
      <c r="B148" s="161"/>
      <c r="C148" s="203" t="s">
        <v>95</v>
      </c>
      <c r="D148" s="56">
        <v>858</v>
      </c>
      <c r="E148" s="37"/>
      <c r="F148" s="37"/>
      <c r="G148" s="37"/>
      <c r="H148" s="38"/>
    </row>
    <row r="149" spans="1:8" s="16" customFormat="1" ht="76.5" customHeight="1" x14ac:dyDescent="0.2">
      <c r="A149" s="160" t="s">
        <v>96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56">
        <v>3060</v>
      </c>
      <c r="E149" s="37"/>
      <c r="F149" s="37"/>
      <c r="G149" s="37"/>
      <c r="H149" s="38"/>
    </row>
    <row r="150" spans="1:8" s="16" customFormat="1" ht="76.5" customHeight="1" x14ac:dyDescent="0.2">
      <c r="A150" s="160" t="s">
        <v>97</v>
      </c>
      <c r="B150" s="161"/>
      <c r="C150" s="203"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56">
        <v>2040</v>
      </c>
      <c r="E150" s="37"/>
      <c r="F150" s="37"/>
      <c r="G150" s="37"/>
      <c r="H150" s="38"/>
    </row>
    <row r="151" spans="1:8" s="16" customFormat="1" ht="76.5" customHeight="1" x14ac:dyDescent="0.2">
      <c r="A151" s="160" t="s">
        <v>98</v>
      </c>
      <c r="B151" s="161"/>
      <c r="C151"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56">
        <v>2040</v>
      </c>
      <c r="E151" s="37"/>
      <c r="F151" s="37"/>
      <c r="G151" s="37"/>
      <c r="H151" s="38"/>
    </row>
    <row r="152" spans="1:8" s="16" customFormat="1" ht="76.5" customHeight="1" x14ac:dyDescent="0.2">
      <c r="A152" s="160" t="s">
        <v>99</v>
      </c>
      <c r="B152" s="161"/>
      <c r="C152"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56">
        <v>1020</v>
      </c>
      <c r="E152" s="37"/>
      <c r="F152" s="37"/>
      <c r="G152" s="37"/>
      <c r="H152" s="38"/>
    </row>
    <row r="153" spans="1:8" s="16" customFormat="1" ht="76.5" customHeight="1" x14ac:dyDescent="0.2">
      <c r="A153" s="160" t="s">
        <v>100</v>
      </c>
      <c r="B153" s="161" t="s">
        <v>100</v>
      </c>
      <c r="C15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3" s="56">
        <v>8754</v>
      </c>
      <c r="E153" s="37"/>
      <c r="F153" s="37"/>
      <c r="G153" s="37"/>
      <c r="H153" s="38"/>
    </row>
    <row r="154" spans="1:8" s="16" customFormat="1" ht="76.5" customHeight="1" x14ac:dyDescent="0.2">
      <c r="A154" s="160" t="s">
        <v>101</v>
      </c>
      <c r="B154" s="161" t="s">
        <v>101</v>
      </c>
      <c r="C15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4" s="56">
        <v>5502</v>
      </c>
      <c r="E154" s="37"/>
      <c r="F154" s="37"/>
      <c r="G154" s="37"/>
      <c r="H154" s="38"/>
    </row>
    <row r="155" spans="1:8" s="16" customFormat="1" ht="50.1" customHeight="1" thickBot="1" x14ac:dyDescent="0.25">
      <c r="A155" s="160" t="s">
        <v>102</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56">
        <v>3498</v>
      </c>
      <c r="E155" s="37"/>
      <c r="F155" s="37"/>
      <c r="G155" s="37"/>
      <c r="H155" s="38"/>
    </row>
    <row r="156" spans="1:8" s="16" customFormat="1" ht="102" customHeight="1" thickBot="1" x14ac:dyDescent="0.25">
      <c r="A156" s="160" t="s">
        <v>16</v>
      </c>
      <c r="B156" s="161"/>
      <c r="C15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56">
        <v>930</v>
      </c>
      <c r="E156" s="37"/>
      <c r="F156" s="37"/>
      <c r="G156" s="37"/>
      <c r="H156" s="38"/>
    </row>
    <row r="157" spans="1:8" s="16" customFormat="1" ht="102" customHeight="1" thickBot="1" x14ac:dyDescent="0.25">
      <c r="A157" s="160" t="s">
        <v>103</v>
      </c>
      <c r="B157" s="161"/>
      <c r="C15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56">
        <v>100002</v>
      </c>
      <c r="E157" s="37"/>
      <c r="F157" s="37"/>
      <c r="G157" s="37"/>
      <c r="H157" s="38"/>
    </row>
    <row r="158" spans="1:8" s="16" customFormat="1" ht="126" customHeight="1" x14ac:dyDescent="0.2">
      <c r="A158" s="160" t="s">
        <v>104</v>
      </c>
      <c r="B158" s="161"/>
      <c r="C15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8" s="56">
        <v>9072</v>
      </c>
      <c r="E158" s="37"/>
      <c r="F158" s="37"/>
      <c r="G158" s="37"/>
      <c r="H158" s="38"/>
    </row>
    <row r="159" spans="1:8" s="16" customFormat="1" ht="96" customHeight="1" x14ac:dyDescent="0.2">
      <c r="A159" s="154" t="s">
        <v>105</v>
      </c>
      <c r="B159" s="20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56">
        <v>4320</v>
      </c>
      <c r="E159" s="37"/>
      <c r="F159" s="37"/>
      <c r="G159" s="37"/>
      <c r="H159" s="38"/>
    </row>
    <row r="160" spans="1:8" s="16" customFormat="1" ht="96" customHeight="1" x14ac:dyDescent="0.2">
      <c r="A160" s="154" t="s">
        <v>106</v>
      </c>
      <c r="B160" s="204"/>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56">
        <v>6012</v>
      </c>
      <c r="E160" s="37"/>
      <c r="F160" s="37"/>
      <c r="G160" s="37"/>
      <c r="H160" s="38"/>
    </row>
    <row r="161" spans="1:8" s="16" customFormat="1" ht="50.1" customHeight="1" x14ac:dyDescent="0.2">
      <c r="A161" s="160" t="s">
        <v>107</v>
      </c>
      <c r="B161" s="161"/>
      <c r="C161" s="203" t="str">
        <f>"Интернет-площадка 2gis.ru на основе Cправочника организаций "&amp;$C$2&amp;""</f>
        <v>Интернет-площадка 2gis.ru на основе Cправочника организаций "2ГИС.СТЕРЛИТАМАК"</v>
      </c>
      <c r="D161" s="56">
        <v>7320</v>
      </c>
      <c r="E161" s="37"/>
      <c r="F161" s="37"/>
      <c r="G161" s="37"/>
      <c r="H161" s="38"/>
    </row>
    <row r="162" spans="1:8" s="16" customFormat="1" ht="50.1" customHeight="1" x14ac:dyDescent="0.2">
      <c r="A162" s="160" t="s">
        <v>108</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56">
        <v>4320</v>
      </c>
      <c r="E162" s="37"/>
      <c r="F162" s="37"/>
      <c r="G162" s="37"/>
      <c r="H162" s="38"/>
    </row>
    <row r="163" spans="1:8" s="16" customFormat="1" ht="50.1" customHeight="1" x14ac:dyDescent="0.2">
      <c r="A163" s="160" t="s">
        <v>109</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56">
        <v>7320</v>
      </c>
      <c r="E163" s="37"/>
      <c r="F163" s="37"/>
      <c r="G163" s="37"/>
      <c r="H163" s="38"/>
    </row>
    <row r="164" spans="1:8" s="16" customFormat="1" ht="50.1" customHeight="1" x14ac:dyDescent="0.2">
      <c r="A164" s="160" t="s">
        <v>110</v>
      </c>
      <c r="B164" s="161"/>
      <c r="C164" s="203" t="str">
        <f>"Интернет-площадка 2gis.ru на основе Cправочника организаций "&amp;$C$2&amp;""</f>
        <v>Интернет-площадка 2gis.ru на основе Cправочника организаций "2ГИС.СТЕРЛИТАМАК"</v>
      </c>
      <c r="D164" s="56">
        <v>12240</v>
      </c>
      <c r="E164" s="37"/>
      <c r="F164" s="37"/>
      <c r="G164" s="37"/>
      <c r="H164" s="38"/>
    </row>
    <row r="165" spans="1:8" s="16" customFormat="1" ht="50.1" customHeight="1" x14ac:dyDescent="0.2">
      <c r="A165" s="160" t="s">
        <v>111</v>
      </c>
      <c r="B165" s="161"/>
      <c r="C165" s="203" t="str">
        <f>"Интернет-площадка 2gis.ru на основе Cправочника организаций "&amp;$C$2&amp;""</f>
        <v>Интернет-площадка 2gis.ru на основе Cправочника организаций "2ГИС.СТЕРЛИТАМАК"</v>
      </c>
      <c r="D165" s="56">
        <v>14688</v>
      </c>
      <c r="E165" s="37"/>
      <c r="F165" s="37"/>
      <c r="G165" s="37"/>
      <c r="H165" s="38"/>
    </row>
    <row r="166" spans="1:8" s="16" customFormat="1" ht="50.1" customHeight="1" x14ac:dyDescent="0.2">
      <c r="A166" s="160" t="s">
        <v>112</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56">
        <v>1800</v>
      </c>
      <c r="E166" s="37"/>
      <c r="F166" s="37"/>
      <c r="G166" s="37"/>
      <c r="H166" s="38"/>
    </row>
    <row r="167" spans="1:8" s="16" customFormat="1" ht="50.1" customHeight="1" x14ac:dyDescent="0.2">
      <c r="A167" s="160" t="s">
        <v>113</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56">
        <v>2880</v>
      </c>
      <c r="E167" s="37"/>
      <c r="F167" s="37"/>
      <c r="G167" s="37"/>
      <c r="H167" s="38"/>
    </row>
    <row r="168" spans="1:8" s="16" customFormat="1" ht="50.1" customHeight="1" x14ac:dyDescent="0.2">
      <c r="A168" s="160" t="s">
        <v>114</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56">
        <v>17040</v>
      </c>
      <c r="E168" s="37"/>
      <c r="F168" s="37"/>
      <c r="G168" s="37"/>
      <c r="H168" s="38"/>
    </row>
    <row r="169" spans="1:8" s="16" customFormat="1" ht="50.1" customHeight="1" x14ac:dyDescent="0.2">
      <c r="A169" s="160" t="s">
        <v>115</v>
      </c>
      <c r="B169" s="161"/>
      <c r="C169" s="203" t="s">
        <v>95</v>
      </c>
      <c r="D169" s="56">
        <v>1320</v>
      </c>
      <c r="E169" s="37"/>
      <c r="F169" s="37"/>
      <c r="G169" s="37"/>
      <c r="H169" s="38"/>
    </row>
    <row r="170" spans="1:8" s="16" customFormat="1" ht="76.5" customHeight="1" x14ac:dyDescent="0.2">
      <c r="A170" s="160" t="s">
        <v>116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56">
        <v>12360</v>
      </c>
      <c r="E170" s="37"/>
      <c r="F170" s="37"/>
      <c r="G170" s="37"/>
      <c r="H170" s="38"/>
    </row>
    <row r="171" spans="1:8" s="16" customFormat="1" ht="50.1" customHeight="1" thickBot="1" x14ac:dyDescent="0.25">
      <c r="A171" s="160" t="s">
        <v>117</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56">
        <v>4920</v>
      </c>
      <c r="E171" s="37"/>
      <c r="F171" s="37"/>
      <c r="G171" s="37"/>
      <c r="H171" s="38"/>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6">
        <v>3600</v>
      </c>
      <c r="E173" s="37"/>
      <c r="F173" s="37"/>
      <c r="G173" s="37"/>
      <c r="H173" s="38"/>
    </row>
    <row r="174" spans="1:8" s="16" customFormat="1" ht="50.1" customHeight="1" x14ac:dyDescent="0.2">
      <c r="A174" s="160" t="s">
        <v>120</v>
      </c>
      <c r="B174" s="161"/>
      <c r="C174" s="209"/>
      <c r="D174" s="36">
        <v>6600</v>
      </c>
      <c r="E174" s="37"/>
      <c r="F174" s="37"/>
      <c r="G174" s="37"/>
      <c r="H174" s="38"/>
    </row>
    <row r="175" spans="1:8" s="16" customFormat="1" ht="50.1" customHeight="1" x14ac:dyDescent="0.2">
      <c r="A175" s="207" t="s">
        <v>121</v>
      </c>
      <c r="B175" s="208"/>
      <c r="C175" s="209"/>
      <c r="D175" s="359">
        <v>1800</v>
      </c>
      <c r="E175" s="157"/>
      <c r="F175" s="157"/>
      <c r="G175" s="157"/>
      <c r="H175" s="157"/>
    </row>
    <row r="176" spans="1:8" s="16" customFormat="1" ht="50.1" customHeight="1" x14ac:dyDescent="0.2">
      <c r="A176" s="207" t="s">
        <v>122</v>
      </c>
      <c r="B176" s="208"/>
      <c r="C176" s="209"/>
      <c r="D176" s="359">
        <v>180</v>
      </c>
      <c r="E176" s="157"/>
      <c r="F176" s="157"/>
      <c r="G176" s="157"/>
      <c r="H176" s="157"/>
    </row>
    <row r="177" spans="1:8" s="16" customFormat="1" ht="50.1" customHeight="1" thickBot="1" x14ac:dyDescent="0.25">
      <c r="A177" s="207" t="s">
        <v>123</v>
      </c>
      <c r="B177" s="208"/>
      <c r="C177" s="210"/>
      <c r="D177" s="78">
        <v>612</v>
      </c>
      <c r="E177" s="79"/>
      <c r="F177" s="79"/>
      <c r="G177" s="79"/>
      <c r="H177" s="79"/>
    </row>
    <row r="178" spans="1:8" s="16" customFormat="1" ht="49.5" customHeight="1" thickBot="1" x14ac:dyDescent="0.25">
      <c r="A178" s="24" t="s">
        <v>124</v>
      </c>
      <c r="B178" s="25"/>
      <c r="C178" s="26"/>
      <c r="D178" s="173"/>
      <c r="E178" s="173"/>
      <c r="F178" s="173"/>
      <c r="G178" s="173"/>
      <c r="H178" s="174"/>
    </row>
    <row r="179" spans="1:8" s="16" customFormat="1" ht="50.1" customHeight="1" x14ac:dyDescent="0.2">
      <c r="A179" s="160" t="s">
        <v>125</v>
      </c>
      <c r="B179" s="161"/>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79" s="212">
        <f>F179*1.2</f>
        <v>4197.5999999999995</v>
      </c>
      <c r="E179" s="213">
        <f>F179*1.1</f>
        <v>3847.8</v>
      </c>
      <c r="F179" s="213">
        <v>3498</v>
      </c>
      <c r="G179" s="213">
        <f>F179*0.75</f>
        <v>2623.5</v>
      </c>
      <c r="H179" s="214">
        <f>F179*0.5</f>
        <v>1749</v>
      </c>
    </row>
    <row r="180" spans="1:8" s="16" customFormat="1" ht="50.1" customHeight="1" x14ac:dyDescent="0.2">
      <c r="A180" s="160" t="s">
        <v>126</v>
      </c>
      <c r="B180" s="161"/>
      <c r="C180" s="203" t="str">
        <f>"Интернет-площадка 2gis.ru на основе Cправочника организаций "&amp;$C$2&amp;""</f>
        <v>Интернет-площадка 2gis.ru на основе Cправочника организаций "2ГИС.СТЕРЛИТАМАК"</v>
      </c>
      <c r="D180" s="36">
        <v>2040</v>
      </c>
      <c r="E180" s="37"/>
      <c r="F180" s="37"/>
      <c r="G180" s="37"/>
      <c r="H180" s="38"/>
    </row>
    <row r="181" spans="1:8" s="16" customFormat="1" ht="50.1" customHeight="1" x14ac:dyDescent="0.2">
      <c r="A181" s="160" t="s">
        <v>127</v>
      </c>
      <c r="B181" s="161"/>
      <c r="C18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1" s="56">
        <v>1020</v>
      </c>
      <c r="E181" s="37"/>
      <c r="F181" s="37"/>
      <c r="G181" s="37"/>
      <c r="H181" s="38"/>
    </row>
    <row r="182" spans="1:8" s="16" customFormat="1" ht="50.1" customHeight="1" x14ac:dyDescent="0.2">
      <c r="A182" s="154" t="s">
        <v>295</v>
      </c>
      <c r="B182" s="204"/>
      <c r="C18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82" s="212">
        <f>F182*1.2</f>
        <v>5904</v>
      </c>
      <c r="E182" s="213">
        <f>F182*1.1</f>
        <v>5412</v>
      </c>
      <c r="F182" s="213">
        <v>4920</v>
      </c>
      <c r="G182" s="213">
        <f>F182*0.75</f>
        <v>3690</v>
      </c>
      <c r="H182" s="214">
        <f>F182*0.5</f>
        <v>2460</v>
      </c>
    </row>
    <row r="183" spans="1:8" s="16" customFormat="1" ht="50.1" customHeight="1" x14ac:dyDescent="0.2">
      <c r="A183" s="160" t="s">
        <v>179</v>
      </c>
      <c r="B183" s="161"/>
      <c r="C183" s="203" t="str">
        <f>"Интернет-площадка 2gis.ru на основе Cправочника организаций "&amp;$C$2&amp;""</f>
        <v>Интернет-площадка 2gis.ru на основе Cправочника организаций "2ГИС.СТЕРЛИТАМАК"</v>
      </c>
      <c r="D183" s="36">
        <v>2880</v>
      </c>
      <c r="E183" s="37"/>
      <c r="F183" s="37"/>
      <c r="G183" s="37"/>
      <c r="H183" s="38"/>
    </row>
    <row r="184" spans="1:8" s="16" customFormat="1" ht="50.1" customHeight="1" x14ac:dyDescent="0.2">
      <c r="A184" s="160" t="s">
        <v>130</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4" s="36">
        <v>1440</v>
      </c>
      <c r="E184" s="37"/>
      <c r="F184" s="37"/>
      <c r="G184" s="37"/>
      <c r="H184" s="38"/>
    </row>
    <row r="185" spans="1:8" s="16" customFormat="1" ht="126" customHeight="1" thickBot="1" x14ac:dyDescent="0.25">
      <c r="A185" s="160" t="s">
        <v>131</v>
      </c>
      <c r="B185" s="161"/>
      <c r="C185" s="435" t="str">
        <f>C180</f>
        <v>Интернет-площадка 2gis.ru на основе Cправочника организаций "2ГИС.СТЕРЛИТАМАК"</v>
      </c>
      <c r="D185" s="56">
        <v>3498</v>
      </c>
      <c r="E185" s="37"/>
      <c r="F185" s="37"/>
      <c r="G185" s="37"/>
      <c r="H185" s="38"/>
    </row>
    <row r="186" spans="1:8" s="28" customFormat="1" ht="50.1" customHeight="1" thickBot="1" x14ac:dyDescent="0.25">
      <c r="A186" s="24" t="s">
        <v>193</v>
      </c>
      <c r="B186" s="25"/>
      <c r="C186" s="26"/>
      <c r="D186" s="173"/>
      <c r="E186" s="173"/>
      <c r="F186" s="173"/>
      <c r="G186" s="173"/>
      <c r="H186" s="174"/>
    </row>
    <row r="187" spans="1:8" s="23" customFormat="1" ht="30" customHeight="1" thickBot="1" x14ac:dyDescent="0.25">
      <c r="A187" s="589"/>
      <c r="B187" s="429"/>
      <c r="C187" s="430"/>
      <c r="D187" s="429"/>
      <c r="E187" s="429"/>
      <c r="F187" s="429"/>
      <c r="G187" s="429"/>
      <c r="H187" s="431"/>
    </row>
    <row r="188" spans="1:8" s="16" customFormat="1" ht="185.25" customHeight="1" x14ac:dyDescent="0.2">
      <c r="A188" s="160" t="s">
        <v>194</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8" s="31">
        <v>7650</v>
      </c>
      <c r="E188" s="32"/>
      <c r="F188" s="32"/>
      <c r="G188" s="32"/>
      <c r="H188" s="33"/>
    </row>
    <row r="189" spans="1:8" s="16" customFormat="1" ht="83.25" customHeight="1" thickBot="1" x14ac:dyDescent="0.25">
      <c r="A189" s="160" t="s">
        <v>195</v>
      </c>
      <c r="B189" s="161"/>
      <c r="C189" s="209"/>
      <c r="D189" s="36">
        <v>7650</v>
      </c>
      <c r="E189" s="37"/>
      <c r="F189" s="37"/>
      <c r="G189" s="37"/>
      <c r="H189" s="38"/>
    </row>
    <row r="190" spans="1:8" s="16" customFormat="1" ht="21.75" thickBot="1" x14ac:dyDescent="0.25">
      <c r="A190" s="336"/>
      <c r="B190" s="337"/>
      <c r="C190" s="125"/>
      <c r="D190" s="399"/>
      <c r="E190" s="399"/>
      <c r="F190" s="399"/>
      <c r="G190" s="399"/>
      <c r="H190" s="400"/>
    </row>
    <row r="191" spans="1:8" ht="12" customHeight="1" x14ac:dyDescent="0.2"/>
    <row r="192" spans="1:8" s="223" customFormat="1" ht="24.95" customHeight="1" x14ac:dyDescent="0.2">
      <c r="A192" s="220"/>
      <c r="B192" s="221" t="s">
        <v>133</v>
      </c>
      <c r="C192" s="222" t="s">
        <v>679</v>
      </c>
      <c r="D192" s="222"/>
    </row>
    <row r="193" spans="1:8" s="223" customFormat="1" ht="24.95" customHeight="1" x14ac:dyDescent="0.2">
      <c r="A193" s="220"/>
      <c r="C193" s="224" t="s">
        <v>680</v>
      </c>
      <c r="D193" s="224"/>
    </row>
    <row r="194" spans="1:8" s="223" customFormat="1" ht="24.95" customHeight="1" x14ac:dyDescent="0.2">
      <c r="A194" s="220"/>
      <c r="C194" s="224" t="s">
        <v>681</v>
      </c>
      <c r="D194" s="224"/>
    </row>
    <row r="195" spans="1:8" s="217" customFormat="1" ht="12" customHeight="1" x14ac:dyDescent="0.2">
      <c r="A195" s="216"/>
      <c r="C195" s="224"/>
      <c r="D195" s="224"/>
      <c r="E195" s="223"/>
      <c r="F195" s="223"/>
      <c r="G195" s="223"/>
    </row>
    <row r="196" spans="1:8" s="226" customFormat="1" ht="108" customHeight="1" x14ac:dyDescent="0.2">
      <c r="A196" s="225" t="s">
        <v>682</v>
      </c>
      <c r="B196" s="225"/>
      <c r="C196" s="225"/>
      <c r="D196" s="225"/>
      <c r="E196" s="225"/>
      <c r="F196" s="225"/>
      <c r="G196" s="225"/>
      <c r="H196" s="225"/>
    </row>
    <row r="197" spans="1:8" s="231" customFormat="1" ht="24.95" customHeight="1" x14ac:dyDescent="0.2">
      <c r="A197" s="227" t="str">
        <f>Абакан_юр!A174</f>
        <v>По соглашению сторон в качестве валюты платежа могут выступать украинские гривны, в этом случае курс следующий: 1 руб. = 0,4273 гривен</v>
      </c>
      <c r="B197" s="227"/>
      <c r="C197" s="227"/>
      <c r="D197" s="228"/>
      <c r="E197" s="228"/>
      <c r="F197" s="229"/>
      <c r="G197" s="230"/>
      <c r="H197" s="230"/>
    </row>
    <row r="198" spans="1:8" s="231" customFormat="1" ht="24.95" customHeight="1" x14ac:dyDescent="0.2">
      <c r="A198" s="227" t="str">
        <f>Абакан_юр!A175</f>
        <v>По соглашению сторон в качестве валюты платежа могут выступать дирхамы ОАЭ, в этом случае курс следующий: 1 руб. = 0,0413 дирхам</v>
      </c>
      <c r="B198" s="227"/>
      <c r="C198" s="227"/>
      <c r="D198" s="228"/>
      <c r="E198" s="228"/>
      <c r="F198" s="229"/>
      <c r="G198" s="232"/>
      <c r="H198" s="232"/>
    </row>
    <row r="199" spans="1:8" s="231" customFormat="1" ht="24.95" customHeight="1" x14ac:dyDescent="0.2">
      <c r="A199" s="227" t="str">
        <f>Абакан_юр!A176</f>
        <v>По соглашению сторон в качестве валюты платежа могут выступать доллары США, в этом случае курс следующий: 1 руб. = 0,0113 доллара</v>
      </c>
      <c r="B199" s="227"/>
      <c r="C199" s="227"/>
      <c r="D199" s="228"/>
      <c r="E199" s="228"/>
      <c r="F199" s="229"/>
      <c r="G199" s="232"/>
      <c r="H199" s="232"/>
    </row>
    <row r="200" spans="1:8" s="231" customFormat="1" ht="24.95" customHeight="1" x14ac:dyDescent="0.2">
      <c r="A200" s="227" t="str">
        <f>Абакан_юр!A177</f>
        <v>По соглашению сторон в качестве валюты платежа могут выступать евро, в этом случае курс следующий: 1 руб. = 0,0105 евро</v>
      </c>
      <c r="B200" s="227"/>
      <c r="C200" s="227"/>
      <c r="D200" s="228"/>
      <c r="E200" s="229"/>
      <c r="F200" s="229"/>
      <c r="G200" s="232"/>
      <c r="H200" s="232"/>
    </row>
    <row r="201" spans="1:8" s="231" customFormat="1" ht="24.95" customHeight="1" x14ac:dyDescent="0.2">
      <c r="A201" s="227" t="str">
        <f>Абакан_юр!A178</f>
        <v>По соглашению сторон в качестве валюты платежа могут выступать чешские кроны, в этом случае курс следующий: 1 руб. = 0,2661 крона</v>
      </c>
      <c r="B201" s="227"/>
      <c r="C201" s="227"/>
      <c r="D201" s="228"/>
      <c r="E201" s="229"/>
      <c r="F201" s="229"/>
      <c r="G201" s="232"/>
      <c r="H201" s="232"/>
    </row>
    <row r="202" spans="1:8" s="231" customFormat="1" ht="24.95" customHeight="1" x14ac:dyDescent="0.2">
      <c r="A202" s="227" t="str">
        <f>Абакан_юр!A179</f>
        <v>По соглашению сторон в качестве валюты платежа могут выступать киргизские сомы, в этом случае курс следующий: 1 руб. = 1,0065 сом</v>
      </c>
      <c r="B202" s="227"/>
      <c r="C202" s="227"/>
      <c r="D202" s="228"/>
      <c r="E202" s="228"/>
      <c r="F202" s="229"/>
      <c r="G202" s="232"/>
      <c r="H202" s="232"/>
    </row>
    <row r="203" spans="1:8" s="231" customFormat="1" ht="24.95" customHeight="1" x14ac:dyDescent="0.2">
      <c r="A203"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3" s="227"/>
      <c r="C203" s="227"/>
      <c r="D203" s="228"/>
      <c r="E203" s="228"/>
      <c r="F203" s="229"/>
      <c r="G203" s="232"/>
      <c r="H203" s="232"/>
    </row>
    <row r="204" spans="1:8" s="238" customFormat="1" ht="12" customHeight="1" x14ac:dyDescent="0.2">
      <c r="A204" s="233"/>
      <c r="B204" s="233"/>
      <c r="C204" s="234"/>
      <c r="D204" s="235"/>
      <c r="E204" s="235"/>
      <c r="F204" s="236"/>
      <c r="G204" s="237"/>
      <c r="H204" s="237"/>
    </row>
    <row r="205" spans="1:8" ht="24.95" customHeight="1" x14ac:dyDescent="0.2">
      <c r="A205" s="239" t="s">
        <v>144</v>
      </c>
      <c r="B205" s="239"/>
      <c r="C205" s="239"/>
      <c r="D205" s="239"/>
      <c r="E205" s="239"/>
      <c r="F205" s="239"/>
      <c r="G205" s="239"/>
      <c r="H205" s="239"/>
    </row>
    <row r="206" spans="1:8" ht="24.95" customHeight="1" x14ac:dyDescent="0.2">
      <c r="A206" s="239" t="s">
        <v>145</v>
      </c>
      <c r="B206" s="239"/>
      <c r="C206" s="239"/>
      <c r="D206" s="239"/>
      <c r="E206" s="239"/>
      <c r="F206" s="239"/>
      <c r="G206" s="239"/>
      <c r="H206" s="239"/>
    </row>
    <row r="207" spans="1:8" s="238" customFormat="1" ht="12.6" customHeight="1" x14ac:dyDescent="0.2">
      <c r="A207" s="233"/>
      <c r="B207" s="233"/>
      <c r="C207" s="234"/>
      <c r="D207" s="235"/>
      <c r="E207" s="235"/>
      <c r="F207" s="236"/>
      <c r="G207" s="237"/>
      <c r="H207" s="237"/>
    </row>
    <row r="208" spans="1:8" s="242" customFormat="1" ht="50.1" customHeight="1" thickBot="1" x14ac:dyDescent="0.25">
      <c r="A208" s="240" t="s">
        <v>146</v>
      </c>
      <c r="B208" s="240"/>
      <c r="C208" s="240"/>
      <c r="D208" s="240"/>
      <c r="E208" s="240"/>
      <c r="F208" s="241"/>
      <c r="G208" s="231"/>
    </row>
    <row r="209" spans="1:8" s="247" customFormat="1" ht="50.1" customHeight="1" thickBot="1" x14ac:dyDescent="0.25">
      <c r="A209" s="595" t="s">
        <v>147</v>
      </c>
      <c r="B209" s="596"/>
      <c r="C209" s="596"/>
      <c r="D209" s="596"/>
      <c r="E209" s="597"/>
      <c r="F209" s="246"/>
      <c r="G209" s="217"/>
    </row>
    <row r="210" spans="1:8" ht="103.5" customHeight="1" thickBot="1" x14ac:dyDescent="0.25">
      <c r="A210" s="375" t="s">
        <v>148</v>
      </c>
      <c r="B210" s="376"/>
      <c r="C210" s="250" t="s">
        <v>149</v>
      </c>
      <c r="D210" s="402" t="s">
        <v>150</v>
      </c>
      <c r="E210" s="403"/>
      <c r="F210" s="252"/>
      <c r="G210" s="252"/>
      <c r="H210" s="252"/>
    </row>
    <row r="211" spans="1:8" ht="99.95" customHeight="1" x14ac:dyDescent="0.2">
      <c r="A211" s="253" t="s">
        <v>151</v>
      </c>
      <c r="B211" s="254"/>
      <c r="C211" s="255" t="s">
        <v>152</v>
      </c>
      <c r="D211" s="256" t="s">
        <v>153</v>
      </c>
      <c r="E211" s="257"/>
      <c r="F211" s="252"/>
      <c r="G211" s="252"/>
      <c r="H211" s="252"/>
    </row>
    <row r="212" spans="1:8" ht="75" customHeight="1" x14ac:dyDescent="0.2">
      <c r="A212" s="258" t="s">
        <v>154</v>
      </c>
      <c r="B212" s="259"/>
      <c r="C212" s="260" t="s">
        <v>155</v>
      </c>
      <c r="D212" s="261" t="s">
        <v>156</v>
      </c>
      <c r="E212" s="262"/>
      <c r="F212" s="252"/>
      <c r="G212" s="252"/>
      <c r="H212" s="252"/>
    </row>
    <row r="213" spans="1:8" ht="117.75" customHeight="1" thickBot="1" x14ac:dyDescent="0.25">
      <c r="A213" s="404" t="s">
        <v>157</v>
      </c>
      <c r="B213" s="405"/>
      <c r="C213" s="406" t="s">
        <v>158</v>
      </c>
      <c r="D213" s="407" t="s">
        <v>156</v>
      </c>
      <c r="E213" s="408"/>
      <c r="F213" s="252"/>
      <c r="G213" s="252"/>
      <c r="H213" s="252"/>
    </row>
    <row r="214" spans="1:8" s="217" customFormat="1" ht="102.75" customHeight="1" thickBot="1" x14ac:dyDescent="0.25">
      <c r="A214" s="404" t="s">
        <v>160</v>
      </c>
      <c r="B214" s="405"/>
      <c r="C214" s="601" t="s">
        <v>161</v>
      </c>
      <c r="D214" s="405" t="s">
        <v>156</v>
      </c>
      <c r="E214" s="602"/>
      <c r="F214" s="246"/>
      <c r="G214" s="246"/>
      <c r="H214" s="246"/>
    </row>
    <row r="215" spans="1:8" s="238" customFormat="1" ht="222.75" customHeight="1" thickBot="1" x14ac:dyDescent="0.25">
      <c r="A215" s="404" t="s">
        <v>162</v>
      </c>
      <c r="B215" s="405"/>
      <c r="C215" s="406" t="s">
        <v>163</v>
      </c>
      <c r="D215" s="407" t="s">
        <v>156</v>
      </c>
      <c r="E215" s="408"/>
      <c r="F215" s="236"/>
      <c r="G215" s="237"/>
      <c r="H215" s="237"/>
    </row>
    <row r="216" spans="1:8" s="238" customFormat="1" ht="26.25" x14ac:dyDescent="0.2">
      <c r="A216" s="729"/>
      <c r="B216" s="729"/>
      <c r="C216" s="629"/>
      <c r="D216" s="629"/>
      <c r="E216" s="629"/>
      <c r="F216" s="236"/>
      <c r="G216" s="237"/>
      <c r="H216" s="237"/>
    </row>
    <row r="217" spans="1:8" ht="26.25" customHeight="1" x14ac:dyDescent="0.2">
      <c r="A217" s="264" t="s">
        <v>164</v>
      </c>
      <c r="B217" s="264"/>
      <c r="C217" s="264"/>
      <c r="D217" s="264"/>
      <c r="E217" s="264"/>
      <c r="F217" s="264"/>
      <c r="G217" s="264"/>
      <c r="H217" s="264"/>
    </row>
    <row r="218" spans="1:8" ht="26.25" customHeight="1" x14ac:dyDescent="0.2">
      <c r="A218" s="264" t="s">
        <v>165</v>
      </c>
      <c r="B218" s="264"/>
      <c r="C218" s="264"/>
      <c r="D218" s="264"/>
      <c r="E218" s="264"/>
      <c r="F218" s="264"/>
      <c r="G218" s="264"/>
      <c r="H218" s="264"/>
    </row>
    <row r="219" spans="1:8" ht="192" customHeight="1" x14ac:dyDescent="0.2">
      <c r="A219"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84"/>
      <c r="C219" s="384"/>
      <c r="D219" s="384"/>
      <c r="E219" s="384"/>
      <c r="F219" s="384"/>
      <c r="G219" s="384"/>
      <c r="H219" s="384"/>
    </row>
    <row r="220" spans="1:8" s="16" customFormat="1" ht="67.5" customHeight="1" x14ac:dyDescent="0.2">
      <c r="A220" s="239" t="s">
        <v>167</v>
      </c>
      <c r="B220" s="239"/>
      <c r="C220" s="239"/>
      <c r="D220" s="239"/>
      <c r="E220" s="239"/>
      <c r="F220" s="239"/>
      <c r="G220" s="239"/>
      <c r="H220" s="239"/>
    </row>
    <row r="221" spans="1:8" ht="23.25" x14ac:dyDescent="0.2">
      <c r="A221" s="264" t="s">
        <v>168</v>
      </c>
      <c r="B221" s="264"/>
      <c r="C221" s="264"/>
      <c r="D221" s="264"/>
      <c r="E221" s="264"/>
      <c r="F221" s="264"/>
      <c r="G221" s="264"/>
      <c r="H221" s="264"/>
    </row>
    <row r="222" spans="1:8" s="266" customFormat="1" ht="114.75" customHeight="1" x14ac:dyDescent="0.2">
      <c r="A222" s="239" t="s">
        <v>169</v>
      </c>
      <c r="B222" s="239"/>
      <c r="C222" s="239"/>
      <c r="D222" s="239"/>
      <c r="E222" s="239"/>
      <c r="F222" s="239"/>
      <c r="G222" s="239"/>
      <c r="H222" s="239"/>
    </row>
  </sheetData>
  <sheetProtection selectLockedCells="1" selectUnlockedCells="1"/>
  <mergeCells count="369">
    <mergeCell ref="A217:H217"/>
    <mergeCell ref="A218:H218"/>
    <mergeCell ref="A219:H219"/>
    <mergeCell ref="A220:H220"/>
    <mergeCell ref="A221:H221"/>
    <mergeCell ref="A222:E222"/>
    <mergeCell ref="F222:H222"/>
    <mergeCell ref="A213:B213"/>
    <mergeCell ref="D213:E213"/>
    <mergeCell ref="A214:B214"/>
    <mergeCell ref="D214:E214"/>
    <mergeCell ref="A215:B215"/>
    <mergeCell ref="D215:E215"/>
    <mergeCell ref="A209:E209"/>
    <mergeCell ref="A210:B210"/>
    <mergeCell ref="D210:E210"/>
    <mergeCell ref="A211:B211"/>
    <mergeCell ref="D211:E211"/>
    <mergeCell ref="A212:B212"/>
    <mergeCell ref="D212:E212"/>
    <mergeCell ref="A201:C201"/>
    <mergeCell ref="A202:C202"/>
    <mergeCell ref="A203:C203"/>
    <mergeCell ref="A205:H205"/>
    <mergeCell ref="A206:H206"/>
    <mergeCell ref="A208:E208"/>
    <mergeCell ref="A196:H196"/>
    <mergeCell ref="A197:C197"/>
    <mergeCell ref="G197:H197"/>
    <mergeCell ref="A198:C198"/>
    <mergeCell ref="A199:C199"/>
    <mergeCell ref="A200:C200"/>
    <mergeCell ref="A190:B190"/>
    <mergeCell ref="D190:H190"/>
    <mergeCell ref="C192:D192"/>
    <mergeCell ref="C193:D193"/>
    <mergeCell ref="C194:D194"/>
    <mergeCell ref="C195:D195"/>
    <mergeCell ref="A187:C187"/>
    <mergeCell ref="D187:H187"/>
    <mergeCell ref="A188:B188"/>
    <mergeCell ref="C188:C189"/>
    <mergeCell ref="D188:H188"/>
    <mergeCell ref="A189:B189"/>
    <mergeCell ref="D189:H189"/>
    <mergeCell ref="A184:B184"/>
    <mergeCell ref="D184:H184"/>
    <mergeCell ref="A185:B185"/>
    <mergeCell ref="D185:H185"/>
    <mergeCell ref="A186:B186"/>
    <mergeCell ref="D186:H186"/>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389">
        <v>510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300">
        <f>F48*1.2</f>
        <v>302.39999999999998</v>
      </c>
      <c r="E48" s="300">
        <f>F48*1.1</f>
        <v>277.20000000000005</v>
      </c>
      <c r="F48" s="300">
        <v>252</v>
      </c>
      <c r="G48" s="300">
        <f>F48*0.75</f>
        <v>189</v>
      </c>
      <c r="H48" s="300">
        <f>F48*0.5</f>
        <v>126</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1">
        <f>F55*1.2</f>
        <v>14385.6</v>
      </c>
      <c r="E55" s="32">
        <f>F55*1.1</f>
        <v>13186.800000000001</v>
      </c>
      <c r="F55" s="32">
        <v>11988</v>
      </c>
      <c r="G55" s="32">
        <f>F55*0.75</f>
        <v>8991</v>
      </c>
      <c r="H55" s="33">
        <f>F55*0.5</f>
        <v>5994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54">
        <f>F61*1.2</f>
        <v>14990.4</v>
      </c>
      <c r="E61" s="32">
        <f>F61*1.1</f>
        <v>13741.2</v>
      </c>
      <c r="F61" s="32">
        <v>12492</v>
      </c>
      <c r="G61" s="32">
        <f>F61*0.75</f>
        <v>9369</v>
      </c>
      <c r="H61" s="33">
        <f>F61*0.5</f>
        <v>6246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389">
        <v>510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2310 до 87780</v>
      </c>
      <c r="E71" s="139"/>
      <c r="F71" s="139"/>
      <c r="G71" s="139"/>
      <c r="H71" s="140"/>
    </row>
    <row r="72" spans="1:8" ht="37.5" customHeight="1" x14ac:dyDescent="0.2">
      <c r="A72" s="141" t="s">
        <v>39</v>
      </c>
      <c r="B72" s="142"/>
      <c r="C72" s="501"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144">
        <v>2310</v>
      </c>
      <c r="E72" s="145"/>
      <c r="F72" s="145"/>
      <c r="G72" s="145"/>
      <c r="H72" s="146"/>
    </row>
    <row r="73" spans="1:8" ht="37.5" customHeight="1" x14ac:dyDescent="0.2">
      <c r="A73" s="147" t="s">
        <v>40</v>
      </c>
      <c r="B73" s="148"/>
      <c r="C73" s="502"/>
      <c r="D73" s="36">
        <v>4620</v>
      </c>
      <c r="E73" s="37"/>
      <c r="F73" s="37"/>
      <c r="G73" s="37"/>
      <c r="H73" s="38"/>
    </row>
    <row r="74" spans="1:8" ht="37.5" customHeight="1" x14ac:dyDescent="0.2">
      <c r="A74" s="147" t="s">
        <v>41</v>
      </c>
      <c r="B74" s="148"/>
      <c r="C74" s="502"/>
      <c r="D74" s="36">
        <v>9240</v>
      </c>
      <c r="E74" s="37"/>
      <c r="F74" s="37"/>
      <c r="G74" s="37"/>
      <c r="H74" s="38"/>
    </row>
    <row r="75" spans="1:8" ht="37.5" customHeight="1" x14ac:dyDescent="0.2">
      <c r="A75" s="147" t="s">
        <v>42</v>
      </c>
      <c r="B75" s="148"/>
      <c r="C75" s="502"/>
      <c r="D75" s="36">
        <v>13860</v>
      </c>
      <c r="E75" s="37"/>
      <c r="F75" s="37"/>
      <c r="G75" s="37"/>
      <c r="H75" s="38"/>
    </row>
    <row r="76" spans="1:8" ht="37.5" customHeight="1" x14ac:dyDescent="0.2">
      <c r="A76" s="147" t="s">
        <v>43</v>
      </c>
      <c r="B76" s="148"/>
      <c r="C76" s="502"/>
      <c r="D76" s="36">
        <v>18480</v>
      </c>
      <c r="E76" s="37"/>
      <c r="F76" s="37"/>
      <c r="G76" s="37"/>
      <c r="H76" s="38"/>
    </row>
    <row r="77" spans="1:8" ht="37.5" customHeight="1" x14ac:dyDescent="0.2">
      <c r="A77" s="147" t="s">
        <v>44</v>
      </c>
      <c r="B77" s="148"/>
      <c r="C77" s="502"/>
      <c r="D77" s="36">
        <v>23100</v>
      </c>
      <c r="E77" s="37"/>
      <c r="F77" s="37"/>
      <c r="G77" s="37"/>
      <c r="H77" s="38"/>
    </row>
    <row r="78" spans="1:8" ht="37.5" customHeight="1" x14ac:dyDescent="0.2">
      <c r="A78" s="147" t="s">
        <v>45</v>
      </c>
      <c r="B78" s="148"/>
      <c r="C78" s="502"/>
      <c r="D78" s="36">
        <v>27720</v>
      </c>
      <c r="E78" s="37"/>
      <c r="F78" s="37"/>
      <c r="G78" s="37"/>
      <c r="H78" s="38"/>
    </row>
    <row r="79" spans="1:8" ht="37.5" customHeight="1" x14ac:dyDescent="0.2">
      <c r="A79" s="147" t="s">
        <v>46</v>
      </c>
      <c r="B79" s="148"/>
      <c r="C79" s="502"/>
      <c r="D79" s="36">
        <v>32340</v>
      </c>
      <c r="E79" s="37"/>
      <c r="F79" s="37"/>
      <c r="G79" s="37"/>
      <c r="H79" s="38"/>
    </row>
    <row r="80" spans="1:8" ht="37.5" customHeight="1" x14ac:dyDescent="0.2">
      <c r="A80" s="147" t="s">
        <v>47</v>
      </c>
      <c r="B80" s="148"/>
      <c r="C80" s="502"/>
      <c r="D80" s="36">
        <v>36960</v>
      </c>
      <c r="E80" s="37"/>
      <c r="F80" s="37"/>
      <c r="G80" s="37"/>
      <c r="H80" s="38"/>
    </row>
    <row r="81" spans="1:8" ht="37.5" customHeight="1" x14ac:dyDescent="0.2">
      <c r="A81" s="147" t="s">
        <v>48</v>
      </c>
      <c r="B81" s="148"/>
      <c r="C81" s="502"/>
      <c r="D81" s="36">
        <v>41580</v>
      </c>
      <c r="E81" s="37"/>
      <c r="F81" s="37"/>
      <c r="G81" s="37"/>
      <c r="H81" s="38"/>
    </row>
    <row r="82" spans="1:8" ht="37.5" customHeight="1" x14ac:dyDescent="0.2">
      <c r="A82" s="147" t="s">
        <v>49</v>
      </c>
      <c r="B82" s="148"/>
      <c r="C82" s="502"/>
      <c r="D82" s="36">
        <v>46200</v>
      </c>
      <c r="E82" s="37"/>
      <c r="F82" s="37"/>
      <c r="G82" s="37"/>
      <c r="H82" s="38"/>
    </row>
    <row r="83" spans="1:8" ht="37.5" customHeight="1" x14ac:dyDescent="0.2">
      <c r="A83" s="147" t="s">
        <v>50</v>
      </c>
      <c r="B83" s="148"/>
      <c r="C83" s="502"/>
      <c r="D83" s="36">
        <v>50820</v>
      </c>
      <c r="E83" s="37"/>
      <c r="F83" s="37"/>
      <c r="G83" s="37"/>
      <c r="H83" s="38"/>
    </row>
    <row r="84" spans="1:8" ht="37.5" customHeight="1" x14ac:dyDescent="0.2">
      <c r="A84" s="147" t="s">
        <v>51</v>
      </c>
      <c r="B84" s="148"/>
      <c r="C84" s="502"/>
      <c r="D84" s="36">
        <v>55440</v>
      </c>
      <c r="E84" s="37"/>
      <c r="F84" s="37"/>
      <c r="G84" s="37"/>
      <c r="H84" s="38"/>
    </row>
    <row r="85" spans="1:8" ht="37.5" customHeight="1" x14ac:dyDescent="0.2">
      <c r="A85" s="147" t="s">
        <v>52</v>
      </c>
      <c r="B85" s="148"/>
      <c r="C85" s="502"/>
      <c r="D85" s="36">
        <v>60060</v>
      </c>
      <c r="E85" s="37"/>
      <c r="F85" s="37"/>
      <c r="G85" s="37"/>
      <c r="H85" s="38"/>
    </row>
    <row r="86" spans="1:8" ht="37.5" customHeight="1" x14ac:dyDescent="0.2">
      <c r="A86" s="147" t="s">
        <v>53</v>
      </c>
      <c r="B86" s="148"/>
      <c r="C86" s="502"/>
      <c r="D86" s="36">
        <v>64680</v>
      </c>
      <c r="E86" s="37"/>
      <c r="F86" s="37"/>
      <c r="G86" s="37"/>
      <c r="H86" s="38"/>
    </row>
    <row r="87" spans="1:8" ht="37.5" customHeight="1" x14ac:dyDescent="0.2">
      <c r="A87" s="147" t="s">
        <v>54</v>
      </c>
      <c r="B87" s="148"/>
      <c r="C87" s="502"/>
      <c r="D87" s="36">
        <v>69300</v>
      </c>
      <c r="E87" s="37"/>
      <c r="F87" s="37"/>
      <c r="G87" s="37"/>
      <c r="H87" s="38"/>
    </row>
    <row r="88" spans="1:8" ht="37.5" customHeight="1" x14ac:dyDescent="0.2">
      <c r="A88" s="147" t="s">
        <v>55</v>
      </c>
      <c r="B88" s="148"/>
      <c r="C88" s="502"/>
      <c r="D88" s="36">
        <v>73920</v>
      </c>
      <c r="E88" s="37"/>
      <c r="F88" s="37"/>
      <c r="G88" s="37"/>
      <c r="H88" s="38"/>
    </row>
    <row r="89" spans="1:8" ht="37.5" customHeight="1" x14ac:dyDescent="0.2">
      <c r="A89" s="147" t="s">
        <v>56</v>
      </c>
      <c r="B89" s="148"/>
      <c r="C89" s="502"/>
      <c r="D89" s="36">
        <v>78540</v>
      </c>
      <c r="E89" s="37"/>
      <c r="F89" s="37"/>
      <c r="G89" s="37"/>
      <c r="H89" s="38"/>
    </row>
    <row r="90" spans="1:8" ht="37.5" customHeight="1" x14ac:dyDescent="0.2">
      <c r="A90" s="147" t="s">
        <v>57</v>
      </c>
      <c r="B90" s="148"/>
      <c r="C90" s="502"/>
      <c r="D90" s="36">
        <v>83160</v>
      </c>
      <c r="E90" s="37"/>
      <c r="F90" s="37"/>
      <c r="G90" s="37"/>
      <c r="H90" s="38"/>
    </row>
    <row r="91" spans="1:8" ht="37.5" customHeight="1" x14ac:dyDescent="0.2">
      <c r="A91" s="147" t="s">
        <v>58</v>
      </c>
      <c r="B91" s="148"/>
      <c r="C91" s="502"/>
      <c r="D91" s="36">
        <v>87780</v>
      </c>
      <c r="E91" s="37"/>
      <c r="F91" s="37"/>
      <c r="G91" s="37"/>
      <c r="H91" s="38"/>
    </row>
    <row r="92" spans="1:8" ht="37.5" customHeight="1" x14ac:dyDescent="0.2">
      <c r="A92" s="147" t="s">
        <v>205</v>
      </c>
      <c r="B92" s="148"/>
      <c r="C92" s="502"/>
      <c r="D92" s="36">
        <v>92400</v>
      </c>
      <c r="E92" s="37"/>
      <c r="F92" s="37"/>
      <c r="G92" s="37"/>
      <c r="H92" s="38"/>
    </row>
    <row r="93" spans="1:8" ht="37.5" customHeight="1" x14ac:dyDescent="0.2">
      <c r="A93" s="147" t="s">
        <v>206</v>
      </c>
      <c r="B93" s="148"/>
      <c r="C93" s="502"/>
      <c r="D93" s="36">
        <v>97020</v>
      </c>
      <c r="E93" s="37"/>
      <c r="F93" s="37"/>
      <c r="G93" s="37"/>
      <c r="H93" s="38"/>
    </row>
    <row r="94" spans="1:8" ht="37.5" customHeight="1" x14ac:dyDescent="0.2">
      <c r="A94" s="147" t="s">
        <v>207</v>
      </c>
      <c r="B94" s="148"/>
      <c r="C94" s="502"/>
      <c r="D94" s="36">
        <v>101640</v>
      </c>
      <c r="E94" s="37"/>
      <c r="F94" s="37"/>
      <c r="G94" s="37"/>
      <c r="H94" s="38"/>
    </row>
    <row r="95" spans="1:8" ht="37.5" customHeight="1" x14ac:dyDescent="0.2">
      <c r="A95" s="147" t="s">
        <v>208</v>
      </c>
      <c r="B95" s="315"/>
      <c r="C95" s="502"/>
      <c r="D95" s="36">
        <v>106260</v>
      </c>
      <c r="E95" s="37"/>
      <c r="F95" s="37"/>
      <c r="G95" s="37"/>
      <c r="H95" s="38"/>
    </row>
    <row r="96" spans="1:8" ht="37.5" customHeight="1" x14ac:dyDescent="0.2">
      <c r="A96" s="147" t="s">
        <v>209</v>
      </c>
      <c r="B96" s="315"/>
      <c r="C96" s="502"/>
      <c r="D96" s="36">
        <v>110880</v>
      </c>
      <c r="E96" s="37"/>
      <c r="F96" s="37"/>
      <c r="G96" s="37"/>
      <c r="H96" s="38"/>
    </row>
    <row r="97" spans="1:8" ht="37.5" customHeight="1" x14ac:dyDescent="0.2">
      <c r="A97" s="147" t="s">
        <v>210</v>
      </c>
      <c r="B97" s="315"/>
      <c r="C97" s="502"/>
      <c r="D97" s="36">
        <v>115500</v>
      </c>
      <c r="E97" s="37"/>
      <c r="F97" s="37"/>
      <c r="G97" s="37"/>
      <c r="H97" s="38"/>
    </row>
    <row r="98" spans="1:8" ht="37.5" customHeight="1" x14ac:dyDescent="0.2">
      <c r="A98" s="147" t="s">
        <v>211</v>
      </c>
      <c r="B98" s="315"/>
      <c r="C98" s="502"/>
      <c r="D98" s="36">
        <v>120120</v>
      </c>
      <c r="E98" s="37"/>
      <c r="F98" s="37"/>
      <c r="G98" s="37"/>
      <c r="H98" s="38"/>
    </row>
    <row r="99" spans="1:8" ht="37.5" customHeight="1" x14ac:dyDescent="0.2">
      <c r="A99" s="147" t="s">
        <v>212</v>
      </c>
      <c r="B99" s="315"/>
      <c r="C99" s="502"/>
      <c r="D99" s="36">
        <v>124740</v>
      </c>
      <c r="E99" s="37"/>
      <c r="F99" s="37"/>
      <c r="G99" s="37"/>
      <c r="H99" s="38"/>
    </row>
    <row r="100" spans="1:8" ht="37.5" customHeight="1" x14ac:dyDescent="0.2">
      <c r="A100" s="147" t="s">
        <v>213</v>
      </c>
      <c r="B100" s="315"/>
      <c r="C100" s="502"/>
      <c r="D100" s="36">
        <v>129360</v>
      </c>
      <c r="E100" s="37"/>
      <c r="F100" s="37"/>
      <c r="G100" s="37"/>
      <c r="H100" s="38"/>
    </row>
    <row r="101" spans="1:8" ht="37.5" customHeight="1" x14ac:dyDescent="0.2">
      <c r="A101" s="147" t="s">
        <v>214</v>
      </c>
      <c r="B101" s="315"/>
      <c r="C101" s="502"/>
      <c r="D101" s="36">
        <v>133980</v>
      </c>
      <c r="E101" s="37"/>
      <c r="F101" s="37"/>
      <c r="G101" s="37"/>
      <c r="H101" s="38"/>
    </row>
    <row r="102" spans="1:8" ht="37.5" customHeight="1" x14ac:dyDescent="0.2">
      <c r="A102" s="147" t="s">
        <v>224</v>
      </c>
      <c r="B102" s="315"/>
      <c r="C102" s="502"/>
      <c r="D102" s="36">
        <v>138600</v>
      </c>
      <c r="E102" s="37"/>
      <c r="F102" s="37"/>
      <c r="G102" s="37"/>
      <c r="H102" s="38"/>
    </row>
    <row r="103" spans="1:8" ht="37.5" customHeight="1" x14ac:dyDescent="0.2">
      <c r="A103" s="147" t="s">
        <v>225</v>
      </c>
      <c r="B103" s="315"/>
      <c r="C103" s="502"/>
      <c r="D103" s="36">
        <v>143220</v>
      </c>
      <c r="E103" s="37"/>
      <c r="F103" s="37"/>
      <c r="G103" s="37"/>
      <c r="H103" s="38"/>
    </row>
    <row r="104" spans="1:8" ht="37.5" customHeight="1" x14ac:dyDescent="0.2">
      <c r="A104" s="147" t="s">
        <v>226</v>
      </c>
      <c r="B104" s="315"/>
      <c r="C104" s="502"/>
      <c r="D104" s="36">
        <v>147840</v>
      </c>
      <c r="E104" s="37"/>
      <c r="F104" s="37"/>
      <c r="G104" s="37"/>
      <c r="H104" s="38"/>
    </row>
    <row r="105" spans="1:8" ht="37.5" customHeight="1" x14ac:dyDescent="0.2">
      <c r="A105" s="147" t="s">
        <v>227</v>
      </c>
      <c r="B105" s="315"/>
      <c r="C105" s="502"/>
      <c r="D105" s="36">
        <v>152460</v>
      </c>
      <c r="E105" s="37"/>
      <c r="F105" s="37"/>
      <c r="G105" s="37"/>
      <c r="H105" s="38"/>
    </row>
    <row r="106" spans="1:8" ht="37.5" customHeight="1" x14ac:dyDescent="0.2">
      <c r="A106" s="147" t="s">
        <v>228</v>
      </c>
      <c r="B106" s="315"/>
      <c r="C106" s="502"/>
      <c r="D106" s="36">
        <v>157080</v>
      </c>
      <c r="E106" s="37"/>
      <c r="F106" s="37"/>
      <c r="G106" s="37"/>
      <c r="H106" s="38"/>
    </row>
    <row r="107" spans="1:8" ht="37.5" customHeight="1" x14ac:dyDescent="0.2">
      <c r="A107" s="147" t="s">
        <v>229</v>
      </c>
      <c r="B107" s="315"/>
      <c r="C107" s="502"/>
      <c r="D107" s="36">
        <v>161700</v>
      </c>
      <c r="E107" s="37"/>
      <c r="F107" s="37"/>
      <c r="G107" s="37"/>
      <c r="H107" s="38"/>
    </row>
    <row r="108" spans="1:8" ht="37.5" customHeight="1" x14ac:dyDescent="0.2">
      <c r="A108" s="147" t="s">
        <v>230</v>
      </c>
      <c r="B108" s="315"/>
      <c r="C108" s="502"/>
      <c r="D108" s="36">
        <v>166320</v>
      </c>
      <c r="E108" s="37"/>
      <c r="F108" s="37"/>
      <c r="G108" s="37"/>
      <c r="H108" s="38"/>
    </row>
    <row r="109" spans="1:8" ht="37.5" customHeight="1" x14ac:dyDescent="0.2">
      <c r="A109" s="147" t="s">
        <v>231</v>
      </c>
      <c r="B109" s="315"/>
      <c r="C109" s="502"/>
      <c r="D109" s="36">
        <v>170940</v>
      </c>
      <c r="E109" s="37"/>
      <c r="F109" s="37"/>
      <c r="G109" s="37"/>
      <c r="H109" s="38"/>
    </row>
    <row r="110" spans="1:8" ht="37.5" customHeight="1" x14ac:dyDescent="0.2">
      <c r="A110" s="147" t="s">
        <v>232</v>
      </c>
      <c r="B110" s="315"/>
      <c r="C110" s="502"/>
      <c r="D110" s="36">
        <v>175560</v>
      </c>
      <c r="E110" s="37"/>
      <c r="F110" s="37"/>
      <c r="G110" s="37"/>
      <c r="H110" s="38"/>
    </row>
    <row r="111" spans="1:8" ht="37.5" customHeight="1" thickBot="1" x14ac:dyDescent="0.25">
      <c r="A111" s="147" t="s">
        <v>233</v>
      </c>
      <c r="B111" s="315"/>
      <c r="C111" s="503"/>
      <c r="D111" s="36">
        <v>180180</v>
      </c>
      <c r="E111" s="37"/>
      <c r="F111" s="37"/>
      <c r="G111" s="37"/>
      <c r="H111" s="38"/>
    </row>
    <row r="112" spans="1:8" ht="50.1" customHeight="1" thickBot="1" x14ac:dyDescent="0.25">
      <c r="A112" s="136" t="s">
        <v>59</v>
      </c>
      <c r="B112" s="137"/>
      <c r="C112" s="137"/>
      <c r="D112" s="138" t="str">
        <f>"от "&amp;MIN(D113:D122)&amp;" до "&amp;MAX(D113:D122)</f>
        <v>от 252 до 4500</v>
      </c>
      <c r="E112" s="139"/>
      <c r="F112" s="139"/>
      <c r="G112" s="139"/>
      <c r="H112" s="140"/>
    </row>
    <row r="113" spans="1:8" ht="151.5" x14ac:dyDescent="0.2">
      <c r="A113" s="149" t="s">
        <v>60</v>
      </c>
      <c r="B113" s="150" t="s">
        <v>13</v>
      </c>
      <c r="C113" s="294"/>
      <c r="D113" s="152">
        <v>4500</v>
      </c>
      <c r="E113" s="152"/>
      <c r="F113" s="152"/>
      <c r="G113" s="152"/>
      <c r="H113" s="153"/>
    </row>
    <row r="114" spans="1:8" ht="37.5" customHeight="1" x14ac:dyDescent="0.2">
      <c r="A114" s="154" t="s">
        <v>61</v>
      </c>
      <c r="B114" s="155"/>
      <c r="C114" s="15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14" s="157">
        <v>810</v>
      </c>
      <c r="E114" s="157"/>
      <c r="F114" s="157"/>
      <c r="G114" s="157"/>
      <c r="H114" s="158"/>
    </row>
    <row r="115" spans="1:8" ht="37.5" customHeight="1" x14ac:dyDescent="0.2">
      <c r="A115" s="154" t="s">
        <v>62</v>
      </c>
      <c r="B115" s="155"/>
      <c r="C115" s="159"/>
      <c r="D115" s="157">
        <v>2400</v>
      </c>
      <c r="E115" s="157"/>
      <c r="F115" s="157"/>
      <c r="G115" s="157"/>
      <c r="H115" s="158"/>
    </row>
    <row r="116" spans="1:8" ht="37.5" customHeight="1" x14ac:dyDescent="0.2">
      <c r="A116" s="154" t="s">
        <v>63</v>
      </c>
      <c r="B116" s="155"/>
      <c r="C116" s="159"/>
      <c r="D116" s="157">
        <v>420</v>
      </c>
      <c r="E116" s="157"/>
      <c r="F116" s="157"/>
      <c r="G116" s="157"/>
      <c r="H116" s="158"/>
    </row>
    <row r="117" spans="1:8" ht="37.5" customHeight="1" x14ac:dyDescent="0.2">
      <c r="A117" s="160" t="s">
        <v>64</v>
      </c>
      <c r="B117" s="161"/>
      <c r="C117" s="159"/>
      <c r="D117" s="157">
        <v>1200</v>
      </c>
      <c r="E117" s="157"/>
      <c r="F117" s="157"/>
      <c r="G117" s="157"/>
      <c r="H117" s="158"/>
    </row>
    <row r="118" spans="1:8" ht="37.5" customHeight="1" x14ac:dyDescent="0.2">
      <c r="A118" s="154" t="s">
        <v>65</v>
      </c>
      <c r="B118" s="155"/>
      <c r="C118" s="159"/>
      <c r="D118" s="157">
        <v>252</v>
      </c>
      <c r="E118" s="157"/>
      <c r="F118" s="157"/>
      <c r="G118" s="157"/>
      <c r="H118" s="158"/>
    </row>
    <row r="119" spans="1:8" ht="37.5" customHeight="1" x14ac:dyDescent="0.2">
      <c r="A119" s="154" t="s">
        <v>66</v>
      </c>
      <c r="B119" s="155"/>
      <c r="C119" s="159"/>
      <c r="D119" s="157">
        <v>252</v>
      </c>
      <c r="E119" s="157"/>
      <c r="F119" s="157"/>
      <c r="G119" s="157"/>
      <c r="H119" s="158"/>
    </row>
    <row r="120" spans="1:8" ht="37.5" customHeight="1" x14ac:dyDescent="0.2">
      <c r="A120" s="154" t="s">
        <v>67</v>
      </c>
      <c r="B120" s="155"/>
      <c r="C120" s="159"/>
      <c r="D120" s="157">
        <v>504</v>
      </c>
      <c r="E120" s="157"/>
      <c r="F120" s="157"/>
      <c r="G120" s="157"/>
      <c r="H120" s="158"/>
    </row>
    <row r="121" spans="1:8" ht="37.5" customHeight="1" x14ac:dyDescent="0.2">
      <c r="A121" s="154" t="s">
        <v>68</v>
      </c>
      <c r="B121" s="155"/>
      <c r="C121" s="159"/>
      <c r="D121" s="157">
        <v>756</v>
      </c>
      <c r="E121" s="157"/>
      <c r="F121" s="157"/>
      <c r="G121" s="157"/>
      <c r="H121" s="158"/>
    </row>
    <row r="122" spans="1:8" ht="37.5" customHeight="1" thickBot="1" x14ac:dyDescent="0.25">
      <c r="A122" s="162" t="s">
        <v>69</v>
      </c>
      <c r="B122" s="163"/>
      <c r="C122" s="164"/>
      <c r="D122" s="165">
        <v>3996</v>
      </c>
      <c r="E122" s="165"/>
      <c r="F122" s="165"/>
      <c r="G122" s="165"/>
      <c r="H122" s="166"/>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3" s="45">
        <v>30</v>
      </c>
      <c r="E123" s="45"/>
      <c r="F123" s="45"/>
      <c r="G123" s="45"/>
      <c r="H123" s="46"/>
    </row>
    <row r="124" spans="1:8" ht="50.1" customHeight="1" thickBot="1" x14ac:dyDescent="0.25">
      <c r="A124" s="24" t="s">
        <v>72</v>
      </c>
      <c r="B124" s="25"/>
      <c r="C124" s="26"/>
      <c r="D124" s="173" t="str">
        <f>"от "&amp;MIN(D126,D146:H147,F186,D148:H162)&amp;" до "&amp;MAX(D126,D146:H147,F186,D148:H162)</f>
        <v>от 600 до 25200</v>
      </c>
      <c r="E124" s="173"/>
      <c r="F124" s="173"/>
      <c r="G124" s="173"/>
      <c r="H124" s="174"/>
    </row>
    <row r="125" spans="1:8" ht="21.75" thickBot="1" x14ac:dyDescent="0.25">
      <c r="A125" s="336"/>
      <c r="B125" s="337"/>
      <c r="C125" s="130"/>
      <c r="D125" s="399"/>
      <c r="E125" s="399"/>
      <c r="F125" s="399"/>
      <c r="G125" s="399"/>
      <c r="H125" s="400"/>
    </row>
    <row r="126" spans="1:8" ht="66.7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26" s="182">
        <v>4500</v>
      </c>
      <c r="E126" s="182"/>
      <c r="F126" s="182"/>
      <c r="G126" s="182"/>
      <c r="H126" s="183"/>
    </row>
    <row r="127" spans="1:8" ht="66.75" customHeight="1" thickBot="1" x14ac:dyDescent="0.25">
      <c r="A127" s="184" t="s">
        <v>74</v>
      </c>
      <c r="B127" s="185"/>
      <c r="C127" s="186"/>
      <c r="D127" s="187" t="s">
        <v>75</v>
      </c>
      <c r="E127" s="188"/>
      <c r="F127" s="188"/>
      <c r="G127" s="188"/>
      <c r="H127" s="189"/>
    </row>
    <row r="128" spans="1:8" ht="66.75" customHeight="1" x14ac:dyDescent="0.2">
      <c r="A128" s="190" t="s">
        <v>76</v>
      </c>
      <c r="B128" s="191"/>
      <c r="C128" s="186"/>
      <c r="D128" s="157">
        <f>D126/4</f>
        <v>1125</v>
      </c>
      <c r="E128" s="157"/>
      <c r="F128" s="157"/>
      <c r="G128" s="157"/>
      <c r="H128" s="158"/>
    </row>
    <row r="129" spans="1:8" ht="66.75" customHeight="1" x14ac:dyDescent="0.2">
      <c r="A129" s="190" t="s">
        <v>77</v>
      </c>
      <c r="B129" s="191"/>
      <c r="C129" s="186"/>
      <c r="D129" s="157">
        <f>D126/5</f>
        <v>900</v>
      </c>
      <c r="E129" s="157"/>
      <c r="F129" s="157"/>
      <c r="G129" s="157"/>
      <c r="H129" s="158"/>
    </row>
    <row r="130" spans="1:8" ht="66.75" customHeight="1" x14ac:dyDescent="0.2">
      <c r="A130" s="190" t="s">
        <v>78</v>
      </c>
      <c r="B130" s="191"/>
      <c r="C130" s="186"/>
      <c r="D130" s="157">
        <f>D126/6</f>
        <v>750</v>
      </c>
      <c r="E130" s="157"/>
      <c r="F130" s="157"/>
      <c r="G130" s="157"/>
      <c r="H130" s="158"/>
    </row>
    <row r="131" spans="1:8" ht="66.75" customHeight="1" x14ac:dyDescent="0.2">
      <c r="A131" s="190" t="s">
        <v>79</v>
      </c>
      <c r="B131" s="191"/>
      <c r="C131" s="186"/>
      <c r="D131" s="157">
        <f>D126/7</f>
        <v>642.85714285714289</v>
      </c>
      <c r="E131" s="157"/>
      <c r="F131" s="157"/>
      <c r="G131" s="157"/>
      <c r="H131" s="158"/>
    </row>
    <row r="132" spans="1:8" ht="66.75" customHeight="1" x14ac:dyDescent="0.2">
      <c r="A132" s="190" t="s">
        <v>80</v>
      </c>
      <c r="B132" s="191"/>
      <c r="C132" s="186"/>
      <c r="D132" s="157">
        <f>D126/8</f>
        <v>562.5</v>
      </c>
      <c r="E132" s="157"/>
      <c r="F132" s="157"/>
      <c r="G132" s="157"/>
      <c r="H132" s="158"/>
    </row>
    <row r="133" spans="1:8" ht="66.75" customHeight="1" x14ac:dyDescent="0.2">
      <c r="A133" s="190" t="s">
        <v>81</v>
      </c>
      <c r="B133" s="191"/>
      <c r="C133" s="186"/>
      <c r="D133" s="157">
        <f>D126/9</f>
        <v>500</v>
      </c>
      <c r="E133" s="157"/>
      <c r="F133" s="157"/>
      <c r="G133" s="157"/>
      <c r="H133" s="158"/>
    </row>
    <row r="134" spans="1:8" ht="66.75" customHeight="1" x14ac:dyDescent="0.2">
      <c r="A134" s="190" t="s">
        <v>82</v>
      </c>
      <c r="B134" s="191"/>
      <c r="C134" s="186"/>
      <c r="D134" s="157">
        <f>D126/10</f>
        <v>450</v>
      </c>
      <c r="E134" s="157"/>
      <c r="F134" s="157"/>
      <c r="G134" s="157"/>
      <c r="H134" s="158"/>
    </row>
    <row r="135" spans="1:8" ht="66.75" customHeight="1" thickBot="1" x14ac:dyDescent="0.25">
      <c r="A135" s="179" t="s">
        <v>83</v>
      </c>
      <c r="B135" s="180"/>
      <c r="C135" s="186"/>
      <c r="D135" s="182">
        <v>6840</v>
      </c>
      <c r="E135" s="182"/>
      <c r="F135" s="182"/>
      <c r="G135" s="182"/>
      <c r="H135" s="183"/>
    </row>
    <row r="136" spans="1:8" ht="66.75" customHeight="1" thickBot="1" x14ac:dyDescent="0.25">
      <c r="A136" s="184" t="s">
        <v>74</v>
      </c>
      <c r="B136" s="185"/>
      <c r="C136" s="186"/>
      <c r="D136" s="187" t="s">
        <v>75</v>
      </c>
      <c r="E136" s="188"/>
      <c r="F136" s="188"/>
      <c r="G136" s="188"/>
      <c r="H136" s="189"/>
    </row>
    <row r="137" spans="1:8" ht="66.75" customHeight="1" x14ac:dyDescent="0.2">
      <c r="A137" s="190" t="s">
        <v>76</v>
      </c>
      <c r="B137" s="191"/>
      <c r="C137" s="186"/>
      <c r="D137" s="157">
        <v>1710</v>
      </c>
      <c r="E137" s="157"/>
      <c r="F137" s="157"/>
      <c r="G137" s="157"/>
      <c r="H137" s="158"/>
    </row>
    <row r="138" spans="1:8" ht="66.75" customHeight="1" x14ac:dyDescent="0.2">
      <c r="A138" s="190" t="s">
        <v>77</v>
      </c>
      <c r="B138" s="191"/>
      <c r="C138" s="186"/>
      <c r="D138" s="157">
        <v>1368</v>
      </c>
      <c r="E138" s="157"/>
      <c r="F138" s="157"/>
      <c r="G138" s="157"/>
      <c r="H138" s="158"/>
    </row>
    <row r="139" spans="1:8" ht="66.75" customHeight="1" x14ac:dyDescent="0.2">
      <c r="A139" s="190" t="s">
        <v>78</v>
      </c>
      <c r="B139" s="191"/>
      <c r="C139" s="186"/>
      <c r="D139" s="157">
        <v>1140</v>
      </c>
      <c r="E139" s="157"/>
      <c r="F139" s="157"/>
      <c r="G139" s="157"/>
      <c r="H139" s="158"/>
    </row>
    <row r="140" spans="1:8" ht="66.75" customHeight="1" x14ac:dyDescent="0.2">
      <c r="A140" s="190" t="s">
        <v>79</v>
      </c>
      <c r="B140" s="191"/>
      <c r="C140" s="186"/>
      <c r="D140" s="157">
        <v>977.14285714285711</v>
      </c>
      <c r="E140" s="157"/>
      <c r="F140" s="157"/>
      <c r="G140" s="157"/>
      <c r="H140" s="158"/>
    </row>
    <row r="141" spans="1:8" ht="66.75" customHeight="1" x14ac:dyDescent="0.2">
      <c r="A141" s="190" t="s">
        <v>80</v>
      </c>
      <c r="B141" s="191"/>
      <c r="C141" s="186"/>
      <c r="D141" s="157">
        <v>855</v>
      </c>
      <c r="E141" s="157"/>
      <c r="F141" s="157"/>
      <c r="G141" s="157"/>
      <c r="H141" s="158"/>
    </row>
    <row r="142" spans="1:8" ht="66.75" customHeight="1" x14ac:dyDescent="0.2">
      <c r="A142" s="190" t="s">
        <v>81</v>
      </c>
      <c r="B142" s="191"/>
      <c r="C142" s="186"/>
      <c r="D142" s="157">
        <v>760</v>
      </c>
      <c r="E142" s="157"/>
      <c r="F142" s="157"/>
      <c r="G142" s="157"/>
      <c r="H142" s="158"/>
    </row>
    <row r="143" spans="1:8" ht="66.75" customHeight="1" thickBot="1" x14ac:dyDescent="0.25">
      <c r="A143" s="190" t="s">
        <v>82</v>
      </c>
      <c r="B143" s="191"/>
      <c r="C143" s="194"/>
      <c r="D143" s="157">
        <v>684</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44" s="44">
        <v>13500</v>
      </c>
      <c r="E144" s="45"/>
      <c r="F144" s="45"/>
      <c r="G144" s="45"/>
      <c r="H144" s="46"/>
    </row>
    <row r="145" spans="1:8" ht="21.75" thickBot="1" x14ac:dyDescent="0.25">
      <c r="A145" s="336"/>
      <c r="B145" s="337"/>
      <c r="C145" s="125"/>
      <c r="D145" s="399"/>
      <c r="E145" s="399"/>
      <c r="F145" s="399"/>
      <c r="G145" s="399"/>
      <c r="H145" s="400"/>
    </row>
    <row r="146" spans="1:8" ht="50.1" customHeight="1" x14ac:dyDescent="0.2">
      <c r="A146" s="160" t="s">
        <v>85</v>
      </c>
      <c r="B146" s="161"/>
      <c r="C146" s="201" t="str">
        <f>"Интернет-площадка 2gis.ru на основе Cправочника организаций "&amp;$C$2&amp;""</f>
        <v>Интернет-площадка 2gis.ru на основе Cправочника организаций "2ГИС.СУРГУТ"</v>
      </c>
      <c r="D146" s="31">
        <v>4650</v>
      </c>
      <c r="E146" s="32"/>
      <c r="F146" s="32"/>
      <c r="G146" s="32"/>
      <c r="H146" s="33"/>
    </row>
    <row r="147" spans="1:8" ht="50.1" customHeight="1" x14ac:dyDescent="0.2">
      <c r="A147" s="160" t="s">
        <v>86</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7" s="121">
        <v>2496</v>
      </c>
      <c r="E147" s="122"/>
      <c r="F147" s="122"/>
      <c r="G147" s="122"/>
      <c r="H147" s="123"/>
    </row>
    <row r="148" spans="1:8" ht="50.1" customHeight="1" x14ac:dyDescent="0.2">
      <c r="A148" s="160" t="s">
        <v>87</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8" s="36">
        <v>6000</v>
      </c>
      <c r="E148" s="37"/>
      <c r="F148" s="37"/>
      <c r="G148" s="37"/>
      <c r="H148" s="38"/>
    </row>
    <row r="149" spans="1:8" ht="50.1" customHeight="1" x14ac:dyDescent="0.2">
      <c r="A149" s="160" t="s">
        <v>88</v>
      </c>
      <c r="B149" s="161"/>
      <c r="C149" s="202" t="str">
        <f>"Интернет-площадка 2gis.ru на основе Cправочника организаций "&amp;$C$2&amp;""</f>
        <v>Интернет-площадка 2gis.ru на основе Cправочника организаций "2ГИС.СУРГУТ"</v>
      </c>
      <c r="D149" s="36">
        <v>11520</v>
      </c>
      <c r="E149" s="37"/>
      <c r="F149" s="37"/>
      <c r="G149" s="37"/>
      <c r="H149" s="38"/>
    </row>
    <row r="150" spans="1:8" ht="50.1" customHeight="1" x14ac:dyDescent="0.2">
      <c r="A150" s="160" t="s">
        <v>89</v>
      </c>
      <c r="B150" s="161"/>
      <c r="C150" s="202" t="str">
        <f>"Интернет-площадка 2gis.ru на основе Cправочника организаций "&amp;$C$2&amp;""</f>
        <v>Интернет-площадка 2gis.ru на основе Cправочника организаций "2ГИС.СУРГУТ"</v>
      </c>
      <c r="D150" s="36">
        <v>13824</v>
      </c>
      <c r="E150" s="37"/>
      <c r="F150" s="37"/>
      <c r="G150" s="37"/>
      <c r="H150" s="38"/>
    </row>
    <row r="151" spans="1:8" ht="50.1" customHeight="1" x14ac:dyDescent="0.2">
      <c r="A151" s="160" t="s">
        <v>90</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1" s="36">
        <v>5004</v>
      </c>
      <c r="E151" s="37"/>
      <c r="F151" s="37"/>
      <c r="G151" s="37"/>
      <c r="H151" s="38"/>
    </row>
    <row r="152" spans="1:8" ht="50.1" customHeight="1" x14ac:dyDescent="0.2">
      <c r="A152" s="160" t="s">
        <v>91</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2" s="36">
        <v>3996</v>
      </c>
      <c r="E152" s="37"/>
      <c r="F152" s="37"/>
      <c r="G152" s="37"/>
      <c r="H152" s="38"/>
    </row>
    <row r="153" spans="1:8" ht="50.1" customHeight="1" x14ac:dyDescent="0.2">
      <c r="A153" s="160" t="s">
        <v>92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3" s="36">
        <v>4500</v>
      </c>
      <c r="E153" s="37"/>
      <c r="F153" s="37"/>
      <c r="G153" s="37"/>
      <c r="H153" s="38"/>
    </row>
    <row r="154" spans="1:8" ht="50.1" customHeight="1" x14ac:dyDescent="0.2">
      <c r="A154" s="160" t="s">
        <v>93</v>
      </c>
      <c r="B154" s="161"/>
      <c r="C154" s="203" t="str">
        <f>C186</f>
        <v>электронный справочник на основе Справочника организаций "2ГИС.СУРГУТ" (мобильная версия 2ГИС 4.0 и выше)</v>
      </c>
      <c r="D154" s="36">
        <v>11700</v>
      </c>
      <c r="E154" s="37"/>
      <c r="F154" s="37"/>
      <c r="G154" s="37"/>
      <c r="H154" s="38"/>
    </row>
    <row r="155" spans="1:8" ht="50.1" customHeight="1" x14ac:dyDescent="0.2">
      <c r="A155" s="160" t="s">
        <v>94</v>
      </c>
      <c r="B155" s="161"/>
      <c r="C155" s="202" t="s">
        <v>684</v>
      </c>
      <c r="D155" s="36">
        <v>600</v>
      </c>
      <c r="E155" s="37"/>
      <c r="F155" s="37"/>
      <c r="G155" s="37"/>
      <c r="H155" s="38"/>
    </row>
    <row r="156" spans="1:8" ht="72.75" customHeight="1" x14ac:dyDescent="0.2">
      <c r="A156" s="160" t="s">
        <v>96</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6" s="36">
        <v>3504</v>
      </c>
      <c r="E156" s="37"/>
      <c r="F156" s="37"/>
      <c r="G156" s="37"/>
      <c r="H156" s="38"/>
    </row>
    <row r="157" spans="1:8" ht="72.75" customHeight="1" x14ac:dyDescent="0.2">
      <c r="A157" s="160" t="s">
        <v>97</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7" s="36">
        <v>2802</v>
      </c>
      <c r="E157" s="37"/>
      <c r="F157" s="37"/>
      <c r="G157" s="37"/>
      <c r="H157" s="38"/>
    </row>
    <row r="158" spans="1:8" ht="72.75" customHeight="1" x14ac:dyDescent="0.2">
      <c r="A158" s="160" t="s">
        <v>98</v>
      </c>
      <c r="B158" s="161"/>
      <c r="C158"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8" s="36">
        <v>3000</v>
      </c>
      <c r="E158" s="37"/>
      <c r="F158" s="37"/>
      <c r="G158" s="37"/>
      <c r="H158" s="38"/>
    </row>
    <row r="159" spans="1:8" ht="72.75" customHeight="1" x14ac:dyDescent="0.2">
      <c r="A159" s="160" t="s">
        <v>99</v>
      </c>
      <c r="B159" s="161"/>
      <c r="C159"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9" s="36">
        <v>1404</v>
      </c>
      <c r="E159" s="37"/>
      <c r="F159" s="37"/>
      <c r="G159" s="37"/>
      <c r="H159" s="38"/>
    </row>
    <row r="160" spans="1:8" ht="72.75" customHeight="1" x14ac:dyDescent="0.2">
      <c r="A160" s="160" t="s">
        <v>100</v>
      </c>
      <c r="B160" s="161" t="s">
        <v>100</v>
      </c>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60" s="36">
        <v>25200</v>
      </c>
      <c r="E160" s="37"/>
      <c r="F160" s="37"/>
      <c r="G160" s="37"/>
      <c r="H160" s="38"/>
    </row>
    <row r="161" spans="1:8" ht="72.75" customHeight="1" x14ac:dyDescent="0.2">
      <c r="A161" s="160" t="s">
        <v>101</v>
      </c>
      <c r="B161" s="161" t="s">
        <v>101</v>
      </c>
      <c r="C16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61" s="36">
        <v>7002</v>
      </c>
      <c r="E161" s="37"/>
      <c r="F161" s="37"/>
      <c r="G161" s="37"/>
      <c r="H161" s="38"/>
    </row>
    <row r="162" spans="1:8" ht="50.1" customHeight="1" thickBot="1" x14ac:dyDescent="0.25">
      <c r="A162" s="160" t="s">
        <v>102</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2" s="36">
        <v>3000</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3" s="36">
        <v>360</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36">
        <v>100002</v>
      </c>
      <c r="E164" s="37"/>
      <c r="F164" s="37"/>
      <c r="G164" s="37"/>
      <c r="H164" s="3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65" s="36">
        <v>16500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66" s="36">
        <v>6000</v>
      </c>
      <c r="E166" s="37"/>
      <c r="F166" s="37"/>
      <c r="G166" s="37"/>
      <c r="H166" s="38"/>
    </row>
    <row r="167" spans="1:8" s="16" customFormat="1" ht="96" customHeight="1" x14ac:dyDescent="0.2">
      <c r="A167" s="154" t="s">
        <v>106</v>
      </c>
      <c r="B167" s="204"/>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67" s="36">
        <v>8520</v>
      </c>
      <c r="E167" s="37"/>
      <c r="F167" s="37"/>
      <c r="G167" s="37"/>
      <c r="H167" s="38"/>
    </row>
    <row r="168" spans="1:8" ht="50.1" customHeight="1" x14ac:dyDescent="0.2">
      <c r="A168" s="160" t="s">
        <v>107</v>
      </c>
      <c r="B168" s="161"/>
      <c r="C168" s="202" t="str">
        <f>"Интернет-площадка 2gis.ru на основе Cправочника организаций "&amp;$C$2&amp;""</f>
        <v>Интернет-площадка 2gis.ru на основе Cправочника организаций "2ГИС.СУРГУТ"</v>
      </c>
      <c r="D168" s="36">
        <v>6600</v>
      </c>
      <c r="E168" s="37"/>
      <c r="F168" s="37"/>
      <c r="G168" s="37"/>
      <c r="H168" s="38"/>
    </row>
    <row r="169" spans="1:8" ht="50.1" customHeight="1" x14ac:dyDescent="0.2">
      <c r="A169" s="160" t="s">
        <v>108</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9" s="36">
        <v>3600</v>
      </c>
      <c r="E169" s="37"/>
      <c r="F169" s="37"/>
      <c r="G169" s="37"/>
      <c r="H169" s="38"/>
    </row>
    <row r="170" spans="1:8" ht="50.1" customHeight="1" x14ac:dyDescent="0.2">
      <c r="A170" s="160" t="s">
        <v>109</v>
      </c>
      <c r="B170" s="161"/>
      <c r="C170" s="202" t="str">
        <f t="shared" si="1"/>
        <v>Электронный справочник на основе Справочника организаций "2ГИС.СУРГУТ" (версия для ПК)</v>
      </c>
      <c r="D170" s="36">
        <v>8400</v>
      </c>
      <c r="E170" s="37"/>
      <c r="F170" s="37"/>
      <c r="G170" s="37"/>
      <c r="H170" s="38"/>
    </row>
    <row r="171" spans="1:8" ht="50.1" customHeight="1" x14ac:dyDescent="0.2">
      <c r="A171" s="160" t="s">
        <v>110</v>
      </c>
      <c r="B171" s="161"/>
      <c r="C171" s="202" t="str">
        <f>"Интернет-площадка 2gis.ru на основе Cправочника организаций "&amp;$C$2&amp;""</f>
        <v>Интернет-площадка 2gis.ru на основе Cправочника организаций "2ГИС.СУРГУТ"</v>
      </c>
      <c r="D171" s="36">
        <v>16200</v>
      </c>
      <c r="E171" s="37"/>
      <c r="F171" s="37"/>
      <c r="G171" s="37"/>
      <c r="H171" s="38"/>
    </row>
    <row r="172" spans="1:8" ht="50.1" customHeight="1" x14ac:dyDescent="0.2">
      <c r="A172" s="160" t="s">
        <v>111</v>
      </c>
      <c r="B172" s="161"/>
      <c r="C172" s="202" t="str">
        <f>"Интернет-площадка 2gis.ru на основе Cправочника организаций "&amp;$C$2&amp;""</f>
        <v>Интернет-площадка 2gis.ru на основе Cправочника организаций "2ГИС.СУРГУТ"</v>
      </c>
      <c r="D172" s="36">
        <v>19440</v>
      </c>
      <c r="E172" s="37"/>
      <c r="F172" s="37"/>
      <c r="G172" s="37"/>
      <c r="H172" s="38"/>
    </row>
    <row r="173" spans="1:8" ht="50.1" customHeight="1" x14ac:dyDescent="0.2">
      <c r="A173" s="160" t="s">
        <v>112</v>
      </c>
      <c r="B173" s="161"/>
      <c r="C173" s="202" t="str">
        <f t="shared" si="1"/>
        <v>Электронный справочник на основе Справочника организаций "2ГИС.СУРГУТ" (версия для ПК)</v>
      </c>
      <c r="D173" s="36">
        <v>7080</v>
      </c>
      <c r="E173" s="37"/>
      <c r="F173" s="37"/>
      <c r="G173" s="37"/>
      <c r="H173" s="38"/>
    </row>
    <row r="174" spans="1:8" ht="50.1" customHeight="1" x14ac:dyDescent="0.2">
      <c r="A174" s="160" t="s">
        <v>113</v>
      </c>
      <c r="B174" s="161"/>
      <c r="C174" s="202" t="str">
        <f t="shared" si="1"/>
        <v>Электронный справочник на основе Справочника организаций "2ГИС.СУРГУТ" (версия для ПК)</v>
      </c>
      <c r="D174" s="36">
        <v>5640</v>
      </c>
      <c r="E174" s="37"/>
      <c r="F174" s="37"/>
      <c r="G174" s="37"/>
      <c r="H174" s="38"/>
    </row>
    <row r="175" spans="1:8" ht="50.1" customHeight="1" x14ac:dyDescent="0.2">
      <c r="A175" s="160" t="s">
        <v>114</v>
      </c>
      <c r="B175" s="161"/>
      <c r="C175" s="202" t="str">
        <f t="shared" si="1"/>
        <v>Электронный справочник на основе Справочника организаций "2ГИС.СУРГУТ" (версия для ПК)</v>
      </c>
      <c r="D175" s="36">
        <v>6360</v>
      </c>
      <c r="E175" s="37"/>
      <c r="F175" s="37"/>
      <c r="G175" s="37"/>
      <c r="H175" s="38"/>
    </row>
    <row r="176" spans="1:8" ht="50.1" customHeight="1" x14ac:dyDescent="0.2">
      <c r="A176" s="160" t="s">
        <v>115</v>
      </c>
      <c r="B176" s="161"/>
      <c r="C176" s="202" t="s">
        <v>684</v>
      </c>
      <c r="D176" s="36">
        <v>840</v>
      </c>
      <c r="E176" s="37"/>
      <c r="F176" s="37"/>
      <c r="G176" s="37"/>
      <c r="H176" s="38"/>
    </row>
    <row r="177" spans="1:8" ht="72.75" customHeight="1" x14ac:dyDescent="0.2">
      <c r="A177" s="160" t="s">
        <v>116</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6">
        <v>35280</v>
      </c>
      <c r="E177" s="37"/>
      <c r="F177" s="37"/>
      <c r="G177" s="37"/>
      <c r="H177" s="38"/>
    </row>
    <row r="178" spans="1:8" ht="50.1" customHeight="1" thickBot="1" x14ac:dyDescent="0.25">
      <c r="A178" s="160" t="s">
        <v>117</v>
      </c>
      <c r="B178" s="161"/>
      <c r="C178" s="202" t="str">
        <f t="shared" si="1"/>
        <v>Электронный справочник на основе Справочника организаций "2ГИС.СУРГУТ" (версия для ПК)</v>
      </c>
      <c r="D178" s="44">
        <v>4200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180" s="36">
        <v>16620</v>
      </c>
      <c r="E180" s="37"/>
      <c r="F180" s="37"/>
      <c r="G180" s="37"/>
      <c r="H180" s="38"/>
    </row>
    <row r="181" spans="1:8" s="16" customFormat="1" ht="50.1" customHeight="1" x14ac:dyDescent="0.2">
      <c r="A181" s="160" t="s">
        <v>120</v>
      </c>
      <c r="B181" s="161"/>
      <c r="C181" s="209"/>
      <c r="D181" s="36">
        <v>16200</v>
      </c>
      <c r="E181" s="37"/>
      <c r="F181" s="37"/>
      <c r="G181" s="37"/>
      <c r="H181" s="38"/>
    </row>
    <row r="182" spans="1:8" s="16" customFormat="1" ht="50.1" customHeight="1" x14ac:dyDescent="0.2">
      <c r="A182" s="207" t="s">
        <v>121</v>
      </c>
      <c r="B182" s="208"/>
      <c r="C182" s="209"/>
      <c r="D182" s="359">
        <v>3510</v>
      </c>
      <c r="E182" s="157"/>
      <c r="F182" s="157"/>
      <c r="G182" s="157"/>
      <c r="H182" s="157"/>
    </row>
    <row r="183" spans="1:8" s="16" customFormat="1" ht="50.1" customHeight="1" x14ac:dyDescent="0.2">
      <c r="A183" s="207" t="s">
        <v>122</v>
      </c>
      <c r="B183" s="208"/>
      <c r="C183" s="209"/>
      <c r="D183" s="359">
        <v>351</v>
      </c>
      <c r="E183" s="157"/>
      <c r="F183" s="157"/>
      <c r="G183" s="157"/>
      <c r="H183" s="157"/>
    </row>
    <row r="184" spans="1:8" s="16" customFormat="1" ht="50.1" customHeight="1" thickBot="1" x14ac:dyDescent="0.25">
      <c r="A184" s="207" t="s">
        <v>123</v>
      </c>
      <c r="B184" s="208"/>
      <c r="C184" s="210"/>
      <c r="D184" s="78">
        <v>1170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6" s="212">
        <f>F186*1.2</f>
        <v>7884</v>
      </c>
      <c r="E186" s="213">
        <f>F186*1.1</f>
        <v>7227.0000000000009</v>
      </c>
      <c r="F186" s="213">
        <v>6570</v>
      </c>
      <c r="G186" s="213">
        <f>F186*0.75</f>
        <v>4927.5</v>
      </c>
      <c r="H186" s="214">
        <f>F186*0.5</f>
        <v>3285</v>
      </c>
    </row>
    <row r="187" spans="1:8" ht="50.1" customHeight="1" x14ac:dyDescent="0.2">
      <c r="A187" s="160" t="s">
        <v>126</v>
      </c>
      <c r="B187" s="161"/>
      <c r="C187" s="202" t="str">
        <f>"Интернет-площадка 2gis.ru на основе Cправочника организаций "&amp;$C$2&amp;""</f>
        <v>Интернет-площадка 2gis.ru на основе Cправочника организаций "2ГИС.СУРГУТ"</v>
      </c>
      <c r="D187" s="36">
        <v>3804</v>
      </c>
      <c r="E187" s="37"/>
      <c r="F187" s="37"/>
      <c r="G187" s="37"/>
      <c r="H187" s="38"/>
    </row>
    <row r="188" spans="1:8" ht="50.1" customHeight="1" x14ac:dyDescent="0.2">
      <c r="A188" s="160" t="s">
        <v>127</v>
      </c>
      <c r="B188" s="161"/>
      <c r="C188"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8" s="36">
        <v>2250</v>
      </c>
      <c r="E188" s="37"/>
      <c r="F188" s="37"/>
      <c r="G188" s="37"/>
      <c r="H188" s="38"/>
    </row>
    <row r="189" spans="1:8" ht="50.1" customHeight="1" x14ac:dyDescent="0.2">
      <c r="A189" s="160" t="s">
        <v>128</v>
      </c>
      <c r="B189" s="161"/>
      <c r="C18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9" s="212">
        <f>F189*1.2</f>
        <v>11088</v>
      </c>
      <c r="E189" s="213">
        <f>F189*1.1</f>
        <v>10164</v>
      </c>
      <c r="F189" s="213">
        <v>9240</v>
      </c>
      <c r="G189" s="213">
        <f>F189*0.75</f>
        <v>6930</v>
      </c>
      <c r="H189" s="214">
        <f>F189*0.5</f>
        <v>4620</v>
      </c>
    </row>
    <row r="190" spans="1:8" ht="50.1" customHeight="1" x14ac:dyDescent="0.2">
      <c r="A190" s="160" t="s">
        <v>179</v>
      </c>
      <c r="B190" s="161"/>
      <c r="C190" s="202" t="str">
        <f>"Интернет-площадка 2gis.ru на основе Cправочника организаций "&amp;$C$2&amp;""</f>
        <v>Интернет-площадка 2gis.ru на основе Cправочника организаций "2ГИС.СУРГУТ"</v>
      </c>
      <c r="D190" s="36">
        <v>5400</v>
      </c>
      <c r="E190" s="37"/>
      <c r="F190" s="37"/>
      <c r="G190" s="37"/>
      <c r="H190" s="38"/>
    </row>
    <row r="191" spans="1:8" ht="50.1" customHeight="1" x14ac:dyDescent="0.2">
      <c r="A191" s="160" t="s">
        <v>130</v>
      </c>
      <c r="B191" s="161"/>
      <c r="C191"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91" s="36">
        <v>3240</v>
      </c>
      <c r="E191" s="37"/>
      <c r="F191" s="37"/>
      <c r="G191" s="37"/>
      <c r="H191" s="38"/>
    </row>
    <row r="192" spans="1:8" s="16" customFormat="1" ht="126" customHeight="1" thickBot="1" x14ac:dyDescent="0.25">
      <c r="A192" s="160" t="s">
        <v>131</v>
      </c>
      <c r="B192" s="161"/>
      <c r="C192" s="435" t="str">
        <f>C187</f>
        <v>Интернет-площадка 2gis.ru на основе Cправочника организаций "2ГИС.СУРГУТ"</v>
      </c>
      <c r="D192" s="36">
        <v>5010</v>
      </c>
      <c r="E192" s="37"/>
      <c r="F192" s="37"/>
      <c r="G192" s="37"/>
      <c r="H192" s="38"/>
    </row>
    <row r="193" spans="1:8" ht="50.1" customHeight="1" thickBot="1" x14ac:dyDescent="0.25">
      <c r="A193" s="24" t="s">
        <v>193</v>
      </c>
      <c r="B193" s="25"/>
      <c r="C193" s="26"/>
      <c r="D193" s="173"/>
      <c r="E193" s="173"/>
      <c r="F193" s="173"/>
      <c r="G193" s="173"/>
      <c r="H193" s="174"/>
    </row>
    <row r="194" spans="1:8" s="23" customFormat="1" ht="30" customHeight="1" thickBot="1" x14ac:dyDescent="0.25">
      <c r="A194" s="58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95" s="31">
        <v>19860</v>
      </c>
      <c r="E195" s="32"/>
      <c r="F195" s="32"/>
      <c r="G195" s="32"/>
      <c r="H195" s="33"/>
    </row>
    <row r="196" spans="1:8" s="16" customFormat="1" ht="83.25" customHeight="1" thickBot="1" x14ac:dyDescent="0.25">
      <c r="A196" s="160" t="s">
        <v>195</v>
      </c>
      <c r="B196" s="161"/>
      <c r="C196" s="209"/>
      <c r="D196" s="36">
        <v>19860</v>
      </c>
      <c r="E196" s="37"/>
      <c r="F196" s="37"/>
      <c r="G196" s="37"/>
      <c r="H196" s="38"/>
    </row>
    <row r="197" spans="1:8" ht="21.75" thickBot="1" x14ac:dyDescent="0.25">
      <c r="A197" s="336"/>
      <c r="B197" s="337"/>
      <c r="C197" s="125"/>
      <c r="D197" s="399"/>
      <c r="E197" s="399"/>
      <c r="F197" s="399"/>
      <c r="G197" s="399"/>
      <c r="H197" s="400"/>
    </row>
    <row r="199" spans="1:8" ht="21" x14ac:dyDescent="0.2">
      <c r="A199" s="220"/>
      <c r="B199" s="221" t="s">
        <v>133</v>
      </c>
      <c r="C199" s="222" t="s">
        <v>685</v>
      </c>
      <c r="D199" s="222"/>
      <c r="E199" s="223"/>
      <c r="F199" s="223"/>
      <c r="G199" s="223"/>
      <c r="H199" s="223"/>
    </row>
    <row r="200" spans="1:8" ht="21" x14ac:dyDescent="0.2">
      <c r="A200" s="220"/>
      <c r="B200" s="223"/>
      <c r="C200" s="373" t="s">
        <v>686</v>
      </c>
      <c r="D200" s="224"/>
      <c r="E200" s="223"/>
      <c r="F200" s="223"/>
      <c r="G200" s="223"/>
      <c r="H200" s="223"/>
    </row>
    <row r="201" spans="1:8" ht="21" x14ac:dyDescent="0.2">
      <c r="A201" s="220"/>
      <c r="B201" s="223"/>
      <c r="C201" s="373" t="s">
        <v>687</v>
      </c>
      <c r="D201" s="224"/>
      <c r="E201" s="223"/>
      <c r="F201" s="223"/>
      <c r="G201" s="223"/>
      <c r="H201" s="223"/>
    </row>
    <row r="202" spans="1:8" ht="21" x14ac:dyDescent="0.2">
      <c r="C202" s="224"/>
      <c r="D202" s="224"/>
      <c r="E202" s="223"/>
      <c r="F202" s="223"/>
      <c r="G202" s="223"/>
      <c r="H202" s="217"/>
    </row>
    <row r="203" spans="1:8" ht="26.2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ht="26.2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ht="26.2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ht="26.2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ht="26.2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ht="26.2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ht="26.2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ht="26.25" x14ac:dyDescent="0.2">
      <c r="A210" s="233"/>
      <c r="B210" s="233"/>
      <c r="C210" s="234"/>
      <c r="D210" s="235"/>
      <c r="E210" s="235"/>
      <c r="F210" s="236"/>
      <c r="G210" s="237"/>
      <c r="H210" s="237"/>
    </row>
    <row r="211" spans="1:8" ht="21" x14ac:dyDescent="0.2">
      <c r="A211" s="239" t="s">
        <v>144</v>
      </c>
      <c r="B211" s="239"/>
      <c r="C211" s="239"/>
      <c r="D211" s="239"/>
      <c r="E211" s="239"/>
      <c r="F211" s="239"/>
      <c r="G211" s="239"/>
      <c r="H211" s="239"/>
    </row>
    <row r="212" spans="1:8" ht="21" x14ac:dyDescent="0.2">
      <c r="A212" s="239" t="s">
        <v>145</v>
      </c>
      <c r="B212" s="239"/>
      <c r="C212" s="239"/>
      <c r="D212" s="239"/>
      <c r="E212" s="239"/>
      <c r="F212" s="239"/>
      <c r="G212" s="239"/>
      <c r="H212" s="239"/>
    </row>
    <row r="213" spans="1:8" ht="26.25" x14ac:dyDescent="0.2">
      <c r="A213" s="233"/>
      <c r="B213" s="233"/>
      <c r="C213" s="234"/>
      <c r="D213" s="235"/>
      <c r="E213" s="235"/>
      <c r="F213" s="236"/>
      <c r="G213" s="237"/>
      <c r="H213" s="237"/>
    </row>
    <row r="214" spans="1:8" ht="50.1" customHeight="1" thickBot="1" x14ac:dyDescent="0.25">
      <c r="A214" s="240" t="s">
        <v>146</v>
      </c>
      <c r="B214" s="240"/>
      <c r="C214" s="240"/>
      <c r="D214" s="240"/>
      <c r="E214" s="240"/>
      <c r="F214" s="241"/>
      <c r="G214" s="231"/>
      <c r="H214" s="242"/>
    </row>
    <row r="215" spans="1:8" ht="50.1" customHeight="1" thickBot="1" x14ac:dyDescent="0.25">
      <c r="A215" s="243" t="s">
        <v>147</v>
      </c>
      <c r="B215" s="244"/>
      <c r="C215" s="244"/>
      <c r="D215" s="244"/>
      <c r="E215" s="245"/>
      <c r="F215" s="246"/>
      <c r="H215" s="247"/>
    </row>
    <row r="216" spans="1:8" ht="108" customHeight="1" thickBot="1" x14ac:dyDescent="0.25">
      <c r="A216" s="375" t="s">
        <v>148</v>
      </c>
      <c r="B216" s="376"/>
      <c r="C216" s="250" t="s">
        <v>149</v>
      </c>
      <c r="D216" s="402" t="s">
        <v>150</v>
      </c>
      <c r="E216" s="403"/>
      <c r="F216" s="252"/>
      <c r="G216" s="252"/>
      <c r="H216" s="252"/>
    </row>
    <row r="217" spans="1:8" ht="125.25" customHeight="1" x14ac:dyDescent="0.2">
      <c r="A217" s="253" t="s">
        <v>151</v>
      </c>
      <c r="B217" s="254"/>
      <c r="C217" s="255" t="s">
        <v>152</v>
      </c>
      <c r="D217" s="256" t="s">
        <v>153</v>
      </c>
      <c r="E217" s="257"/>
      <c r="F217" s="252"/>
      <c r="G217" s="252"/>
      <c r="H217" s="252"/>
    </row>
    <row r="218" spans="1:8" ht="96" customHeight="1" x14ac:dyDescent="0.2">
      <c r="A218" s="258" t="s">
        <v>154</v>
      </c>
      <c r="B218" s="259"/>
      <c r="C218" s="260" t="s">
        <v>155</v>
      </c>
      <c r="D218" s="261" t="s">
        <v>156</v>
      </c>
      <c r="E218" s="262"/>
      <c r="F218" s="252"/>
      <c r="G218" s="252"/>
      <c r="H218" s="252"/>
    </row>
    <row r="219" spans="1:8" ht="109.5" customHeight="1" thickBot="1" x14ac:dyDescent="0.25">
      <c r="A219" s="404" t="s">
        <v>157</v>
      </c>
      <c r="B219" s="405"/>
      <c r="C219" s="406" t="s">
        <v>158</v>
      </c>
      <c r="D219" s="407" t="s">
        <v>156</v>
      </c>
      <c r="E219" s="408"/>
      <c r="F219" s="252"/>
      <c r="G219" s="252"/>
      <c r="H219" s="252"/>
    </row>
    <row r="220" spans="1:8" s="217" customFormat="1" ht="102.75" customHeight="1" thickBot="1" x14ac:dyDescent="0.25">
      <c r="A220" s="404" t="s">
        <v>160</v>
      </c>
      <c r="B220" s="405"/>
      <c r="C220" s="601" t="s">
        <v>161</v>
      </c>
      <c r="D220" s="405" t="s">
        <v>156</v>
      </c>
      <c r="E220" s="602"/>
      <c r="F220" s="246"/>
      <c r="G220" s="246"/>
      <c r="H220" s="246"/>
    </row>
    <row r="221" spans="1:8" s="238" customFormat="1" ht="222.75" customHeight="1" thickBot="1" x14ac:dyDescent="0.25">
      <c r="A221" s="404" t="s">
        <v>162</v>
      </c>
      <c r="B221" s="405"/>
      <c r="C221" s="406" t="s">
        <v>163</v>
      </c>
      <c r="D221" s="407" t="s">
        <v>156</v>
      </c>
      <c r="E221" s="408"/>
      <c r="F221" s="236"/>
      <c r="G221" s="237"/>
      <c r="H221" s="237"/>
    </row>
    <row r="222" spans="1:8" ht="26.25" x14ac:dyDescent="0.2">
      <c r="A222" s="729"/>
      <c r="B222" s="729"/>
      <c r="C222" s="629"/>
      <c r="D222" s="629"/>
      <c r="E222" s="629"/>
      <c r="F222" s="236"/>
      <c r="G222" s="237"/>
      <c r="H222" s="237"/>
    </row>
    <row r="223" spans="1:8" ht="34.5" customHeight="1" x14ac:dyDescent="0.2">
      <c r="A223" s="264" t="s">
        <v>164</v>
      </c>
      <c r="B223" s="264"/>
      <c r="C223" s="264"/>
      <c r="D223" s="264"/>
      <c r="E223" s="264"/>
      <c r="F223" s="264"/>
      <c r="G223" s="264"/>
      <c r="H223" s="264"/>
    </row>
    <row r="224" spans="1:8" ht="34.5" customHeight="1" x14ac:dyDescent="0.2">
      <c r="A224" s="264" t="s">
        <v>165</v>
      </c>
      <c r="B224" s="264"/>
      <c r="C224" s="264"/>
      <c r="D224" s="264"/>
      <c r="E224" s="264"/>
      <c r="F224" s="264"/>
      <c r="G224" s="264"/>
      <c r="H224" s="264"/>
    </row>
    <row r="225" spans="1:8" ht="189" customHeight="1" x14ac:dyDescent="0.2">
      <c r="A22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239"/>
      <c r="C225" s="239"/>
      <c r="D225" s="239"/>
      <c r="E225" s="239"/>
      <c r="F225" s="239"/>
      <c r="G225" s="239"/>
      <c r="H225" s="239"/>
    </row>
    <row r="226" spans="1:8" ht="86.25" customHeight="1" x14ac:dyDescent="0.2">
      <c r="A226" s="239" t="s">
        <v>167</v>
      </c>
      <c r="B226" s="239"/>
      <c r="C226" s="239"/>
      <c r="D226" s="239"/>
      <c r="E226" s="239"/>
      <c r="F226" s="239"/>
      <c r="G226" s="239"/>
      <c r="H226" s="239"/>
    </row>
    <row r="227" spans="1:8" ht="23.25" x14ac:dyDescent="0.2">
      <c r="A227" s="264" t="s">
        <v>168</v>
      </c>
      <c r="B227" s="264"/>
      <c r="C227" s="264"/>
      <c r="D227" s="264"/>
      <c r="E227" s="264"/>
      <c r="F227" s="264"/>
      <c r="G227" s="264"/>
      <c r="H227" s="264"/>
    </row>
    <row r="228" spans="1:8" s="266" customFormat="1" ht="114.75" customHeight="1" x14ac:dyDescent="0.2">
      <c r="A228" s="239" t="s">
        <v>169</v>
      </c>
      <c r="B228" s="239"/>
      <c r="C228" s="239"/>
      <c r="D228" s="239"/>
      <c r="E228" s="239"/>
      <c r="F228" s="239"/>
      <c r="G228" s="239"/>
      <c r="H228" s="239"/>
    </row>
  </sheetData>
  <sheetProtection selectLockedCells="1" selectUnlockedCells="1"/>
  <mergeCells count="378">
    <mergeCell ref="A223:H223"/>
    <mergeCell ref="A224:H224"/>
    <mergeCell ref="A225:H225"/>
    <mergeCell ref="A226:H226"/>
    <mergeCell ref="A227:H227"/>
    <mergeCell ref="A228:E228"/>
    <mergeCell ref="F228:H228"/>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3:B193"/>
    <mergeCell ref="D193:H193"/>
    <mergeCell ref="A194:C194"/>
    <mergeCell ref="D194:H194"/>
    <mergeCell ref="A195:B195"/>
    <mergeCell ref="C195:C196"/>
    <mergeCell ref="D195:H195"/>
    <mergeCell ref="A196:B196"/>
    <mergeCell ref="D196:H196"/>
    <mergeCell ref="A190:B190"/>
    <mergeCell ref="D190:H190"/>
    <mergeCell ref="A191:B191"/>
    <mergeCell ref="D191:H191"/>
    <mergeCell ref="A192:B192"/>
    <mergeCell ref="D192:H19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688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8539.1999999999989</v>
      </c>
      <c r="E7" s="32">
        <f>F7*1.1</f>
        <v>7827.6</v>
      </c>
      <c r="F7" s="32">
        <v>7116</v>
      </c>
      <c r="G7" s="32">
        <f>F7*0.75</f>
        <v>5337</v>
      </c>
      <c r="H7" s="33">
        <f>F7*0.5</f>
        <v>3558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9331.1999999999989</v>
      </c>
      <c r="E12" s="32">
        <f>F12*1.1</f>
        <v>8553.6</v>
      </c>
      <c r="F12" s="32">
        <v>7776</v>
      </c>
      <c r="G12" s="32">
        <f>F12*0.75</f>
        <v>5832</v>
      </c>
      <c r="H12" s="33">
        <f>F12*0.5</f>
        <v>3888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389">
        <v>90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11966.4</v>
      </c>
      <c r="E27" s="32">
        <f>F27*1.1</f>
        <v>10969.2</v>
      </c>
      <c r="F27" s="32">
        <v>9972</v>
      </c>
      <c r="G27" s="32">
        <f>F27*0.75</f>
        <v>7479</v>
      </c>
      <c r="H27" s="33">
        <f>F27*0.5</f>
        <v>4986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13075.199999999999</v>
      </c>
      <c r="E32" s="32">
        <f>F32*1.1</f>
        <v>11985.6</v>
      </c>
      <c r="F32" s="32">
        <v>10896</v>
      </c>
      <c r="G32" s="32">
        <f>F32*0.75</f>
        <v>8172</v>
      </c>
      <c r="H32" s="33">
        <f>F32*0.5</f>
        <v>5448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300">
        <f>F48*1.2</f>
        <v>360</v>
      </c>
      <c r="E48" s="300">
        <f>F48*1.1</f>
        <v>330</v>
      </c>
      <c r="F48" s="300">
        <v>300</v>
      </c>
      <c r="G48" s="300">
        <f>F48*0.75</f>
        <v>225</v>
      </c>
      <c r="H48" s="300">
        <f>F48*0.5</f>
        <v>150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1">
        <f>F55*1.2</f>
        <v>9316.7999999999993</v>
      </c>
      <c r="E55" s="32">
        <f>F55*1.1</f>
        <v>8540.4000000000015</v>
      </c>
      <c r="F55" s="32">
        <v>7764</v>
      </c>
      <c r="G55" s="32">
        <f>F55*0.75</f>
        <v>5823</v>
      </c>
      <c r="H55" s="33">
        <f>F55*0.5</f>
        <v>3882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54">
        <f>F61*1.2</f>
        <v>10180.799999999999</v>
      </c>
      <c r="E61" s="32">
        <f>F61*1.1</f>
        <v>9332.4000000000015</v>
      </c>
      <c r="F61" s="32">
        <v>8484</v>
      </c>
      <c r="G61" s="32">
        <f>F61*0.75</f>
        <v>6363</v>
      </c>
      <c r="H61" s="33">
        <f>F61*0.5</f>
        <v>4242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389">
        <v>18</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276 до 10488</v>
      </c>
      <c r="E71" s="139"/>
      <c r="F71" s="139"/>
      <c r="G71" s="139"/>
      <c r="H71" s="140"/>
    </row>
    <row r="72" spans="1:8" s="16" customFormat="1" ht="37.5" customHeight="1" outlineLevel="1" x14ac:dyDescent="0.2">
      <c r="A72" s="141" t="s">
        <v>39</v>
      </c>
      <c r="B72" s="142"/>
      <c r="C72" s="501"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144">
        <v>276</v>
      </c>
      <c r="E72" s="145"/>
      <c r="F72" s="145"/>
      <c r="G72" s="145"/>
      <c r="H72" s="146"/>
    </row>
    <row r="73" spans="1:8" s="16" customFormat="1" ht="37.5" customHeight="1" outlineLevel="1" x14ac:dyDescent="0.2">
      <c r="A73" s="147" t="s">
        <v>40</v>
      </c>
      <c r="B73" s="148"/>
      <c r="C73" s="502"/>
      <c r="D73" s="36">
        <v>552</v>
      </c>
      <c r="E73" s="37"/>
      <c r="F73" s="37"/>
      <c r="G73" s="37"/>
      <c r="H73" s="38"/>
    </row>
    <row r="74" spans="1:8" s="16" customFormat="1" ht="37.5" customHeight="1" outlineLevel="1" x14ac:dyDescent="0.2">
      <c r="A74" s="147" t="s">
        <v>41</v>
      </c>
      <c r="B74" s="148"/>
      <c r="C74" s="502"/>
      <c r="D74" s="36">
        <v>1104</v>
      </c>
      <c r="E74" s="37"/>
      <c r="F74" s="37"/>
      <c r="G74" s="37"/>
      <c r="H74" s="38"/>
    </row>
    <row r="75" spans="1:8" s="16" customFormat="1" ht="37.5" customHeight="1" outlineLevel="1" x14ac:dyDescent="0.2">
      <c r="A75" s="147" t="s">
        <v>42</v>
      </c>
      <c r="B75" s="148"/>
      <c r="C75" s="502"/>
      <c r="D75" s="36">
        <v>1656</v>
      </c>
      <c r="E75" s="37"/>
      <c r="F75" s="37"/>
      <c r="G75" s="37"/>
      <c r="H75" s="38"/>
    </row>
    <row r="76" spans="1:8" s="16" customFormat="1" ht="37.5" customHeight="1" outlineLevel="1" x14ac:dyDescent="0.2">
      <c r="A76" s="147" t="s">
        <v>43</v>
      </c>
      <c r="B76" s="148"/>
      <c r="C76" s="502"/>
      <c r="D76" s="36">
        <v>2208</v>
      </c>
      <c r="E76" s="37"/>
      <c r="F76" s="37"/>
      <c r="G76" s="37"/>
      <c r="H76" s="38"/>
    </row>
    <row r="77" spans="1:8" s="16" customFormat="1" ht="37.5" customHeight="1" outlineLevel="1" x14ac:dyDescent="0.2">
      <c r="A77" s="147" t="s">
        <v>44</v>
      </c>
      <c r="B77" s="148"/>
      <c r="C77" s="502"/>
      <c r="D77" s="36">
        <v>2760</v>
      </c>
      <c r="E77" s="37"/>
      <c r="F77" s="37"/>
      <c r="G77" s="37"/>
      <c r="H77" s="38"/>
    </row>
    <row r="78" spans="1:8" s="16" customFormat="1" ht="37.5" customHeight="1" outlineLevel="1" x14ac:dyDescent="0.2">
      <c r="A78" s="147" t="s">
        <v>45</v>
      </c>
      <c r="B78" s="148"/>
      <c r="C78" s="502"/>
      <c r="D78" s="36">
        <v>3312</v>
      </c>
      <c r="E78" s="37"/>
      <c r="F78" s="37"/>
      <c r="G78" s="37"/>
      <c r="H78" s="38"/>
    </row>
    <row r="79" spans="1:8" s="16" customFormat="1" ht="37.5" customHeight="1" outlineLevel="1" x14ac:dyDescent="0.2">
      <c r="A79" s="147" t="s">
        <v>46</v>
      </c>
      <c r="B79" s="148"/>
      <c r="C79" s="502"/>
      <c r="D79" s="36">
        <v>3864</v>
      </c>
      <c r="E79" s="37"/>
      <c r="F79" s="37"/>
      <c r="G79" s="37"/>
      <c r="H79" s="38"/>
    </row>
    <row r="80" spans="1:8" s="16" customFormat="1" ht="37.5" customHeight="1" outlineLevel="1" x14ac:dyDescent="0.2">
      <c r="A80" s="147" t="s">
        <v>47</v>
      </c>
      <c r="B80" s="148"/>
      <c r="C80" s="502"/>
      <c r="D80" s="36">
        <v>4416</v>
      </c>
      <c r="E80" s="37"/>
      <c r="F80" s="37"/>
      <c r="G80" s="37"/>
      <c r="H80" s="38"/>
    </row>
    <row r="81" spans="1:8" s="16" customFormat="1" ht="37.5" customHeight="1" outlineLevel="1" x14ac:dyDescent="0.2">
      <c r="A81" s="147" t="s">
        <v>48</v>
      </c>
      <c r="B81" s="148"/>
      <c r="C81" s="502"/>
      <c r="D81" s="36">
        <v>4968</v>
      </c>
      <c r="E81" s="37"/>
      <c r="F81" s="37"/>
      <c r="G81" s="37"/>
      <c r="H81" s="38"/>
    </row>
    <row r="82" spans="1:8" s="16" customFormat="1" ht="37.5" customHeight="1" outlineLevel="1" x14ac:dyDescent="0.2">
      <c r="A82" s="147" t="s">
        <v>49</v>
      </c>
      <c r="B82" s="148"/>
      <c r="C82" s="502"/>
      <c r="D82" s="36">
        <v>5520</v>
      </c>
      <c r="E82" s="37"/>
      <c r="F82" s="37"/>
      <c r="G82" s="37"/>
      <c r="H82" s="38"/>
    </row>
    <row r="83" spans="1:8" s="16" customFormat="1" ht="37.5" customHeight="1" outlineLevel="1" x14ac:dyDescent="0.2">
      <c r="A83" s="147" t="s">
        <v>50</v>
      </c>
      <c r="B83" s="148"/>
      <c r="C83" s="502"/>
      <c r="D83" s="36">
        <v>6072</v>
      </c>
      <c r="E83" s="37"/>
      <c r="F83" s="37"/>
      <c r="G83" s="37"/>
      <c r="H83" s="38"/>
    </row>
    <row r="84" spans="1:8" s="16" customFormat="1" ht="37.5" customHeight="1" outlineLevel="1" x14ac:dyDescent="0.2">
      <c r="A84" s="147" t="s">
        <v>51</v>
      </c>
      <c r="B84" s="148"/>
      <c r="C84" s="502"/>
      <c r="D84" s="36">
        <v>6624</v>
      </c>
      <c r="E84" s="37"/>
      <c r="F84" s="37"/>
      <c r="G84" s="37"/>
      <c r="H84" s="38"/>
    </row>
    <row r="85" spans="1:8" s="16" customFormat="1" ht="37.5" customHeight="1" outlineLevel="1" x14ac:dyDescent="0.2">
      <c r="A85" s="147" t="s">
        <v>52</v>
      </c>
      <c r="B85" s="148"/>
      <c r="C85" s="502"/>
      <c r="D85" s="36">
        <v>7176</v>
      </c>
      <c r="E85" s="37"/>
      <c r="F85" s="37"/>
      <c r="G85" s="37"/>
      <c r="H85" s="38"/>
    </row>
    <row r="86" spans="1:8" s="16" customFormat="1" ht="37.5" customHeight="1" outlineLevel="1" x14ac:dyDescent="0.2">
      <c r="A86" s="147" t="s">
        <v>53</v>
      </c>
      <c r="B86" s="148"/>
      <c r="C86" s="502"/>
      <c r="D86" s="36">
        <v>7728</v>
      </c>
      <c r="E86" s="37"/>
      <c r="F86" s="37"/>
      <c r="G86" s="37"/>
      <c r="H86" s="38"/>
    </row>
    <row r="87" spans="1:8" s="16" customFormat="1" ht="37.5" customHeight="1" outlineLevel="1" x14ac:dyDescent="0.2">
      <c r="A87" s="147" t="s">
        <v>54</v>
      </c>
      <c r="B87" s="148"/>
      <c r="C87" s="502"/>
      <c r="D87" s="36">
        <v>8280</v>
      </c>
      <c r="E87" s="37"/>
      <c r="F87" s="37"/>
      <c r="G87" s="37"/>
      <c r="H87" s="38"/>
    </row>
    <row r="88" spans="1:8" s="16" customFormat="1" ht="37.5" customHeight="1" outlineLevel="1" x14ac:dyDescent="0.2">
      <c r="A88" s="147" t="s">
        <v>55</v>
      </c>
      <c r="B88" s="148"/>
      <c r="C88" s="502"/>
      <c r="D88" s="36">
        <v>8832</v>
      </c>
      <c r="E88" s="37"/>
      <c r="F88" s="37"/>
      <c r="G88" s="37"/>
      <c r="H88" s="38"/>
    </row>
    <row r="89" spans="1:8" s="16" customFormat="1" ht="37.5" customHeight="1" outlineLevel="1" x14ac:dyDescent="0.2">
      <c r="A89" s="147" t="s">
        <v>56</v>
      </c>
      <c r="B89" s="148"/>
      <c r="C89" s="502"/>
      <c r="D89" s="36">
        <v>9384</v>
      </c>
      <c r="E89" s="37"/>
      <c r="F89" s="37"/>
      <c r="G89" s="37"/>
      <c r="H89" s="38"/>
    </row>
    <row r="90" spans="1:8" s="16" customFormat="1" ht="37.5" customHeight="1" outlineLevel="1" x14ac:dyDescent="0.2">
      <c r="A90" s="147" t="s">
        <v>57</v>
      </c>
      <c r="B90" s="148"/>
      <c r="C90" s="502"/>
      <c r="D90" s="36">
        <v>9936</v>
      </c>
      <c r="E90" s="37"/>
      <c r="F90" s="37"/>
      <c r="G90" s="37"/>
      <c r="H90" s="38"/>
    </row>
    <row r="91" spans="1:8" s="16" customFormat="1" ht="37.5" customHeight="1" outlineLevel="1" x14ac:dyDescent="0.2">
      <c r="A91" s="147" t="s">
        <v>58</v>
      </c>
      <c r="B91" s="148"/>
      <c r="C91" s="502"/>
      <c r="D91" s="36">
        <v>10488</v>
      </c>
      <c r="E91" s="37"/>
      <c r="F91" s="37"/>
      <c r="G91" s="37"/>
      <c r="H91" s="38"/>
    </row>
    <row r="92" spans="1:8" s="16" customFormat="1" ht="37.5" customHeight="1" outlineLevel="1" x14ac:dyDescent="0.2">
      <c r="A92" s="147" t="s">
        <v>205</v>
      </c>
      <c r="B92" s="148"/>
      <c r="C92" s="502"/>
      <c r="D92" s="36">
        <v>11040</v>
      </c>
      <c r="E92" s="37"/>
      <c r="F92" s="37"/>
      <c r="G92" s="37"/>
      <c r="H92" s="38"/>
    </row>
    <row r="93" spans="1:8" s="16" customFormat="1" ht="37.5" customHeight="1" outlineLevel="1" x14ac:dyDescent="0.2">
      <c r="A93" s="147" t="s">
        <v>206</v>
      </c>
      <c r="B93" s="148"/>
      <c r="C93" s="502"/>
      <c r="D93" s="36">
        <v>11592</v>
      </c>
      <c r="E93" s="37"/>
      <c r="F93" s="37"/>
      <c r="G93" s="37"/>
      <c r="H93" s="38"/>
    </row>
    <row r="94" spans="1:8" s="16" customFormat="1" ht="37.5" customHeight="1" outlineLevel="1" x14ac:dyDescent="0.2">
      <c r="A94" s="147" t="s">
        <v>207</v>
      </c>
      <c r="B94" s="148"/>
      <c r="C94" s="502"/>
      <c r="D94" s="36">
        <v>12144</v>
      </c>
      <c r="E94" s="37"/>
      <c r="F94" s="37"/>
      <c r="G94" s="37"/>
      <c r="H94" s="38"/>
    </row>
    <row r="95" spans="1:8" s="16" customFormat="1" ht="37.5" customHeight="1" outlineLevel="1" x14ac:dyDescent="0.2">
      <c r="A95" s="147" t="s">
        <v>208</v>
      </c>
      <c r="B95" s="148"/>
      <c r="C95" s="502"/>
      <c r="D95" s="36">
        <v>12696</v>
      </c>
      <c r="E95" s="37"/>
      <c r="F95" s="37"/>
      <c r="G95" s="37"/>
      <c r="H95" s="38"/>
    </row>
    <row r="96" spans="1:8" s="16" customFormat="1" ht="37.5" customHeight="1" outlineLevel="1" x14ac:dyDescent="0.2">
      <c r="A96" s="147" t="s">
        <v>209</v>
      </c>
      <c r="B96" s="148"/>
      <c r="C96" s="502"/>
      <c r="D96" s="36">
        <v>13248</v>
      </c>
      <c r="E96" s="37"/>
      <c r="F96" s="37"/>
      <c r="G96" s="37"/>
      <c r="H96" s="38"/>
    </row>
    <row r="97" spans="1:8" s="16" customFormat="1" ht="37.5" customHeight="1" outlineLevel="1" x14ac:dyDescent="0.2">
      <c r="A97" s="147" t="s">
        <v>210</v>
      </c>
      <c r="B97" s="148"/>
      <c r="C97" s="502"/>
      <c r="D97" s="36">
        <v>13800</v>
      </c>
      <c r="E97" s="37"/>
      <c r="F97" s="37"/>
      <c r="G97" s="37"/>
      <c r="H97" s="38"/>
    </row>
    <row r="98" spans="1:8" s="16" customFormat="1" ht="37.5" customHeight="1" outlineLevel="1" x14ac:dyDescent="0.2">
      <c r="A98" s="147" t="s">
        <v>211</v>
      </c>
      <c r="B98" s="148"/>
      <c r="C98" s="502"/>
      <c r="D98" s="36">
        <v>14352</v>
      </c>
      <c r="E98" s="37"/>
      <c r="F98" s="37"/>
      <c r="G98" s="37"/>
      <c r="H98" s="38"/>
    </row>
    <row r="99" spans="1:8" s="16" customFormat="1" ht="37.5" customHeight="1" outlineLevel="1" x14ac:dyDescent="0.2">
      <c r="A99" s="147" t="s">
        <v>212</v>
      </c>
      <c r="B99" s="148"/>
      <c r="C99" s="502"/>
      <c r="D99" s="36">
        <v>14904</v>
      </c>
      <c r="E99" s="37"/>
      <c r="F99" s="37"/>
      <c r="G99" s="37"/>
      <c r="H99" s="38"/>
    </row>
    <row r="100" spans="1:8" s="16" customFormat="1" ht="37.5" customHeight="1" outlineLevel="1" x14ac:dyDescent="0.2">
      <c r="A100" s="147" t="s">
        <v>213</v>
      </c>
      <c r="B100" s="148"/>
      <c r="C100" s="502"/>
      <c r="D100" s="36">
        <v>15456</v>
      </c>
      <c r="E100" s="37"/>
      <c r="F100" s="37"/>
      <c r="G100" s="37"/>
      <c r="H100" s="38"/>
    </row>
    <row r="101" spans="1:8" s="16" customFormat="1" ht="37.5" customHeight="1" outlineLevel="1" thickBot="1" x14ac:dyDescent="0.25">
      <c r="A101" s="147" t="s">
        <v>214</v>
      </c>
      <c r="B101" s="148"/>
      <c r="C101" s="503"/>
      <c r="D101" s="36">
        <v>16008</v>
      </c>
      <c r="E101" s="37"/>
      <c r="F101" s="37"/>
      <c r="G101" s="37"/>
      <c r="H101" s="38"/>
    </row>
    <row r="102" spans="1:8" s="16" customFormat="1" ht="50.1" customHeight="1" thickBot="1" x14ac:dyDescent="0.25">
      <c r="A102" s="136" t="s">
        <v>59</v>
      </c>
      <c r="B102" s="137"/>
      <c r="C102" s="137"/>
      <c r="D102" s="138" t="str">
        <f>"от "&amp;MIN(D103:D112)&amp;" до "&amp;MAX(D103:D112)</f>
        <v>от 300 до 4368</v>
      </c>
      <c r="E102" s="139"/>
      <c r="F102" s="139"/>
      <c r="G102" s="139"/>
      <c r="H102" s="140"/>
    </row>
    <row r="103" spans="1:8" s="16" customFormat="1" ht="152.25" customHeight="1" x14ac:dyDescent="0.2">
      <c r="A103" s="149" t="s">
        <v>60</v>
      </c>
      <c r="B103" s="150" t="s">
        <v>13</v>
      </c>
      <c r="C103" s="294"/>
      <c r="D103" s="144">
        <v>702</v>
      </c>
      <c r="E103" s="145"/>
      <c r="F103" s="145"/>
      <c r="G103" s="145"/>
      <c r="H103" s="146"/>
    </row>
    <row r="104" spans="1:8" s="16" customFormat="1" ht="37.5" customHeight="1" x14ac:dyDescent="0.2">
      <c r="A104" s="160" t="s">
        <v>61</v>
      </c>
      <c r="B104" s="504"/>
      <c r="C104" s="156"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6">
        <v>414</v>
      </c>
      <c r="E104" s="37"/>
      <c r="F104" s="37"/>
      <c r="G104" s="37"/>
      <c r="H104" s="38"/>
    </row>
    <row r="105" spans="1:8" s="16" customFormat="1" ht="37.5" customHeight="1" x14ac:dyDescent="0.2">
      <c r="A105" s="160" t="s">
        <v>62</v>
      </c>
      <c r="B105" s="504"/>
      <c r="C105" s="159"/>
      <c r="D105" s="36">
        <v>2184</v>
      </c>
      <c r="E105" s="37"/>
      <c r="F105" s="37"/>
      <c r="G105" s="37"/>
      <c r="H105" s="38"/>
    </row>
    <row r="106" spans="1:8" s="16" customFormat="1" ht="37.5" customHeight="1" x14ac:dyDescent="0.2">
      <c r="A106" s="160" t="s">
        <v>63</v>
      </c>
      <c r="B106" s="504"/>
      <c r="C106" s="159"/>
      <c r="D106" s="36">
        <v>1242</v>
      </c>
      <c r="E106" s="37"/>
      <c r="F106" s="37"/>
      <c r="G106" s="37"/>
      <c r="H106" s="38"/>
    </row>
    <row r="107" spans="1:8" s="16" customFormat="1" ht="37.5" customHeight="1" x14ac:dyDescent="0.2">
      <c r="A107" s="160" t="s">
        <v>64</v>
      </c>
      <c r="B107" s="161"/>
      <c r="C107" s="159"/>
      <c r="D107" s="36">
        <v>1716</v>
      </c>
      <c r="E107" s="37"/>
      <c r="F107" s="37"/>
      <c r="G107" s="37"/>
      <c r="H107" s="38"/>
    </row>
    <row r="108" spans="1:8" s="16" customFormat="1" ht="37.5" customHeight="1" x14ac:dyDescent="0.2">
      <c r="A108" s="160" t="s">
        <v>65</v>
      </c>
      <c r="B108" s="504"/>
      <c r="C108" s="159"/>
      <c r="D108" s="36">
        <v>300</v>
      </c>
      <c r="E108" s="37"/>
      <c r="F108" s="37"/>
      <c r="G108" s="37"/>
      <c r="H108" s="38"/>
    </row>
    <row r="109" spans="1:8" s="16" customFormat="1" ht="37.5" customHeight="1" x14ac:dyDescent="0.2">
      <c r="A109" s="160" t="s">
        <v>66</v>
      </c>
      <c r="B109" s="504"/>
      <c r="C109" s="159"/>
      <c r="D109" s="36">
        <v>300</v>
      </c>
      <c r="E109" s="37"/>
      <c r="F109" s="37"/>
      <c r="G109" s="37"/>
      <c r="H109" s="38"/>
    </row>
    <row r="110" spans="1:8" s="16" customFormat="1" ht="37.5" customHeight="1" x14ac:dyDescent="0.2">
      <c r="A110" s="160" t="s">
        <v>67</v>
      </c>
      <c r="B110" s="504"/>
      <c r="C110" s="159"/>
      <c r="D110" s="36">
        <v>600</v>
      </c>
      <c r="E110" s="37"/>
      <c r="F110" s="37"/>
      <c r="G110" s="37"/>
      <c r="H110" s="38"/>
    </row>
    <row r="111" spans="1:8" s="16" customFormat="1" ht="37.5" customHeight="1" x14ac:dyDescent="0.2">
      <c r="A111" s="160" t="s">
        <v>68</v>
      </c>
      <c r="B111" s="504"/>
      <c r="C111" s="159"/>
      <c r="D111" s="36">
        <v>900</v>
      </c>
      <c r="E111" s="37"/>
      <c r="F111" s="37"/>
      <c r="G111" s="37"/>
      <c r="H111" s="38"/>
    </row>
    <row r="112" spans="1:8" s="16" customFormat="1" ht="37.5" customHeight="1" thickBot="1" x14ac:dyDescent="0.25">
      <c r="A112" s="207" t="s">
        <v>69</v>
      </c>
      <c r="B112" s="505"/>
      <c r="C112" s="164"/>
      <c r="D112" s="36">
        <v>4368</v>
      </c>
      <c r="E112" s="37"/>
      <c r="F112" s="37"/>
      <c r="G112" s="37"/>
      <c r="H112" s="38"/>
    </row>
    <row r="113" spans="1:8" s="16" customFormat="1" ht="117.75" customHeight="1" thickBot="1" x14ac:dyDescent="0.25">
      <c r="A113" s="356" t="s">
        <v>71</v>
      </c>
      <c r="B113" s="397"/>
      <c r="C11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45">
        <v>30</v>
      </c>
      <c r="E113" s="45"/>
      <c r="F113" s="45"/>
      <c r="G113" s="45"/>
      <c r="H113" s="46"/>
    </row>
    <row r="114" spans="1:8" s="28" customFormat="1" ht="50.1" customHeight="1" thickBot="1" x14ac:dyDescent="0.25">
      <c r="A114" s="24" t="s">
        <v>72</v>
      </c>
      <c r="B114" s="25"/>
      <c r="C114" s="26"/>
      <c r="D114" s="173" t="str">
        <f>"от "&amp;MIN(D116,D136:H137,F176,D138:H152)&amp;" до "&amp;MAX(D116,D136:H137,F176,D138:H152)</f>
        <v>от 900 до 7500</v>
      </c>
      <c r="E114" s="173"/>
      <c r="F114" s="173"/>
      <c r="G114" s="173"/>
      <c r="H114" s="174"/>
    </row>
    <row r="115" spans="1:8" s="16" customFormat="1" ht="24.95" customHeight="1" thickBot="1" x14ac:dyDescent="0.25">
      <c r="A115" s="336"/>
      <c r="B115" s="337"/>
      <c r="C115" s="130"/>
      <c r="D115" s="399"/>
      <c r="E115" s="399"/>
      <c r="F115" s="399"/>
      <c r="G115" s="399"/>
      <c r="H115" s="400"/>
    </row>
    <row r="116" spans="1:8" s="16" customFormat="1" ht="55.5"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182">
        <v>4500</v>
      </c>
      <c r="E116" s="182"/>
      <c r="F116" s="182"/>
      <c r="G116" s="182"/>
      <c r="H116" s="183"/>
    </row>
    <row r="117" spans="1:8" s="16" customFormat="1" ht="55.5" customHeight="1" thickBot="1" x14ac:dyDescent="0.25">
      <c r="A117" s="184" t="s">
        <v>74</v>
      </c>
      <c r="B117" s="185"/>
      <c r="C117" s="186"/>
      <c r="D117" s="187" t="s">
        <v>75</v>
      </c>
      <c r="E117" s="188"/>
      <c r="F117" s="188"/>
      <c r="G117" s="188"/>
      <c r="H117" s="189"/>
    </row>
    <row r="118" spans="1:8" s="16" customFormat="1" ht="55.5" customHeight="1" x14ac:dyDescent="0.2">
      <c r="A118" s="190" t="s">
        <v>76</v>
      </c>
      <c r="B118" s="191"/>
      <c r="C118" s="186"/>
      <c r="D118" s="157">
        <f>D116/4</f>
        <v>1125</v>
      </c>
      <c r="E118" s="157"/>
      <c r="F118" s="157"/>
      <c r="G118" s="157"/>
      <c r="H118" s="158"/>
    </row>
    <row r="119" spans="1:8" s="16" customFormat="1" ht="55.5" customHeight="1" x14ac:dyDescent="0.2">
      <c r="A119" s="190" t="s">
        <v>77</v>
      </c>
      <c r="B119" s="191"/>
      <c r="C119" s="186"/>
      <c r="D119" s="157">
        <f>D116/5</f>
        <v>900</v>
      </c>
      <c r="E119" s="157"/>
      <c r="F119" s="157"/>
      <c r="G119" s="157"/>
      <c r="H119" s="158"/>
    </row>
    <row r="120" spans="1:8" s="16" customFormat="1" ht="55.5" customHeight="1" x14ac:dyDescent="0.2">
      <c r="A120" s="190" t="s">
        <v>78</v>
      </c>
      <c r="B120" s="191"/>
      <c r="C120" s="186"/>
      <c r="D120" s="157">
        <f>D116/6</f>
        <v>750</v>
      </c>
      <c r="E120" s="157"/>
      <c r="F120" s="157"/>
      <c r="G120" s="157"/>
      <c r="H120" s="158"/>
    </row>
    <row r="121" spans="1:8" s="16" customFormat="1" ht="55.5" customHeight="1" x14ac:dyDescent="0.2">
      <c r="A121" s="190" t="s">
        <v>79</v>
      </c>
      <c r="B121" s="191"/>
      <c r="C121" s="186"/>
      <c r="D121" s="157">
        <f>D116/7</f>
        <v>642.85714285714289</v>
      </c>
      <c r="E121" s="157"/>
      <c r="F121" s="157"/>
      <c r="G121" s="157"/>
      <c r="H121" s="158"/>
    </row>
    <row r="122" spans="1:8" s="16" customFormat="1" ht="55.5" customHeight="1" x14ac:dyDescent="0.2">
      <c r="A122" s="190" t="s">
        <v>80</v>
      </c>
      <c r="B122" s="191"/>
      <c r="C122" s="186"/>
      <c r="D122" s="157">
        <f>D116/8</f>
        <v>562.5</v>
      </c>
      <c r="E122" s="157"/>
      <c r="F122" s="157"/>
      <c r="G122" s="157"/>
      <c r="H122" s="158"/>
    </row>
    <row r="123" spans="1:8" s="16" customFormat="1" ht="55.5" customHeight="1" x14ac:dyDescent="0.2">
      <c r="A123" s="190" t="s">
        <v>81</v>
      </c>
      <c r="B123" s="191"/>
      <c r="C123" s="186"/>
      <c r="D123" s="157">
        <f>D116/9</f>
        <v>500</v>
      </c>
      <c r="E123" s="157"/>
      <c r="F123" s="157"/>
      <c r="G123" s="157"/>
      <c r="H123" s="158"/>
    </row>
    <row r="124" spans="1:8" s="16" customFormat="1" ht="55.5" customHeight="1" x14ac:dyDescent="0.2">
      <c r="A124" s="190" t="s">
        <v>82</v>
      </c>
      <c r="B124" s="191"/>
      <c r="C124" s="186"/>
      <c r="D124" s="157">
        <f>D116/10</f>
        <v>450</v>
      </c>
      <c r="E124" s="157"/>
      <c r="F124" s="157"/>
      <c r="G124" s="157"/>
      <c r="H124" s="158"/>
    </row>
    <row r="125" spans="1:8" s="16" customFormat="1" ht="55.5" customHeight="1" thickBot="1" x14ac:dyDescent="0.25">
      <c r="A125" s="179" t="s">
        <v>83</v>
      </c>
      <c r="B125" s="180"/>
      <c r="C125" s="186"/>
      <c r="D125" s="182">
        <v>6744</v>
      </c>
      <c r="E125" s="182"/>
      <c r="F125" s="182"/>
      <c r="G125" s="182"/>
      <c r="H125" s="183"/>
    </row>
    <row r="126" spans="1:8" s="16" customFormat="1" ht="55.5" customHeight="1" thickBot="1" x14ac:dyDescent="0.25">
      <c r="A126" s="184" t="s">
        <v>74</v>
      </c>
      <c r="B126" s="185"/>
      <c r="C126" s="186"/>
      <c r="D126" s="187" t="s">
        <v>75</v>
      </c>
      <c r="E126" s="188"/>
      <c r="F126" s="188"/>
      <c r="G126" s="188"/>
      <c r="H126" s="189"/>
    </row>
    <row r="127" spans="1:8" s="16" customFormat="1" ht="55.5" customHeight="1" x14ac:dyDescent="0.2">
      <c r="A127" s="190" t="s">
        <v>76</v>
      </c>
      <c r="B127" s="191"/>
      <c r="C127" s="186"/>
      <c r="D127" s="157">
        <v>1686</v>
      </c>
      <c r="E127" s="157"/>
      <c r="F127" s="157"/>
      <c r="G127" s="157"/>
      <c r="H127" s="158"/>
    </row>
    <row r="128" spans="1:8" s="16" customFormat="1" ht="55.5" customHeight="1" x14ac:dyDescent="0.2">
      <c r="A128" s="190" t="s">
        <v>77</v>
      </c>
      <c r="B128" s="191"/>
      <c r="C128" s="186"/>
      <c r="D128" s="157">
        <v>1348.8</v>
      </c>
      <c r="E128" s="157"/>
      <c r="F128" s="157"/>
      <c r="G128" s="157"/>
      <c r="H128" s="158"/>
    </row>
    <row r="129" spans="1:8" s="16" customFormat="1" ht="55.5" customHeight="1" x14ac:dyDescent="0.2">
      <c r="A129" s="190" t="s">
        <v>78</v>
      </c>
      <c r="B129" s="191"/>
      <c r="C129" s="186"/>
      <c r="D129" s="157">
        <v>1124</v>
      </c>
      <c r="E129" s="157"/>
      <c r="F129" s="157"/>
      <c r="G129" s="157"/>
      <c r="H129" s="158"/>
    </row>
    <row r="130" spans="1:8" s="16" customFormat="1" ht="55.5" customHeight="1" x14ac:dyDescent="0.2">
      <c r="A130" s="190" t="s">
        <v>79</v>
      </c>
      <c r="B130" s="191"/>
      <c r="C130" s="186"/>
      <c r="D130" s="157">
        <v>963.42857142857144</v>
      </c>
      <c r="E130" s="157"/>
      <c r="F130" s="157"/>
      <c r="G130" s="157"/>
      <c r="H130" s="158"/>
    </row>
    <row r="131" spans="1:8" s="16" customFormat="1" ht="55.5" customHeight="1" x14ac:dyDescent="0.2">
      <c r="A131" s="190" t="s">
        <v>80</v>
      </c>
      <c r="B131" s="191"/>
      <c r="C131" s="186"/>
      <c r="D131" s="157">
        <v>843</v>
      </c>
      <c r="E131" s="157"/>
      <c r="F131" s="157"/>
      <c r="G131" s="157"/>
      <c r="H131" s="158"/>
    </row>
    <row r="132" spans="1:8" s="16" customFormat="1" ht="55.5" customHeight="1" x14ac:dyDescent="0.2">
      <c r="A132" s="190" t="s">
        <v>81</v>
      </c>
      <c r="B132" s="191"/>
      <c r="C132" s="186"/>
      <c r="D132" s="157">
        <v>749.33333333333337</v>
      </c>
      <c r="E132" s="157"/>
      <c r="F132" s="157"/>
      <c r="G132" s="157"/>
      <c r="H132" s="158"/>
    </row>
    <row r="133" spans="1:8" s="16" customFormat="1" ht="55.5" customHeight="1" thickBot="1" x14ac:dyDescent="0.25">
      <c r="A133" s="190" t="s">
        <v>82</v>
      </c>
      <c r="B133" s="191"/>
      <c r="C133" s="194"/>
      <c r="D133" s="157">
        <v>674.4</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44">
        <v>7002</v>
      </c>
      <c r="E134" s="45"/>
      <c r="F134" s="45"/>
      <c r="G134" s="45"/>
      <c r="H134" s="46"/>
    </row>
    <row r="135" spans="1:8" s="16" customFormat="1" ht="24.95" customHeight="1" thickBot="1" x14ac:dyDescent="0.25">
      <c r="A135" s="336"/>
      <c r="B135" s="337"/>
      <c r="C135" s="125"/>
      <c r="D135" s="399"/>
      <c r="E135" s="399"/>
      <c r="F135" s="399"/>
      <c r="G135" s="399"/>
      <c r="H135" s="400"/>
    </row>
    <row r="136" spans="1:8" s="16" customFormat="1" ht="50.1" customHeight="1" x14ac:dyDescent="0.2">
      <c r="A136" s="160" t="s">
        <v>85</v>
      </c>
      <c r="B136" s="161"/>
      <c r="C136" s="439" t="str">
        <f>"Интернет-площадка 2gis.ru на основе Cправочника организаций "&amp;$C$2&amp;""</f>
        <v>Интернет-площадка 2gis.ru на основе Cправочника организаций "2ГИС.СЫКТЫВКАР"</v>
      </c>
      <c r="D136" s="56">
        <v>4500</v>
      </c>
      <c r="E136" s="37"/>
      <c r="F136" s="37"/>
      <c r="G136" s="37"/>
      <c r="H136" s="38"/>
    </row>
    <row r="137" spans="1:8" s="16" customFormat="1" ht="50.1" customHeight="1" x14ac:dyDescent="0.2">
      <c r="A137" s="160" t="s">
        <v>86</v>
      </c>
      <c r="B137" s="161"/>
      <c r="C137"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56">
        <v>2730</v>
      </c>
      <c r="E137" s="37"/>
      <c r="F137" s="37"/>
      <c r="G137" s="37"/>
      <c r="H137" s="38"/>
    </row>
    <row r="138" spans="1:8" s="16" customFormat="1" ht="50.1" customHeight="1" x14ac:dyDescent="0.2">
      <c r="A138" s="154" t="s">
        <v>87</v>
      </c>
      <c r="B138" s="204"/>
      <c r="C13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56">
        <v>6504</v>
      </c>
      <c r="E138" s="37"/>
      <c r="F138" s="37"/>
      <c r="G138" s="37"/>
      <c r="H138" s="38"/>
    </row>
    <row r="139" spans="1:8" s="16" customFormat="1" ht="50.1" customHeight="1" x14ac:dyDescent="0.2">
      <c r="A139" s="154" t="s">
        <v>88</v>
      </c>
      <c r="B139" s="204"/>
      <c r="C139" s="203" t="str">
        <f>"Интернет-площадка 2gis.ru на основе Cправочника организаций "&amp;$C$2&amp;""</f>
        <v>Интернет-площадка 2gis.ru на основе Cправочника организаций "2ГИС.СЫКТЫВКАР"</v>
      </c>
      <c r="D139" s="56">
        <v>6126</v>
      </c>
      <c r="E139" s="37"/>
      <c r="F139" s="37"/>
      <c r="G139" s="37"/>
      <c r="H139" s="38"/>
    </row>
    <row r="140" spans="1:8" s="16" customFormat="1" ht="50.1" customHeight="1" x14ac:dyDescent="0.2">
      <c r="A140" s="160" t="s">
        <v>89</v>
      </c>
      <c r="B140" s="161"/>
      <c r="C140" s="203" t="str">
        <f>"Интернет-площадка 2gis.ru на основе Cправочника организаций "&amp;$C$2&amp;""</f>
        <v>Интернет-площадка 2gis.ru на основе Cправочника организаций "2ГИС.СЫКТЫВКАР"</v>
      </c>
      <c r="D140" s="56">
        <v>7206</v>
      </c>
      <c r="E140" s="37"/>
      <c r="F140" s="37"/>
      <c r="G140" s="37"/>
      <c r="H140" s="38"/>
    </row>
    <row r="141" spans="1:8" s="16" customFormat="1" ht="50.1" customHeight="1" x14ac:dyDescent="0.2">
      <c r="A141" s="160" t="s">
        <v>90</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56">
        <v>2730</v>
      </c>
      <c r="E141" s="37"/>
      <c r="F141" s="37"/>
      <c r="G141" s="37"/>
      <c r="H141" s="38"/>
    </row>
    <row r="142" spans="1:8" s="16" customFormat="1" ht="50.1" customHeight="1" x14ac:dyDescent="0.2">
      <c r="A142" s="160" t="s">
        <v>91</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56">
        <v>2730</v>
      </c>
      <c r="E142" s="37"/>
      <c r="F142" s="37"/>
      <c r="G142" s="37"/>
      <c r="H142" s="38"/>
    </row>
    <row r="143" spans="1:8" s="16" customFormat="1" ht="50.1" customHeight="1" x14ac:dyDescent="0.2">
      <c r="A143" s="160" t="s">
        <v>92</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56">
        <v>6612</v>
      </c>
      <c r="E143" s="37"/>
      <c r="F143" s="37"/>
      <c r="G143" s="37"/>
      <c r="H143" s="38"/>
    </row>
    <row r="144" spans="1:8" s="16" customFormat="1" ht="50.1" customHeight="1" x14ac:dyDescent="0.2">
      <c r="A144" s="160" t="s">
        <v>93</v>
      </c>
      <c r="B144" s="161"/>
      <c r="C144" s="203" t="str">
        <f>C176</f>
        <v>электронный справочник на основе Справочника организаций "2ГИС.СЫКТЫВКАР" (мобильная версия 2ГИС 4.0 и выше)</v>
      </c>
      <c r="D144" s="56">
        <v>7500</v>
      </c>
      <c r="E144" s="37"/>
      <c r="F144" s="37"/>
      <c r="G144" s="37"/>
      <c r="H144" s="38"/>
    </row>
    <row r="145" spans="1:8" s="16" customFormat="1" ht="50.1" customHeight="1" x14ac:dyDescent="0.2">
      <c r="A145" s="160" t="s">
        <v>94</v>
      </c>
      <c r="B145" s="161"/>
      <c r="C145" s="203" t="s">
        <v>689</v>
      </c>
      <c r="D145" s="56">
        <v>900</v>
      </c>
      <c r="E145" s="37"/>
      <c r="F145" s="37"/>
      <c r="G145" s="37"/>
      <c r="H145" s="38"/>
    </row>
    <row r="146" spans="1:8" s="16" customFormat="1" ht="63" customHeight="1" x14ac:dyDescent="0.2">
      <c r="A146" s="160" t="s">
        <v>96</v>
      </c>
      <c r="B146" s="161"/>
      <c r="C14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56">
        <v>3006</v>
      </c>
      <c r="E146" s="37"/>
      <c r="F146" s="37"/>
      <c r="G146" s="37"/>
      <c r="H146" s="38"/>
    </row>
    <row r="147" spans="1:8" s="16" customFormat="1" ht="63" customHeight="1" x14ac:dyDescent="0.2">
      <c r="A147" s="160" t="s">
        <v>97</v>
      </c>
      <c r="B147" s="161"/>
      <c r="C147" s="203"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56">
        <v>2508</v>
      </c>
      <c r="E147" s="37"/>
      <c r="F147" s="37"/>
      <c r="G147" s="37"/>
      <c r="H147" s="38"/>
    </row>
    <row r="148" spans="1:8" s="16" customFormat="1" ht="63" customHeight="1" x14ac:dyDescent="0.2">
      <c r="A148" s="160" t="s">
        <v>98</v>
      </c>
      <c r="B148" s="161"/>
      <c r="C148"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56">
        <v>1500</v>
      </c>
      <c r="E148" s="37"/>
      <c r="F148" s="37"/>
      <c r="G148" s="37"/>
      <c r="H148" s="38"/>
    </row>
    <row r="149" spans="1:8" s="16" customFormat="1" ht="63" customHeight="1" x14ac:dyDescent="0.2">
      <c r="A149" s="160" t="s">
        <v>99</v>
      </c>
      <c r="B149" s="161"/>
      <c r="C149"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56">
        <v>900</v>
      </c>
      <c r="E149" s="37"/>
      <c r="F149" s="37"/>
      <c r="G149" s="37"/>
      <c r="H149" s="38"/>
    </row>
    <row r="150" spans="1:8" s="16" customFormat="1" ht="63" customHeight="1" x14ac:dyDescent="0.2">
      <c r="A150" s="160" t="s">
        <v>100</v>
      </c>
      <c r="B150" s="161" t="s">
        <v>100</v>
      </c>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359">
        <v>7002</v>
      </c>
      <c r="E150" s="157"/>
      <c r="F150" s="157"/>
      <c r="G150" s="157"/>
      <c r="H150" s="158"/>
    </row>
    <row r="151" spans="1:8" s="16" customFormat="1" ht="63" customHeight="1" x14ac:dyDescent="0.2">
      <c r="A151" s="160" t="s">
        <v>101</v>
      </c>
      <c r="B151" s="161" t="s">
        <v>101</v>
      </c>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359">
        <v>5502</v>
      </c>
      <c r="E151" s="157"/>
      <c r="F151" s="157"/>
      <c r="G151" s="157"/>
      <c r="H151" s="158"/>
    </row>
    <row r="152" spans="1:8" s="16" customFormat="1" ht="50.1" customHeight="1" thickBot="1" x14ac:dyDescent="0.25">
      <c r="A152" s="160" t="s">
        <v>102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56">
        <v>1656</v>
      </c>
      <c r="E152" s="37"/>
      <c r="F152" s="37"/>
      <c r="G152" s="37"/>
      <c r="H152" s="38"/>
    </row>
    <row r="153" spans="1:8" s="16" customFormat="1" ht="102" customHeight="1" thickBot="1" x14ac:dyDescent="0.25">
      <c r="A153" s="160" t="s">
        <v>16</v>
      </c>
      <c r="B153" s="161"/>
      <c r="C15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56">
        <v>600</v>
      </c>
      <c r="E153" s="37"/>
      <c r="F153" s="37"/>
      <c r="G153" s="37"/>
      <c r="H153" s="38"/>
    </row>
    <row r="154" spans="1:8" s="16" customFormat="1" ht="102" customHeight="1" thickBot="1" x14ac:dyDescent="0.25">
      <c r="A154" s="160" t="s">
        <v>103</v>
      </c>
      <c r="B154" s="161"/>
      <c r="C15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4" s="56">
        <v>100002</v>
      </c>
      <c r="E154" s="37"/>
      <c r="F154" s="37"/>
      <c r="G154" s="37"/>
      <c r="H154" s="38"/>
    </row>
    <row r="155" spans="1:8" s="16" customFormat="1" ht="126" customHeight="1" x14ac:dyDescent="0.2">
      <c r="A155" s="160" t="s">
        <v>104</v>
      </c>
      <c r="B155" s="161"/>
      <c r="C15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5" s="56">
        <v>6000</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56">
        <v>4002</v>
      </c>
      <c r="E156" s="37"/>
      <c r="F156" s="37"/>
      <c r="G156" s="37"/>
      <c r="H156" s="38"/>
    </row>
    <row r="157" spans="1:8" s="16" customFormat="1" ht="96" customHeight="1" x14ac:dyDescent="0.2">
      <c r="A157" s="154" t="s">
        <v>106</v>
      </c>
      <c r="B157" s="204"/>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7" s="56">
        <v>6000</v>
      </c>
      <c r="E157" s="37"/>
      <c r="F157" s="37"/>
      <c r="G157" s="37"/>
      <c r="H157" s="38"/>
    </row>
    <row r="158" spans="1:8" s="16" customFormat="1" ht="50.1" customHeight="1" x14ac:dyDescent="0.2">
      <c r="A158" s="160" t="s">
        <v>690</v>
      </c>
      <c r="B158" s="161"/>
      <c r="C158" s="203" t="str">
        <f>"Интернет-площадка 2gis.ru на основе Cправочника организаций "&amp;$C$2&amp;""</f>
        <v>Интернет-площадка 2gis.ru на основе Cправочника организаций "2ГИС.СЫКТЫВКАР"</v>
      </c>
      <c r="D158" s="56">
        <v>6360</v>
      </c>
      <c r="E158" s="37"/>
      <c r="F158" s="37"/>
      <c r="G158" s="37"/>
      <c r="H158" s="38"/>
    </row>
    <row r="159" spans="1:8" s="16" customFormat="1" ht="50.1" customHeight="1" x14ac:dyDescent="0.2">
      <c r="A159" s="160" t="s">
        <v>108</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56">
        <v>3840</v>
      </c>
      <c r="E159" s="37"/>
      <c r="F159" s="37"/>
      <c r="G159" s="37"/>
      <c r="H159" s="38"/>
    </row>
    <row r="160" spans="1:8" s="16" customFormat="1" ht="50.1" customHeight="1" x14ac:dyDescent="0.2">
      <c r="A160" s="154" t="s">
        <v>109</v>
      </c>
      <c r="B160" s="204"/>
      <c r="C160"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56">
        <v>9120</v>
      </c>
      <c r="E160" s="37"/>
      <c r="F160" s="37"/>
      <c r="G160" s="37"/>
      <c r="H160" s="38"/>
    </row>
    <row r="161" spans="1:8" s="16" customFormat="1" ht="50.1" customHeight="1" x14ac:dyDescent="0.2">
      <c r="A161" s="154" t="s">
        <v>110</v>
      </c>
      <c r="B161" s="204"/>
      <c r="C161" s="203" t="str">
        <f>"Интернет-площадка 2gis.ru на основе Cправочника организаций "&amp;$C$2&amp;""</f>
        <v>Интернет-площадка 2gis.ru на основе Cправочника организаций "2ГИС.СЫКТЫВКАР"</v>
      </c>
      <c r="D161" s="56">
        <v>8640</v>
      </c>
      <c r="E161" s="37"/>
      <c r="F161" s="37"/>
      <c r="G161" s="37"/>
      <c r="H161" s="38"/>
    </row>
    <row r="162" spans="1:8" s="16" customFormat="1" ht="50.1" customHeight="1" x14ac:dyDescent="0.2">
      <c r="A162" s="154" t="s">
        <v>111</v>
      </c>
      <c r="B162" s="204"/>
      <c r="C162" s="203" t="str">
        <f>"Интернет-площадка 2gis.ru на основе Cправочника организаций "&amp;$C$2&amp;""</f>
        <v>Интернет-площадка 2gis.ru на основе Cправочника организаций "2ГИС.СЫКТЫВКАР"</v>
      </c>
      <c r="D162" s="56">
        <v>10368</v>
      </c>
      <c r="E162" s="37"/>
      <c r="F162" s="37"/>
      <c r="G162" s="37"/>
      <c r="H162" s="38"/>
    </row>
    <row r="163" spans="1:8" s="16" customFormat="1" ht="50.1" customHeight="1" x14ac:dyDescent="0.2">
      <c r="A163" s="154" t="s">
        <v>112</v>
      </c>
      <c r="B163" s="204"/>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56">
        <v>3840</v>
      </c>
      <c r="E163" s="37"/>
      <c r="F163" s="37"/>
      <c r="G163" s="37"/>
      <c r="H163" s="38"/>
    </row>
    <row r="164" spans="1:8" s="16" customFormat="1" ht="50.1" customHeight="1" x14ac:dyDescent="0.2">
      <c r="A164" s="154" t="s">
        <v>113</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56">
        <v>3840</v>
      </c>
      <c r="E164" s="37"/>
      <c r="F164" s="37"/>
      <c r="G164" s="37"/>
      <c r="H164" s="38"/>
    </row>
    <row r="165" spans="1:8" s="16" customFormat="1" ht="50.1" customHeight="1" x14ac:dyDescent="0.2">
      <c r="A165" s="160" t="s">
        <v>114</v>
      </c>
      <c r="B165" s="161"/>
      <c r="C165"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56">
        <v>9360</v>
      </c>
      <c r="E165" s="37"/>
      <c r="F165" s="37"/>
      <c r="G165" s="37"/>
      <c r="H165" s="38"/>
    </row>
    <row r="166" spans="1:8" s="16" customFormat="1" ht="50.1" customHeight="1" x14ac:dyDescent="0.2">
      <c r="A166" s="160" t="s">
        <v>115</v>
      </c>
      <c r="B166" s="161"/>
      <c r="C166" s="203" t="s">
        <v>689</v>
      </c>
      <c r="D166" s="56">
        <v>1320</v>
      </c>
      <c r="E166" s="37"/>
      <c r="F166" s="37"/>
      <c r="G166" s="37"/>
      <c r="H166" s="38"/>
    </row>
    <row r="167" spans="1:8" s="16" customFormat="1" ht="63" customHeight="1" x14ac:dyDescent="0.2">
      <c r="A167" s="160" t="s">
        <v>116</v>
      </c>
      <c r="B167" s="161"/>
      <c r="C16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56">
        <v>9840</v>
      </c>
      <c r="E167" s="37"/>
      <c r="F167" s="37"/>
      <c r="G167" s="37"/>
      <c r="H167" s="38"/>
    </row>
    <row r="168" spans="1:8" s="16" customFormat="1" ht="50.1" customHeight="1" thickBot="1" x14ac:dyDescent="0.25">
      <c r="A168" s="160" t="s">
        <v>117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56">
        <v>2400</v>
      </c>
      <c r="E168" s="37"/>
      <c r="F168" s="37"/>
      <c r="G168" s="37"/>
      <c r="H168" s="38"/>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6">
        <v>6000</v>
      </c>
      <c r="E170" s="37"/>
      <c r="F170" s="37"/>
      <c r="G170" s="37"/>
      <c r="H170" s="38"/>
    </row>
    <row r="171" spans="1:8" s="16" customFormat="1" ht="50.1" customHeight="1" x14ac:dyDescent="0.2">
      <c r="A171" s="160" t="s">
        <v>120</v>
      </c>
      <c r="B171" s="161"/>
      <c r="C171" s="209"/>
      <c r="D171" s="36">
        <v>4002</v>
      </c>
      <c r="E171" s="37"/>
      <c r="F171" s="37"/>
      <c r="G171" s="37"/>
      <c r="H171" s="38"/>
    </row>
    <row r="172" spans="1:8" s="16" customFormat="1" ht="50.1" customHeight="1" x14ac:dyDescent="0.2">
      <c r="A172" s="207" t="s">
        <v>121</v>
      </c>
      <c r="B172" s="208"/>
      <c r="C172" s="209"/>
      <c r="D172" s="359">
        <v>1500</v>
      </c>
      <c r="E172" s="157"/>
      <c r="F172" s="157"/>
      <c r="G172" s="157"/>
      <c r="H172" s="157"/>
    </row>
    <row r="173" spans="1:8" s="16" customFormat="1" ht="50.1" customHeight="1" x14ac:dyDescent="0.2">
      <c r="A173" s="207" t="s">
        <v>122</v>
      </c>
      <c r="B173" s="208"/>
      <c r="C173" s="209"/>
      <c r="D173" s="359">
        <v>150</v>
      </c>
      <c r="E173" s="157"/>
      <c r="F173" s="157"/>
      <c r="G173" s="157"/>
      <c r="H173" s="157"/>
    </row>
    <row r="174" spans="1:8" s="16" customFormat="1" ht="50.1" customHeight="1" thickBot="1" x14ac:dyDescent="0.25">
      <c r="A174" s="207" t="s">
        <v>123</v>
      </c>
      <c r="B174" s="208"/>
      <c r="C174" s="210"/>
      <c r="D174" s="78">
        <v>600</v>
      </c>
      <c r="E174" s="79"/>
      <c r="F174" s="79"/>
      <c r="G174" s="79"/>
      <c r="H174" s="79"/>
    </row>
    <row r="175" spans="1:8" s="16" customFormat="1" ht="50.1" customHeight="1" thickBot="1" x14ac:dyDescent="0.25">
      <c r="A175" s="24" t="s">
        <v>124</v>
      </c>
      <c r="B175" s="25"/>
      <c r="C175" s="26"/>
      <c r="D175" s="173"/>
      <c r="E175" s="173"/>
      <c r="F175" s="173"/>
      <c r="G175" s="173"/>
      <c r="H175" s="174"/>
    </row>
    <row r="176" spans="1:8" s="16" customFormat="1" ht="50.1" customHeight="1" x14ac:dyDescent="0.2">
      <c r="A176" s="160" t="s">
        <v>125</v>
      </c>
      <c r="B176" s="161"/>
      <c r="C17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76" s="212">
        <f>F176*1.2</f>
        <v>2397.6</v>
      </c>
      <c r="E176" s="213">
        <f>F176*1.1</f>
        <v>2197.8000000000002</v>
      </c>
      <c r="F176" s="213">
        <v>1998</v>
      </c>
      <c r="G176" s="213">
        <f>F176*0.75</f>
        <v>1498.5</v>
      </c>
      <c r="H176" s="214">
        <f>F176*0.5</f>
        <v>999</v>
      </c>
    </row>
    <row r="177" spans="1:8" s="16" customFormat="1" ht="50.1" customHeight="1" x14ac:dyDescent="0.2">
      <c r="A177" s="160" t="s">
        <v>126</v>
      </c>
      <c r="B177" s="161"/>
      <c r="C177" s="203" t="str">
        <f>"Интернет-площадка 2gis.ru на основе Cправочника организаций "&amp;$C$2&amp;""</f>
        <v>Интернет-площадка 2gis.ru на основе Cправочника организаций "2ГИС.СЫКТЫВКАР"</v>
      </c>
      <c r="D177" s="36">
        <v>2700</v>
      </c>
      <c r="E177" s="37"/>
      <c r="F177" s="37"/>
      <c r="G177" s="37"/>
      <c r="H177" s="38"/>
    </row>
    <row r="178" spans="1:8" s="16" customFormat="1" ht="50.1" customHeight="1" x14ac:dyDescent="0.2">
      <c r="A178" s="160" t="s">
        <v>127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8" s="56">
        <v>534</v>
      </c>
      <c r="E178" s="37"/>
      <c r="F178" s="37"/>
      <c r="G178" s="37"/>
      <c r="H178" s="38"/>
    </row>
    <row r="179" spans="1:8" s="16" customFormat="1" ht="50.1" customHeight="1" x14ac:dyDescent="0.2">
      <c r="A179" s="154" t="s">
        <v>295</v>
      </c>
      <c r="B179" s="204"/>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79" s="212">
        <f>F179*1.2</f>
        <v>3456</v>
      </c>
      <c r="E179" s="213">
        <f>F179*1.1</f>
        <v>3168.0000000000005</v>
      </c>
      <c r="F179" s="213">
        <v>2880</v>
      </c>
      <c r="G179" s="213">
        <f>F179*0.75</f>
        <v>2160</v>
      </c>
      <c r="H179" s="214">
        <f>F179*0.5</f>
        <v>1440</v>
      </c>
    </row>
    <row r="180" spans="1:8" s="16" customFormat="1" ht="50.1" customHeight="1" x14ac:dyDescent="0.2">
      <c r="A180" s="154" t="s">
        <v>179</v>
      </c>
      <c r="B180" s="204"/>
      <c r="C180" s="203" t="str">
        <f>"Интернет-площадка 2gis.ru на основе Cправочника организаций "&amp;$C$2&amp;""</f>
        <v>Интернет-площадка 2gis.ru на основе Cправочника организаций "2ГИС.СЫКТЫВКАР"</v>
      </c>
      <c r="D180" s="36">
        <v>3840</v>
      </c>
      <c r="E180" s="37"/>
      <c r="F180" s="37"/>
      <c r="G180" s="37"/>
      <c r="H180" s="38"/>
    </row>
    <row r="181" spans="1:8" s="16" customFormat="1" ht="50.1" customHeight="1" x14ac:dyDescent="0.2">
      <c r="A181" s="154" t="s">
        <v>130</v>
      </c>
      <c r="B181" s="204"/>
      <c r="C181"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81" s="36">
        <v>840</v>
      </c>
      <c r="E181" s="37"/>
      <c r="F181" s="37"/>
      <c r="G181" s="37"/>
      <c r="H181" s="38"/>
    </row>
    <row r="182" spans="1:8" s="16" customFormat="1" ht="126" customHeight="1" thickBot="1" x14ac:dyDescent="0.25">
      <c r="A182" s="160" t="s">
        <v>131</v>
      </c>
      <c r="B182" s="161"/>
      <c r="C182" s="215" t="str">
        <f>C177</f>
        <v>Интернет-площадка 2gis.ru на основе Cправочника организаций "2ГИС.СЫКТЫВКАР"</v>
      </c>
      <c r="D182" s="212">
        <f>F182*1.2</f>
        <v>2491.1999999999998</v>
      </c>
      <c r="E182" s="213">
        <f>F182*1.1</f>
        <v>2283.6000000000004</v>
      </c>
      <c r="F182" s="213">
        <v>2076</v>
      </c>
      <c r="G182" s="213">
        <f>F182*0.75</f>
        <v>1557</v>
      </c>
      <c r="H182" s="214">
        <f>F182*0.5</f>
        <v>1038</v>
      </c>
    </row>
    <row r="183" spans="1:8" s="28" customFormat="1" ht="50.1" customHeight="1" thickBot="1" x14ac:dyDescent="0.25">
      <c r="A183" s="24" t="s">
        <v>193</v>
      </c>
      <c r="B183" s="25"/>
      <c r="C183" s="26"/>
      <c r="D183" s="173"/>
      <c r="E183" s="173"/>
      <c r="F183" s="173"/>
      <c r="G183" s="173"/>
      <c r="H183" s="174"/>
    </row>
    <row r="184" spans="1:8" s="23" customFormat="1" ht="30" customHeight="1" thickBot="1" x14ac:dyDescent="0.25">
      <c r="A184" s="589"/>
      <c r="B184" s="429"/>
      <c r="C184" s="430"/>
      <c r="D184" s="429"/>
      <c r="E184" s="429"/>
      <c r="F184" s="429"/>
      <c r="G184" s="429"/>
      <c r="H184" s="431"/>
    </row>
    <row r="185" spans="1:8" s="16" customFormat="1" ht="185.25" customHeight="1" x14ac:dyDescent="0.2">
      <c r="A185" s="160" t="s">
        <v>194</v>
      </c>
      <c r="B185" s="161"/>
      <c r="C18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5" s="31">
        <v>8250</v>
      </c>
      <c r="E185" s="32"/>
      <c r="F185" s="32"/>
      <c r="G185" s="32"/>
      <c r="H185" s="33"/>
    </row>
    <row r="186" spans="1:8" s="16" customFormat="1" ht="83.25" customHeight="1" thickBot="1" x14ac:dyDescent="0.25">
      <c r="A186" s="160" t="s">
        <v>195</v>
      </c>
      <c r="B186" s="161"/>
      <c r="C186" s="209"/>
      <c r="D186" s="36">
        <v>8250</v>
      </c>
      <c r="E186" s="37"/>
      <c r="F186" s="37"/>
      <c r="G186" s="37"/>
      <c r="H186" s="38"/>
    </row>
    <row r="187" spans="1:8" s="16" customFormat="1" ht="21.75" thickBot="1" x14ac:dyDescent="0.25">
      <c r="A187" s="336"/>
      <c r="B187" s="337"/>
      <c r="C187" s="125"/>
      <c r="D187" s="399"/>
      <c r="E187" s="399"/>
      <c r="F187" s="399"/>
      <c r="G187" s="399"/>
      <c r="H187" s="400"/>
    </row>
    <row r="188" spans="1:8" ht="12.6" customHeight="1" x14ac:dyDescent="0.2"/>
    <row r="189" spans="1:8" s="223" customFormat="1" ht="24.95" customHeight="1" x14ac:dyDescent="0.2">
      <c r="A189" s="220"/>
      <c r="B189" s="221" t="s">
        <v>133</v>
      </c>
      <c r="C189" s="222" t="s">
        <v>691</v>
      </c>
      <c r="D189" s="222"/>
    </row>
    <row r="190" spans="1:8" s="223" customFormat="1" ht="24.95" customHeight="1" x14ac:dyDescent="0.2">
      <c r="A190" s="220"/>
      <c r="C190" s="224" t="s">
        <v>692</v>
      </c>
      <c r="D190" s="224"/>
    </row>
    <row r="191" spans="1:8" s="223" customFormat="1" ht="24.95" customHeight="1" x14ac:dyDescent="0.2">
      <c r="A191" s="220"/>
      <c r="C191" s="224" t="s">
        <v>693</v>
      </c>
      <c r="D191" s="224"/>
    </row>
    <row r="192" spans="1:8" s="217" customFormat="1" ht="12" customHeight="1" x14ac:dyDescent="0.2">
      <c r="A192" s="216"/>
      <c r="C192" s="224"/>
      <c r="D192" s="224"/>
      <c r="E192" s="223"/>
      <c r="F192" s="223"/>
      <c r="G192" s="223"/>
    </row>
    <row r="193" spans="1:8" s="231" customFormat="1" ht="24.95" customHeight="1" x14ac:dyDescent="0.2">
      <c r="A193" s="227" t="str">
        <f>Абакан_юр!A174</f>
        <v>По соглашению сторон в качестве валюты платежа могут выступать украинские гривны, в этом случае курс следующий: 1 руб. = 0,4273 гривен</v>
      </c>
      <c r="B193" s="227"/>
      <c r="C193" s="227"/>
      <c r="D193" s="228"/>
      <c r="E193" s="228"/>
      <c r="F193" s="229"/>
      <c r="G193" s="230"/>
      <c r="H193" s="230"/>
    </row>
    <row r="194" spans="1:8" s="231" customFormat="1" ht="24.95" customHeight="1" x14ac:dyDescent="0.2">
      <c r="A194" s="227" t="str">
        <f>Абакан_юр!A175</f>
        <v>По соглашению сторон в качестве валюты платежа могут выступать дирхамы ОАЭ, в этом случае курс следующий: 1 руб. = 0,0413 дирхам</v>
      </c>
      <c r="B194" s="227"/>
      <c r="C194" s="227"/>
      <c r="D194" s="228"/>
      <c r="E194" s="228"/>
      <c r="F194" s="229"/>
      <c r="G194" s="232"/>
      <c r="H194" s="232"/>
    </row>
    <row r="195" spans="1:8" s="231" customFormat="1" ht="24.95" customHeight="1" x14ac:dyDescent="0.2">
      <c r="A195" s="227" t="str">
        <f>Абакан_юр!A176</f>
        <v>По соглашению сторон в качестве валюты платежа могут выступать доллары США, в этом случае курс следующий: 1 руб. = 0,0113 доллара</v>
      </c>
      <c r="B195" s="227"/>
      <c r="C195" s="227"/>
      <c r="D195" s="228"/>
      <c r="E195" s="228"/>
      <c r="F195" s="229"/>
      <c r="G195" s="232"/>
      <c r="H195" s="232"/>
    </row>
    <row r="196" spans="1:8" s="231" customFormat="1" ht="24.95" customHeight="1" x14ac:dyDescent="0.2">
      <c r="A196" s="227" t="str">
        <f>Абакан_юр!A177</f>
        <v>По соглашению сторон в качестве валюты платежа могут выступать евро, в этом случае курс следующий: 1 руб. = 0,0105 евро</v>
      </c>
      <c r="B196" s="227"/>
      <c r="C196" s="227"/>
      <c r="D196" s="228"/>
      <c r="E196" s="229"/>
      <c r="F196" s="229"/>
      <c r="G196" s="232"/>
      <c r="H196" s="232"/>
    </row>
    <row r="197" spans="1:8" s="231" customFormat="1" ht="24.95" customHeight="1" x14ac:dyDescent="0.2">
      <c r="A197" s="227" t="str">
        <f>Абакан_юр!A178</f>
        <v>По соглашению сторон в качестве валюты платежа могут выступать чешские кроны, в этом случае курс следующий: 1 руб. = 0,2661 крона</v>
      </c>
      <c r="B197" s="227"/>
      <c r="C197" s="227"/>
      <c r="D197" s="228"/>
      <c r="E197" s="229"/>
      <c r="F197" s="229"/>
      <c r="G197" s="232"/>
      <c r="H197" s="232"/>
    </row>
    <row r="198" spans="1:8" s="231" customFormat="1" ht="24.95" customHeight="1" x14ac:dyDescent="0.2">
      <c r="A198" s="227" t="str">
        <f>Абакан_юр!A179</f>
        <v>По соглашению сторон в качестве валюты платежа могут выступать киргизские сомы, в этом случае курс следующий: 1 руб. = 1,0065 сом</v>
      </c>
      <c r="B198" s="227"/>
      <c r="C198" s="227"/>
      <c r="D198" s="228"/>
      <c r="E198" s="228"/>
      <c r="F198" s="229"/>
      <c r="G198" s="232"/>
      <c r="H198" s="232"/>
    </row>
    <row r="199" spans="1:8" s="231" customFormat="1" ht="24.95" customHeight="1" x14ac:dyDescent="0.2">
      <c r="A19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9" s="227"/>
      <c r="C199" s="227"/>
      <c r="D199" s="228"/>
      <c r="E199" s="228"/>
      <c r="F199" s="229"/>
      <c r="G199" s="232"/>
      <c r="H199" s="232"/>
    </row>
    <row r="200" spans="1:8" s="238" customFormat="1" ht="12" customHeight="1" x14ac:dyDescent="0.2">
      <c r="A200" s="233"/>
      <c r="B200" s="233"/>
      <c r="C200" s="234"/>
      <c r="D200" s="235"/>
      <c r="E200" s="235"/>
      <c r="F200" s="236"/>
      <c r="G200" s="237"/>
      <c r="H200" s="237"/>
    </row>
    <row r="201" spans="1:8" ht="24.95" customHeight="1" x14ac:dyDescent="0.2">
      <c r="A201" s="239" t="s">
        <v>144</v>
      </c>
      <c r="B201" s="239"/>
      <c r="C201" s="239"/>
      <c r="D201" s="239"/>
      <c r="E201" s="239"/>
      <c r="F201" s="239"/>
      <c r="G201" s="239"/>
      <c r="H201" s="239"/>
    </row>
    <row r="202" spans="1:8" ht="24.95" customHeight="1" x14ac:dyDescent="0.2">
      <c r="A202" s="239" t="s">
        <v>145</v>
      </c>
      <c r="B202" s="239"/>
      <c r="C202" s="239"/>
      <c r="D202" s="239"/>
      <c r="E202" s="239"/>
      <c r="F202" s="239"/>
      <c r="G202" s="239"/>
      <c r="H202" s="239"/>
    </row>
    <row r="203" spans="1:8" s="238" customFormat="1" ht="12.6" customHeight="1" x14ac:dyDescent="0.2">
      <c r="A203" s="233"/>
      <c r="B203" s="233"/>
      <c r="C203" s="234"/>
      <c r="D203" s="235"/>
      <c r="E203" s="235"/>
      <c r="F203" s="236"/>
      <c r="G203" s="237"/>
      <c r="H203" s="237"/>
    </row>
    <row r="204" spans="1:8" s="242" customFormat="1" ht="50.1" customHeight="1" thickBot="1" x14ac:dyDescent="0.25">
      <c r="A204" s="240" t="s">
        <v>146</v>
      </c>
      <c r="B204" s="240"/>
      <c r="C204" s="240"/>
      <c r="D204" s="240"/>
      <c r="E204" s="240"/>
      <c r="F204" s="241"/>
      <c r="G204" s="231"/>
    </row>
    <row r="205" spans="1:8" s="247" customFormat="1" ht="50.1" customHeight="1" thickBot="1" x14ac:dyDescent="0.25">
      <c r="A205" s="595" t="s">
        <v>147</v>
      </c>
      <c r="B205" s="596"/>
      <c r="C205" s="596"/>
      <c r="D205" s="596"/>
      <c r="E205" s="597"/>
      <c r="F205" s="246"/>
      <c r="G205" s="217"/>
    </row>
    <row r="206" spans="1:8" ht="97.5" customHeight="1" thickBot="1" x14ac:dyDescent="0.25">
      <c r="A206" s="375" t="s">
        <v>148</v>
      </c>
      <c r="B206" s="376"/>
      <c r="C206" s="250" t="s">
        <v>149</v>
      </c>
      <c r="D206" s="402" t="s">
        <v>150</v>
      </c>
      <c r="E206" s="403"/>
      <c r="F206" s="252"/>
      <c r="G206" s="252"/>
      <c r="H206" s="252"/>
    </row>
    <row r="207" spans="1:8" ht="99.95" customHeight="1" x14ac:dyDescent="0.2">
      <c r="A207" s="258" t="s">
        <v>151</v>
      </c>
      <c r="B207" s="259"/>
      <c r="C207" s="260" t="s">
        <v>152</v>
      </c>
      <c r="D207" s="261" t="s">
        <v>153</v>
      </c>
      <c r="E207" s="262"/>
      <c r="F207" s="252"/>
      <c r="G207" s="252"/>
      <c r="H207" s="252"/>
    </row>
    <row r="208" spans="1:8" ht="75" customHeight="1" x14ac:dyDescent="0.2">
      <c r="A208" s="258" t="s">
        <v>154</v>
      </c>
      <c r="B208" s="259"/>
      <c r="C208" s="260" t="s">
        <v>155</v>
      </c>
      <c r="D208" s="261" t="s">
        <v>156</v>
      </c>
      <c r="E208" s="262"/>
      <c r="F208" s="252"/>
      <c r="G208" s="252"/>
      <c r="H208" s="252"/>
    </row>
    <row r="209" spans="1:8" ht="128.25" customHeight="1" thickBot="1" x14ac:dyDescent="0.25">
      <c r="A209" s="404" t="s">
        <v>157</v>
      </c>
      <c r="B209" s="405"/>
      <c r="C209" s="406" t="s">
        <v>158</v>
      </c>
      <c r="D209" s="407" t="s">
        <v>156</v>
      </c>
      <c r="E209" s="408"/>
      <c r="F209" s="252"/>
      <c r="G209" s="252"/>
      <c r="H209" s="252"/>
    </row>
    <row r="210" spans="1:8" s="217" customFormat="1" ht="102.75" customHeight="1" thickBot="1" x14ac:dyDescent="0.25">
      <c r="A210" s="404" t="s">
        <v>160</v>
      </c>
      <c r="B210" s="405"/>
      <c r="C210" s="601" t="s">
        <v>161</v>
      </c>
      <c r="D210" s="405" t="s">
        <v>156</v>
      </c>
      <c r="E210" s="602"/>
      <c r="F210" s="246"/>
      <c r="G210" s="246"/>
      <c r="H210" s="246"/>
    </row>
    <row r="211" spans="1:8" s="238" customFormat="1" ht="222.75" customHeight="1" thickBot="1" x14ac:dyDescent="0.25">
      <c r="A211" s="404" t="s">
        <v>162</v>
      </c>
      <c r="B211" s="405"/>
      <c r="C211" s="406" t="s">
        <v>163</v>
      </c>
      <c r="D211" s="407" t="s">
        <v>156</v>
      </c>
      <c r="E211" s="408"/>
      <c r="F211" s="236"/>
      <c r="G211" s="237"/>
      <c r="H211" s="237"/>
    </row>
    <row r="212" spans="1:8" s="238" customFormat="1" ht="12" customHeight="1" x14ac:dyDescent="0.2">
      <c r="A212" s="233"/>
      <c r="B212" s="233"/>
      <c r="C212" s="234"/>
      <c r="D212" s="235"/>
      <c r="E212" s="235"/>
      <c r="F212" s="236"/>
      <c r="G212" s="237"/>
      <c r="H212" s="237"/>
    </row>
    <row r="213" spans="1:8" s="508" customFormat="1" ht="75" customHeight="1" x14ac:dyDescent="0.2">
      <c r="A213" s="506" t="s">
        <v>662</v>
      </c>
      <c r="B213" s="506"/>
      <c r="C213" s="506"/>
      <c r="D213" s="506"/>
      <c r="E213" s="506"/>
      <c r="F213" s="506"/>
      <c r="G213" s="506"/>
      <c r="H213" s="506"/>
    </row>
    <row r="214" spans="1:8" s="508" customFormat="1" ht="24.75" customHeight="1" x14ac:dyDescent="0.2">
      <c r="A214" s="507" t="s">
        <v>694</v>
      </c>
      <c r="B214" s="507"/>
      <c r="C214" s="507"/>
      <c r="D214" s="507"/>
      <c r="E214" s="507"/>
      <c r="F214" s="507"/>
      <c r="G214" s="507"/>
      <c r="H214" s="507"/>
    </row>
    <row r="215" spans="1:8" s="238" customFormat="1" ht="12" customHeight="1" x14ac:dyDescent="0.2">
      <c r="A215" s="233"/>
      <c r="B215" s="233"/>
      <c r="C215" s="234"/>
      <c r="D215" s="235"/>
      <c r="E215" s="235"/>
      <c r="F215" s="236"/>
      <c r="G215" s="237"/>
      <c r="H215" s="237"/>
    </row>
    <row r="216" spans="1:8" ht="42" customHeight="1" x14ac:dyDescent="0.2">
      <c r="A216" s="264" t="s">
        <v>164</v>
      </c>
      <c r="B216" s="264"/>
      <c r="C216" s="264"/>
      <c r="D216" s="264"/>
      <c r="E216" s="264"/>
      <c r="F216" s="264"/>
      <c r="G216" s="264"/>
      <c r="H216" s="264"/>
    </row>
    <row r="217" spans="1:8" ht="36" customHeight="1" x14ac:dyDescent="0.2">
      <c r="A217" s="264" t="s">
        <v>165</v>
      </c>
      <c r="B217" s="264"/>
      <c r="C217" s="264"/>
      <c r="D217" s="264"/>
      <c r="E217" s="264"/>
      <c r="F217" s="264"/>
      <c r="G217" s="264"/>
      <c r="H217" s="264"/>
    </row>
    <row r="218" spans="1:8" ht="189" customHeight="1" x14ac:dyDescent="0.2">
      <c r="A218"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384"/>
      <c r="C218" s="384"/>
      <c r="D218" s="384"/>
      <c r="E218" s="384"/>
      <c r="F218" s="384"/>
      <c r="G218" s="384"/>
      <c r="H218" s="384"/>
    </row>
    <row r="219" spans="1:8" s="16" customFormat="1" ht="67.5" customHeight="1" x14ac:dyDescent="0.2">
      <c r="A219" s="239" t="s">
        <v>167</v>
      </c>
      <c r="B219" s="239"/>
      <c r="C219" s="239"/>
      <c r="D219" s="239"/>
      <c r="E219" s="239"/>
      <c r="F219" s="239"/>
      <c r="G219" s="239"/>
      <c r="H219" s="239"/>
    </row>
    <row r="220" spans="1:8" ht="23.25" x14ac:dyDescent="0.2">
      <c r="A220" s="264" t="s">
        <v>168</v>
      </c>
      <c r="B220" s="264"/>
      <c r="C220" s="264"/>
      <c r="D220" s="264"/>
      <c r="E220" s="264"/>
      <c r="F220" s="264"/>
      <c r="G220" s="264"/>
      <c r="H220" s="264"/>
    </row>
    <row r="221" spans="1:8" ht="6" customHeight="1" x14ac:dyDescent="0.2"/>
    <row r="222" spans="1:8" s="266" customFormat="1" ht="114.75" customHeight="1" x14ac:dyDescent="0.2">
      <c r="A222" s="239" t="s">
        <v>169</v>
      </c>
      <c r="B222" s="239"/>
      <c r="C222" s="239"/>
      <c r="D222" s="239"/>
      <c r="E222" s="239"/>
      <c r="F222" s="239"/>
      <c r="G222" s="239"/>
      <c r="H222" s="239"/>
    </row>
  </sheetData>
  <sheetProtection selectLockedCells="1" selectUnlockedCells="1"/>
  <mergeCells count="359">
    <mergeCell ref="A216:H216"/>
    <mergeCell ref="A217:H217"/>
    <mergeCell ref="A218:H218"/>
    <mergeCell ref="A219:H219"/>
    <mergeCell ref="A220:H220"/>
    <mergeCell ref="A222:E222"/>
    <mergeCell ref="F222:H222"/>
    <mergeCell ref="A210:B210"/>
    <mergeCell ref="D210:E210"/>
    <mergeCell ref="A211:B211"/>
    <mergeCell ref="D211:E211"/>
    <mergeCell ref="A213:H213"/>
    <mergeCell ref="A214:H214"/>
    <mergeCell ref="A207:B207"/>
    <mergeCell ref="D207:E207"/>
    <mergeCell ref="A208:B208"/>
    <mergeCell ref="D208:E208"/>
    <mergeCell ref="A209:B209"/>
    <mergeCell ref="D209:E209"/>
    <mergeCell ref="A201:H201"/>
    <mergeCell ref="A202:H202"/>
    <mergeCell ref="A204:E204"/>
    <mergeCell ref="A205:E205"/>
    <mergeCell ref="A206:B206"/>
    <mergeCell ref="D206:E206"/>
    <mergeCell ref="A194:C194"/>
    <mergeCell ref="A195:C195"/>
    <mergeCell ref="A196:C196"/>
    <mergeCell ref="A197:C197"/>
    <mergeCell ref="A198:C198"/>
    <mergeCell ref="A199:C199"/>
    <mergeCell ref="C189:D189"/>
    <mergeCell ref="C190:D190"/>
    <mergeCell ref="C191:D191"/>
    <mergeCell ref="C192:D192"/>
    <mergeCell ref="A193:C193"/>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10"/>
  <sheetViews>
    <sheetView view="pageBreakPreview" zoomScale="40" zoomScaleNormal="60" zoomScaleSheetLayoutView="40" workbookViewId="0">
      <pane ySplit="4" topLeftCell="A58"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4" width="90.7109375" style="217" customWidth="1"/>
    <col min="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марта 2024 г.</v>
      </c>
      <c r="B2" s="6" t="s">
        <v>2</v>
      </c>
      <c r="C2" s="7" t="s">
        <v>695</v>
      </c>
      <c r="D2" s="46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6" t="s">
        <v>8</v>
      </c>
    </row>
    <row r="5" spans="1:4" s="28" customFormat="1" ht="50.1" customHeight="1" thickBot="1" x14ac:dyDescent="0.25">
      <c r="A5" s="24" t="s">
        <v>9</v>
      </c>
      <c r="B5" s="25"/>
      <c r="C5" s="26"/>
      <c r="D5" s="27"/>
    </row>
    <row r="6" spans="1:4" ht="21.75" thickBot="1" x14ac:dyDescent="0.25">
      <c r="A6" s="386"/>
      <c r="B6" s="387"/>
      <c r="C6" s="388"/>
      <c r="D6" s="557"/>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558"/>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559"/>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389">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393"/>
    </row>
    <row r="26" spans="1:4" s="16" customFormat="1" ht="24.95" customHeight="1" thickBot="1" x14ac:dyDescent="0.25">
      <c r="A26" s="81"/>
      <c r="B26" s="48"/>
      <c r="C26" s="49"/>
      <c r="D26" s="560"/>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558"/>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561"/>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29"/>
      <c r="C47" s="130"/>
      <c r="D47" s="467"/>
    </row>
    <row r="48" spans="1:4"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300">
        <v>1800</v>
      </c>
    </row>
    <row r="49" spans="1:4"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301"/>
    </row>
    <row r="50" spans="1:4"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301"/>
    </row>
    <row r="51" spans="1:4" ht="21.75" thickBot="1" x14ac:dyDescent="0.25">
      <c r="A51" s="81"/>
      <c r="B51" s="129"/>
      <c r="C51" s="130"/>
      <c r="D51" s="467"/>
    </row>
    <row r="52" spans="1:4"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66">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67"/>
    </row>
    <row r="54" spans="1:4" ht="21.75" thickBot="1" x14ac:dyDescent="0.25">
      <c r="A54" s="386"/>
      <c r="B54" s="387"/>
      <c r="C54" s="388"/>
      <c r="D54" s="557"/>
    </row>
    <row r="55" spans="1:4"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1">
        <v>3258</v>
      </c>
    </row>
    <row r="56" spans="1:4" s="16" customFormat="1" ht="132" customHeight="1" x14ac:dyDescent="0.2">
      <c r="A56" s="34"/>
      <c r="B56" s="35"/>
      <c r="C56" s="35"/>
      <c r="D56" s="36"/>
    </row>
    <row r="57" spans="1:4" s="16" customFormat="1" ht="9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6"/>
    </row>
    <row r="58" spans="1:4" s="16" customFormat="1" ht="9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121"/>
    </row>
    <row r="59" spans="1:4"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44"/>
    </row>
    <row r="60" spans="1:4" s="16" customFormat="1" ht="24.95" customHeight="1" thickBot="1" x14ac:dyDescent="0.25">
      <c r="A60" s="47"/>
      <c r="B60" s="48"/>
      <c r="C60" s="49"/>
      <c r="D60" s="558"/>
    </row>
    <row r="61" spans="1:4"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54">
        <v>3486</v>
      </c>
    </row>
    <row r="62" spans="1:4" s="16" customFormat="1" ht="132" customHeight="1" x14ac:dyDescent="0.2">
      <c r="A62" s="55"/>
      <c r="B62" s="35"/>
      <c r="C62" s="35"/>
      <c r="D62" s="56"/>
    </row>
    <row r="63" spans="1:4" s="16" customFormat="1" ht="97.5"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56"/>
    </row>
    <row r="64" spans="1:4"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56"/>
    </row>
    <row r="65" spans="1:4"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61"/>
    </row>
    <row r="66" spans="1:4" s="16" customFormat="1" ht="24.95" customHeight="1" thickBot="1" x14ac:dyDescent="0.25">
      <c r="A66" s="81"/>
      <c r="B66" s="82"/>
      <c r="C66" s="83"/>
      <c r="D66" s="559"/>
    </row>
    <row r="67" spans="1:4"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389">
        <v>60</v>
      </c>
    </row>
    <row r="68" spans="1:4" s="16" customFormat="1" ht="94.5" customHeight="1" x14ac:dyDescent="0.2">
      <c r="A68" s="71"/>
      <c r="B68" s="92"/>
      <c r="C68" s="93"/>
      <c r="D68" s="94"/>
    </row>
    <row r="69" spans="1:4"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393"/>
    </row>
    <row r="70" spans="1:4" ht="21.75" thickBot="1" x14ac:dyDescent="0.25">
      <c r="A70" s="81"/>
      <c r="B70" s="129"/>
      <c r="C70" s="130"/>
      <c r="D70" s="467"/>
    </row>
    <row r="71" spans="1:4" ht="50.1" customHeight="1" thickBot="1" x14ac:dyDescent="0.25">
      <c r="A71" s="136" t="s">
        <v>38</v>
      </c>
      <c r="B71" s="137"/>
      <c r="C71" s="137"/>
      <c r="D71" s="562" t="str">
        <f>"от "&amp;MIN(D72:D91)&amp;" до "&amp;MAX(D72:D91)</f>
        <v>от 120 до 2400</v>
      </c>
    </row>
    <row r="72" spans="1:4"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563">
        <v>120</v>
      </c>
    </row>
    <row r="73" spans="1:4" ht="37.5" customHeight="1" x14ac:dyDescent="0.2">
      <c r="A73" s="147" t="s">
        <v>40</v>
      </c>
      <c r="B73" s="148"/>
      <c r="C73" s="143"/>
      <c r="D73" s="564">
        <v>240</v>
      </c>
    </row>
    <row r="74" spans="1:4" ht="37.5" customHeight="1" x14ac:dyDescent="0.2">
      <c r="A74" s="147" t="s">
        <v>41</v>
      </c>
      <c r="B74" s="148"/>
      <c r="C74" s="143"/>
      <c r="D74" s="564">
        <v>360</v>
      </c>
    </row>
    <row r="75" spans="1:4" ht="37.5" customHeight="1" x14ac:dyDescent="0.2">
      <c r="A75" s="147" t="s">
        <v>42</v>
      </c>
      <c r="B75" s="148"/>
      <c r="C75" s="143"/>
      <c r="D75" s="564">
        <v>480</v>
      </c>
    </row>
    <row r="76" spans="1:4" ht="37.5" customHeight="1" x14ac:dyDescent="0.2">
      <c r="A76" s="147" t="s">
        <v>43</v>
      </c>
      <c r="B76" s="148"/>
      <c r="C76" s="143"/>
      <c r="D76" s="564">
        <v>600</v>
      </c>
    </row>
    <row r="77" spans="1:4" ht="37.5" customHeight="1" x14ac:dyDescent="0.2">
      <c r="A77" s="147" t="s">
        <v>44</v>
      </c>
      <c r="B77" s="148"/>
      <c r="C77" s="143"/>
      <c r="D77" s="564">
        <v>720</v>
      </c>
    </row>
    <row r="78" spans="1:4" ht="37.5" customHeight="1" x14ac:dyDescent="0.2">
      <c r="A78" s="147" t="s">
        <v>45</v>
      </c>
      <c r="B78" s="148"/>
      <c r="C78" s="143"/>
      <c r="D78" s="564">
        <v>840</v>
      </c>
    </row>
    <row r="79" spans="1:4" ht="37.5" customHeight="1" x14ac:dyDescent="0.2">
      <c r="A79" s="147" t="s">
        <v>46</v>
      </c>
      <c r="B79" s="148"/>
      <c r="C79" s="143"/>
      <c r="D79" s="564">
        <v>960</v>
      </c>
    </row>
    <row r="80" spans="1:4" ht="37.5" customHeight="1" x14ac:dyDescent="0.2">
      <c r="A80" s="147" t="s">
        <v>47</v>
      </c>
      <c r="B80" s="148"/>
      <c r="C80" s="143"/>
      <c r="D80" s="564">
        <v>1080</v>
      </c>
    </row>
    <row r="81" spans="1:4" ht="37.5" customHeight="1" x14ac:dyDescent="0.2">
      <c r="A81" s="147" t="s">
        <v>48</v>
      </c>
      <c r="B81" s="148"/>
      <c r="C81" s="143"/>
      <c r="D81" s="564">
        <v>1200</v>
      </c>
    </row>
    <row r="82" spans="1:4" ht="37.5" customHeight="1" x14ac:dyDescent="0.2">
      <c r="A82" s="147" t="s">
        <v>49</v>
      </c>
      <c r="B82" s="148"/>
      <c r="C82" s="143"/>
      <c r="D82" s="564">
        <v>1320</v>
      </c>
    </row>
    <row r="83" spans="1:4" ht="37.5" customHeight="1" x14ac:dyDescent="0.2">
      <c r="A83" s="147" t="s">
        <v>50</v>
      </c>
      <c r="B83" s="148"/>
      <c r="C83" s="143"/>
      <c r="D83" s="564">
        <v>1440</v>
      </c>
    </row>
    <row r="84" spans="1:4" ht="37.5" customHeight="1" x14ac:dyDescent="0.2">
      <c r="A84" s="147" t="s">
        <v>51</v>
      </c>
      <c r="B84" s="148"/>
      <c r="C84" s="143"/>
      <c r="D84" s="564">
        <v>1560</v>
      </c>
    </row>
    <row r="85" spans="1:4" ht="37.5" customHeight="1" x14ac:dyDescent="0.2">
      <c r="A85" s="147" t="s">
        <v>52</v>
      </c>
      <c r="B85" s="148"/>
      <c r="C85" s="143"/>
      <c r="D85" s="564">
        <v>1680</v>
      </c>
    </row>
    <row r="86" spans="1:4" ht="37.5" customHeight="1" x14ac:dyDescent="0.2">
      <c r="A86" s="147" t="s">
        <v>53</v>
      </c>
      <c r="B86" s="148"/>
      <c r="C86" s="143"/>
      <c r="D86" s="564">
        <v>1800</v>
      </c>
    </row>
    <row r="87" spans="1:4" ht="37.5" customHeight="1" x14ac:dyDescent="0.2">
      <c r="A87" s="147" t="s">
        <v>54</v>
      </c>
      <c r="B87" s="148"/>
      <c r="C87" s="143"/>
      <c r="D87" s="564">
        <v>1920</v>
      </c>
    </row>
    <row r="88" spans="1:4" ht="37.5" customHeight="1" x14ac:dyDescent="0.2">
      <c r="A88" s="147" t="s">
        <v>55</v>
      </c>
      <c r="B88" s="148"/>
      <c r="C88" s="143"/>
      <c r="D88" s="564">
        <v>2040</v>
      </c>
    </row>
    <row r="89" spans="1:4" ht="37.5" customHeight="1" x14ac:dyDescent="0.2">
      <c r="A89" s="147" t="s">
        <v>56</v>
      </c>
      <c r="B89" s="148"/>
      <c r="C89" s="143"/>
      <c r="D89" s="564">
        <v>2160</v>
      </c>
    </row>
    <row r="90" spans="1:4" ht="37.5" customHeight="1" x14ac:dyDescent="0.2">
      <c r="A90" s="147" t="s">
        <v>57</v>
      </c>
      <c r="B90" s="148"/>
      <c r="C90" s="143"/>
      <c r="D90" s="564">
        <v>2280</v>
      </c>
    </row>
    <row r="91" spans="1:4" ht="37.5" customHeight="1" thickBot="1" x14ac:dyDescent="0.25">
      <c r="A91" s="147" t="s">
        <v>58</v>
      </c>
      <c r="B91" s="148"/>
      <c r="C91" s="143"/>
      <c r="D91" s="564">
        <v>2400</v>
      </c>
    </row>
    <row r="92" spans="1:4" ht="50.1" customHeight="1" thickBot="1" x14ac:dyDescent="0.25">
      <c r="A92" s="136" t="s">
        <v>59</v>
      </c>
      <c r="B92" s="137"/>
      <c r="C92" s="137"/>
      <c r="D92" s="562" t="str">
        <f>"от "&amp;MIN(D93:D102)&amp;" до "&amp;MAX(D93:D102)</f>
        <v>от 60 до 648</v>
      </c>
    </row>
    <row r="93" spans="1:4" ht="151.5" x14ac:dyDescent="0.2">
      <c r="A93" s="149" t="s">
        <v>60</v>
      </c>
      <c r="B93" s="150" t="s">
        <v>13</v>
      </c>
      <c r="C93" s="294"/>
      <c r="D93" s="577">
        <v>192</v>
      </c>
    </row>
    <row r="94" spans="1:4" ht="37.5" customHeight="1" x14ac:dyDescent="0.2">
      <c r="A94" s="321" t="s">
        <v>61</v>
      </c>
      <c r="B94" s="322"/>
      <c r="C94" s="15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564">
        <v>60</v>
      </c>
    </row>
    <row r="95" spans="1:4" ht="37.5" customHeight="1" x14ac:dyDescent="0.2">
      <c r="A95" s="321" t="s">
        <v>62</v>
      </c>
      <c r="B95" s="322"/>
      <c r="C95" s="159"/>
      <c r="D95" s="564">
        <v>648</v>
      </c>
    </row>
    <row r="96" spans="1:4" ht="37.5" customHeight="1" x14ac:dyDescent="0.2">
      <c r="A96" s="325" t="s">
        <v>63</v>
      </c>
      <c r="B96" s="326"/>
      <c r="C96" s="159"/>
      <c r="D96" s="564">
        <v>180</v>
      </c>
    </row>
    <row r="97" spans="1:4" ht="37.5" customHeight="1" x14ac:dyDescent="0.2">
      <c r="A97" s="327" t="s">
        <v>64</v>
      </c>
      <c r="B97" s="328"/>
      <c r="C97" s="159"/>
      <c r="D97" s="564">
        <v>594</v>
      </c>
    </row>
    <row r="98" spans="1:4" ht="37.5" customHeight="1" x14ac:dyDescent="0.2">
      <c r="A98" s="321" t="s">
        <v>65</v>
      </c>
      <c r="B98" s="322"/>
      <c r="C98" s="159"/>
      <c r="D98" s="577">
        <v>60</v>
      </c>
    </row>
    <row r="99" spans="1:4" ht="37.5" customHeight="1" x14ac:dyDescent="0.2">
      <c r="A99" s="321" t="s">
        <v>66</v>
      </c>
      <c r="B99" s="322"/>
      <c r="C99" s="159"/>
      <c r="D99" s="577">
        <v>60</v>
      </c>
    </row>
    <row r="100" spans="1:4" ht="37.5" customHeight="1" x14ac:dyDescent="0.2">
      <c r="A100" s="321" t="s">
        <v>67</v>
      </c>
      <c r="B100" s="322"/>
      <c r="C100" s="159"/>
      <c r="D100" s="577">
        <v>120</v>
      </c>
    </row>
    <row r="101" spans="1:4" ht="37.5" customHeight="1" x14ac:dyDescent="0.2">
      <c r="A101" s="321" t="s">
        <v>68</v>
      </c>
      <c r="B101" s="322"/>
      <c r="C101" s="159"/>
      <c r="D101" s="577">
        <v>180</v>
      </c>
    </row>
    <row r="102" spans="1:4" ht="37.5" customHeight="1" thickBot="1" x14ac:dyDescent="0.25">
      <c r="A102" s="330" t="s">
        <v>69</v>
      </c>
      <c r="B102" s="331"/>
      <c r="C102" s="164"/>
      <c r="D102" s="695">
        <v>240</v>
      </c>
    </row>
    <row r="103" spans="1:4"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768">
        <v>30</v>
      </c>
    </row>
    <row r="104" spans="1:4" ht="50.1" customHeight="1" thickBot="1" x14ac:dyDescent="0.25">
      <c r="A104" s="24" t="s">
        <v>72</v>
      </c>
      <c r="B104" s="25"/>
      <c r="C104" s="26"/>
      <c r="D104" s="27" t="str">
        <f>"от "&amp;MIN(D106,D126:D142)&amp;" до "&amp;MAX(D106,D126:D142)</f>
        <v>от 300 до 2412</v>
      </c>
    </row>
    <row r="105" spans="1:4" ht="21.75" thickBot="1" x14ac:dyDescent="0.25">
      <c r="A105" s="336"/>
      <c r="B105" s="337"/>
      <c r="C105" s="130"/>
      <c r="D105" s="527"/>
    </row>
    <row r="106" spans="1:4" ht="57.7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569">
        <v>360</v>
      </c>
    </row>
    <row r="107" spans="1:4" ht="57.75" customHeight="1" thickBot="1" x14ac:dyDescent="0.25">
      <c r="A107" s="184" t="s">
        <v>74</v>
      </c>
      <c r="B107" s="185"/>
      <c r="C107" s="186"/>
      <c r="D107" s="698" t="s">
        <v>75</v>
      </c>
    </row>
    <row r="108" spans="1:4" ht="57.75" customHeight="1" x14ac:dyDescent="0.2">
      <c r="A108" s="190" t="s">
        <v>76</v>
      </c>
      <c r="B108" s="191"/>
      <c r="C108" s="186"/>
      <c r="D108" s="564">
        <f>D106/4</f>
        <v>90</v>
      </c>
    </row>
    <row r="109" spans="1:4" ht="57.75" customHeight="1" x14ac:dyDescent="0.2">
      <c r="A109" s="190" t="s">
        <v>77</v>
      </c>
      <c r="B109" s="191"/>
      <c r="C109" s="186"/>
      <c r="D109" s="564">
        <f>D106/5</f>
        <v>72</v>
      </c>
    </row>
    <row r="110" spans="1:4" ht="57.75" customHeight="1" x14ac:dyDescent="0.2">
      <c r="A110" s="190" t="s">
        <v>78</v>
      </c>
      <c r="B110" s="191"/>
      <c r="C110" s="186"/>
      <c r="D110" s="564">
        <f>D106/6</f>
        <v>60</v>
      </c>
    </row>
    <row r="111" spans="1:4" ht="57.75" customHeight="1" x14ac:dyDescent="0.2">
      <c r="A111" s="190" t="s">
        <v>79</v>
      </c>
      <c r="B111" s="191"/>
      <c r="C111" s="186"/>
      <c r="D111" s="564">
        <f>D106/7</f>
        <v>51.428571428571431</v>
      </c>
    </row>
    <row r="112" spans="1:4" ht="57.75" customHeight="1" x14ac:dyDescent="0.2">
      <c r="A112" s="190" t="s">
        <v>80</v>
      </c>
      <c r="B112" s="191"/>
      <c r="C112" s="186"/>
      <c r="D112" s="564">
        <f>D106/8</f>
        <v>45</v>
      </c>
    </row>
    <row r="113" spans="1:4" ht="57.75" customHeight="1" x14ac:dyDescent="0.2">
      <c r="A113" s="190" t="s">
        <v>81</v>
      </c>
      <c r="B113" s="191"/>
      <c r="C113" s="186"/>
      <c r="D113" s="564">
        <f>D106/9</f>
        <v>40</v>
      </c>
    </row>
    <row r="114" spans="1:4" ht="57.75" customHeight="1" thickBot="1" x14ac:dyDescent="0.25">
      <c r="A114" s="190" t="s">
        <v>82</v>
      </c>
      <c r="B114" s="191"/>
      <c r="C114" s="186"/>
      <c r="D114" s="564">
        <f>D106/10</f>
        <v>36</v>
      </c>
    </row>
    <row r="115" spans="1:4" ht="57.75" customHeight="1" thickBot="1" x14ac:dyDescent="0.25">
      <c r="A115" s="179" t="s">
        <v>83</v>
      </c>
      <c r="B115" s="180"/>
      <c r="C115" s="186"/>
      <c r="D115" s="569">
        <v>1368</v>
      </c>
    </row>
    <row r="116" spans="1:4" ht="57.75" customHeight="1" thickBot="1" x14ac:dyDescent="0.25">
      <c r="A116" s="184" t="s">
        <v>74</v>
      </c>
      <c r="B116" s="185"/>
      <c r="C116" s="186"/>
      <c r="D116" s="698" t="s">
        <v>75</v>
      </c>
    </row>
    <row r="117" spans="1:4" ht="57.75" customHeight="1" x14ac:dyDescent="0.2">
      <c r="A117" s="190" t="s">
        <v>76</v>
      </c>
      <c r="B117" s="191"/>
      <c r="C117" s="186"/>
      <c r="D117" s="564">
        <v>342</v>
      </c>
    </row>
    <row r="118" spans="1:4" ht="57.75" customHeight="1" x14ac:dyDescent="0.2">
      <c r="A118" s="190" t="s">
        <v>77</v>
      </c>
      <c r="B118" s="191"/>
      <c r="C118" s="186"/>
      <c r="D118" s="564">
        <v>273.59999999999997</v>
      </c>
    </row>
    <row r="119" spans="1:4" ht="57.75" customHeight="1" x14ac:dyDescent="0.2">
      <c r="A119" s="190" t="s">
        <v>78</v>
      </c>
      <c r="B119" s="191"/>
      <c r="C119" s="186"/>
      <c r="D119" s="564">
        <v>228</v>
      </c>
    </row>
    <row r="120" spans="1:4" ht="57.75" customHeight="1" x14ac:dyDescent="0.2">
      <c r="A120" s="190" t="s">
        <v>79</v>
      </c>
      <c r="B120" s="191"/>
      <c r="C120" s="186"/>
      <c r="D120" s="564">
        <v>195.42857142857142</v>
      </c>
    </row>
    <row r="121" spans="1:4" ht="57.75" customHeight="1" x14ac:dyDescent="0.2">
      <c r="A121" s="190" t="s">
        <v>80</v>
      </c>
      <c r="B121" s="191"/>
      <c r="C121" s="186"/>
      <c r="D121" s="564">
        <v>171</v>
      </c>
    </row>
    <row r="122" spans="1:4" ht="57.75" customHeight="1" x14ac:dyDescent="0.2">
      <c r="A122" s="190" t="s">
        <v>81</v>
      </c>
      <c r="B122" s="191"/>
      <c r="C122" s="186"/>
      <c r="D122" s="564">
        <v>152</v>
      </c>
    </row>
    <row r="123" spans="1:4" ht="57.75" customHeight="1" thickBot="1" x14ac:dyDescent="0.25">
      <c r="A123" s="190" t="s">
        <v>82</v>
      </c>
      <c r="B123" s="191"/>
      <c r="C123" s="194"/>
      <c r="D123" s="564">
        <v>136.79999999999998</v>
      </c>
    </row>
    <row r="124" spans="1:4"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575">
        <v>3000</v>
      </c>
    </row>
    <row r="125" spans="1:4" ht="21.75" thickBot="1" x14ac:dyDescent="0.25">
      <c r="A125" s="197"/>
      <c r="B125" s="198"/>
      <c r="C125" s="125"/>
      <c r="D125" s="576"/>
    </row>
    <row r="126" spans="1:4" ht="50.1" customHeight="1" x14ac:dyDescent="0.2">
      <c r="A126" s="160" t="s">
        <v>85</v>
      </c>
      <c r="B126" s="161"/>
      <c r="C126" s="439" t="str">
        <f>"Интернет-площадка 2gis.ru на основе Cправочника организаций "&amp;$C$2&amp;""</f>
        <v>Интернет-площадка 2gis.ru на основе Cправочника организаций "2ГИС.ТАГАНРОГ</v>
      </c>
      <c r="D126" s="577">
        <v>1740</v>
      </c>
    </row>
    <row r="127" spans="1:4" ht="50.1" customHeight="1" x14ac:dyDescent="0.2">
      <c r="A127" s="160" t="s">
        <v>86</v>
      </c>
      <c r="B127" s="161"/>
      <c r="C127"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577">
        <v>648</v>
      </c>
    </row>
    <row r="128" spans="1:4" ht="50.1" customHeight="1" x14ac:dyDescent="0.2">
      <c r="A128" s="160" t="s">
        <v>87</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577">
        <v>1008</v>
      </c>
    </row>
    <row r="129" spans="1:4" ht="50.1" customHeight="1" x14ac:dyDescent="0.2">
      <c r="A129" s="160" t="s">
        <v>88</v>
      </c>
      <c r="B129" s="161"/>
      <c r="C129" s="203" t="str">
        <f>"Интернет-площадка 2gis.ru на основе Cправочника организаций "&amp;$C$2&amp;""</f>
        <v>Интернет-площадка 2gis.ru на основе Cправочника организаций "2ГИС.ТАГАНРОГ</v>
      </c>
      <c r="D129" s="577">
        <v>2010</v>
      </c>
    </row>
    <row r="130" spans="1:4"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"2ГИС.ТАГАНРОГ</v>
      </c>
      <c r="D130" s="577">
        <v>2412</v>
      </c>
    </row>
    <row r="131" spans="1:4" ht="50.1" customHeight="1" x14ac:dyDescent="0.2">
      <c r="A131" s="160" t="s">
        <v>90</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577">
        <v>648</v>
      </c>
    </row>
    <row r="132" spans="1:4" ht="50.1" customHeight="1" x14ac:dyDescent="0.2">
      <c r="A132" s="160" t="s">
        <v>91</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577">
        <v>414</v>
      </c>
    </row>
    <row r="133" spans="1:4" ht="50.1" customHeight="1" x14ac:dyDescent="0.2">
      <c r="A133" s="160" t="s">
        <v>92</v>
      </c>
      <c r="B133" s="161"/>
      <c r="C133"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577">
        <v>888</v>
      </c>
    </row>
    <row r="134" spans="1:4" ht="50.1" customHeight="1" x14ac:dyDescent="0.2">
      <c r="A134" s="160" t="s">
        <v>93</v>
      </c>
      <c r="B134" s="161"/>
      <c r="C134" s="203" t="str">
        <f>C165</f>
        <v>электронный справочник на основе Справочника организаций "2ГИС.ТАГАНРОГ (мобильная версия 2ГИС 4.0 и выше)</v>
      </c>
      <c r="D134" s="577">
        <v>1200</v>
      </c>
    </row>
    <row r="135" spans="1:4" ht="50.1" customHeight="1" x14ac:dyDescent="0.2">
      <c r="A135" s="160" t="s">
        <v>94</v>
      </c>
      <c r="B135" s="161"/>
      <c r="C135" s="203" t="s">
        <v>95</v>
      </c>
      <c r="D135" s="577">
        <v>300</v>
      </c>
    </row>
    <row r="136" spans="1:4" ht="79.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577">
        <v>1008</v>
      </c>
    </row>
    <row r="137" spans="1:4" ht="79.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577">
        <v>804</v>
      </c>
    </row>
    <row r="138" spans="1:4" ht="79.5" customHeight="1" x14ac:dyDescent="0.2">
      <c r="A138" s="160" t="s">
        <v>98</v>
      </c>
      <c r="B138" s="161"/>
      <c r="C138"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577">
        <v>474</v>
      </c>
    </row>
    <row r="139" spans="1:4" ht="79.5" customHeight="1" x14ac:dyDescent="0.2">
      <c r="A139" s="160" t="s">
        <v>99</v>
      </c>
      <c r="B139" s="161"/>
      <c r="C139"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577">
        <v>408</v>
      </c>
    </row>
    <row r="140" spans="1:4" ht="79.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577">
        <v>2010</v>
      </c>
    </row>
    <row r="141" spans="1:4" ht="79.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1" s="577">
        <v>2004</v>
      </c>
    </row>
    <row r="142" spans="1:4" ht="50.1" customHeight="1" thickBot="1" x14ac:dyDescent="0.25">
      <c r="A142" s="160" t="s">
        <v>102</v>
      </c>
      <c r="B142" s="161"/>
      <c r="C142"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2" s="577">
        <v>474</v>
      </c>
    </row>
    <row r="143" spans="1:4"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577">
        <v>192</v>
      </c>
    </row>
    <row r="144" spans="1:4"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4" s="577">
        <v>100002</v>
      </c>
    </row>
    <row r="145" spans="1:4"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5" s="577">
        <v>1005</v>
      </c>
    </row>
    <row r="146" spans="1:4" s="16" customFormat="1" ht="96" customHeight="1" x14ac:dyDescent="0.2">
      <c r="A146" s="154" t="s">
        <v>106</v>
      </c>
      <c r="B146" s="204"/>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6" s="577">
        <v>2004</v>
      </c>
    </row>
    <row r="147" spans="1:4" ht="50.1" customHeight="1" x14ac:dyDescent="0.2">
      <c r="A147" s="160" t="s">
        <v>107</v>
      </c>
      <c r="B147" s="161"/>
      <c r="C147" s="203" t="str">
        <f>"Интернет-площадка 2gis.ru на основе Cправочника организаций "&amp;$C$2&amp;""</f>
        <v>Интернет-площадка 2gis.ru на основе Cправочника организаций "2ГИС.ТАГАНРОГ</v>
      </c>
      <c r="D147" s="577">
        <v>2520</v>
      </c>
    </row>
    <row r="148" spans="1:4" ht="42" customHeight="1" x14ac:dyDescent="0.2">
      <c r="A148" s="160" t="s">
        <v>108</v>
      </c>
      <c r="B148" s="161"/>
      <c r="C148" s="203"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577">
        <v>960</v>
      </c>
    </row>
    <row r="149" spans="1:4" ht="50.1" customHeight="1" x14ac:dyDescent="0.2">
      <c r="A149" s="160" t="s">
        <v>109</v>
      </c>
      <c r="B149" s="161"/>
      <c r="C149" s="203" t="str">
        <f t="shared" si="1"/>
        <v>Электронный справочник на основе Справочника организаций "2ГИС.ТАГАНРОГ (версия для ПК)</v>
      </c>
      <c r="D149" s="577">
        <v>1440</v>
      </c>
    </row>
    <row r="150" spans="1:4" ht="50.1" customHeight="1" x14ac:dyDescent="0.2">
      <c r="A150" s="160" t="s">
        <v>110</v>
      </c>
      <c r="B150" s="161"/>
      <c r="C150" s="203" t="str">
        <f>"Интернет-площадка 2gis.ru на основе Cправочника организаций "&amp;$C$2&amp;""</f>
        <v>Интернет-площадка 2gis.ru на основе Cправочника организаций "2ГИС.ТАГАНРОГ</v>
      </c>
      <c r="D150" s="577">
        <v>2880</v>
      </c>
    </row>
    <row r="151" spans="1:4" ht="50.1" customHeight="1" x14ac:dyDescent="0.2">
      <c r="A151" s="160" t="s">
        <v>111</v>
      </c>
      <c r="B151" s="161"/>
      <c r="C151" s="203" t="str">
        <f>"Интернет-площадка 2gis.ru на основе Cправочника организаций "&amp;$C$2&amp;""</f>
        <v>Интернет-площадка 2gis.ru на основе Cправочника организаций "2ГИС.ТАГАНРОГ</v>
      </c>
      <c r="D151" s="577">
        <v>3456</v>
      </c>
    </row>
    <row r="152" spans="1:4" ht="50.1" customHeight="1" x14ac:dyDescent="0.2">
      <c r="A152" s="160" t="s">
        <v>112</v>
      </c>
      <c r="B152" s="161"/>
      <c r="C152" s="203" t="str">
        <f t="shared" si="1"/>
        <v>Электронный справочник на основе Справочника организаций "2ГИС.ТАГАНРОГ (версия для ПК)</v>
      </c>
      <c r="D152" s="577">
        <v>960</v>
      </c>
    </row>
    <row r="153" spans="1:4" ht="50.1" customHeight="1" x14ac:dyDescent="0.2">
      <c r="A153" s="160" t="s">
        <v>113</v>
      </c>
      <c r="B153" s="161"/>
      <c r="C153" s="203" t="str">
        <f t="shared" si="1"/>
        <v>Электронный справочник на основе Справочника организаций "2ГИС.ТАГАНРОГ (версия для ПК)</v>
      </c>
      <c r="D153" s="577">
        <v>600</v>
      </c>
    </row>
    <row r="154" spans="1:4" ht="50.1" customHeight="1" x14ac:dyDescent="0.2">
      <c r="A154" s="160" t="s">
        <v>114</v>
      </c>
      <c r="B154" s="161"/>
      <c r="C154" s="203" t="str">
        <f t="shared" si="1"/>
        <v>Электронный справочник на основе Справочника организаций "2ГИС.ТАГАНРОГ (версия для ПК)</v>
      </c>
      <c r="D154" s="577">
        <v>1320</v>
      </c>
    </row>
    <row r="155" spans="1:4" ht="50.1" customHeight="1" x14ac:dyDescent="0.2">
      <c r="A155" s="160" t="s">
        <v>115</v>
      </c>
      <c r="B155" s="161"/>
      <c r="C155" s="203" t="s">
        <v>95</v>
      </c>
      <c r="D155" s="577">
        <v>480</v>
      </c>
    </row>
    <row r="156" spans="1:4" ht="69" customHeight="1" x14ac:dyDescent="0.2">
      <c r="A156" s="160" t="s">
        <v>116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577">
        <v>2880</v>
      </c>
    </row>
    <row r="157" spans="1:4" ht="50.1" customHeight="1" thickBot="1" x14ac:dyDescent="0.25">
      <c r="A157" s="160" t="s">
        <v>117</v>
      </c>
      <c r="B157" s="161"/>
      <c r="C157" s="203" t="str">
        <f t="shared" si="1"/>
        <v>Электронный справочник на основе Справочника организаций "2ГИС.ТАГАНРОГ (версия для ПК)</v>
      </c>
      <c r="D157" s="577">
        <v>720</v>
      </c>
    </row>
    <row r="158" spans="1:4" s="16" customFormat="1" ht="36" customHeight="1" thickBot="1" x14ac:dyDescent="0.25">
      <c r="A158" s="24" t="s">
        <v>118</v>
      </c>
      <c r="B158" s="25"/>
      <c r="C158" s="24"/>
      <c r="D158" s="578"/>
    </row>
    <row r="159" spans="1:4" s="16" customFormat="1" ht="50.1" customHeight="1" x14ac:dyDescent="0.2">
      <c r="A159" s="160" t="s">
        <v>119</v>
      </c>
      <c r="B159" s="161"/>
      <c r="C159"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577">
        <v>2004</v>
      </c>
    </row>
    <row r="160" spans="1:4" s="16" customFormat="1" ht="50.1" customHeight="1" x14ac:dyDescent="0.2">
      <c r="A160" s="160" t="s">
        <v>120</v>
      </c>
      <c r="B160" s="161"/>
      <c r="C160" s="209"/>
      <c r="D160" s="577">
        <v>2004</v>
      </c>
    </row>
    <row r="161" spans="1:4" s="16" customFormat="1" ht="50.1" customHeight="1" x14ac:dyDescent="0.2">
      <c r="A161" s="207" t="s">
        <v>121</v>
      </c>
      <c r="B161" s="208"/>
      <c r="C161" s="209"/>
      <c r="D161" s="577">
        <v>1500</v>
      </c>
    </row>
    <row r="162" spans="1:4" s="16" customFormat="1" ht="50.1" customHeight="1" x14ac:dyDescent="0.2">
      <c r="A162" s="207" t="s">
        <v>122</v>
      </c>
      <c r="B162" s="208"/>
      <c r="C162" s="209"/>
      <c r="D162" s="577">
        <v>150</v>
      </c>
    </row>
    <row r="163" spans="1:4" s="16" customFormat="1" ht="50.1" customHeight="1" thickBot="1" x14ac:dyDescent="0.25">
      <c r="A163" s="207" t="s">
        <v>123</v>
      </c>
      <c r="B163" s="208"/>
      <c r="C163" s="210"/>
      <c r="D163" s="577">
        <v>510</v>
      </c>
    </row>
    <row r="164" spans="1:4" s="16" customFormat="1" ht="50.1" customHeight="1" thickBot="1" x14ac:dyDescent="0.25">
      <c r="A164" s="24" t="s">
        <v>124</v>
      </c>
      <c r="B164" s="25"/>
      <c r="C164" s="26"/>
      <c r="D164" s="26"/>
    </row>
    <row r="165" spans="1:4" ht="50.1" customHeight="1" x14ac:dyDescent="0.2">
      <c r="A165" s="160" t="s">
        <v>177</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65" s="577">
        <v>180</v>
      </c>
    </row>
    <row r="166" spans="1:4" ht="50.1" customHeight="1" x14ac:dyDescent="0.2">
      <c r="A166" s="160" t="s">
        <v>126</v>
      </c>
      <c r="B166" s="161"/>
      <c r="C166" s="203" t="str">
        <f>"Интернет-площадка 2gis.ru на основе Cправочника организаций "&amp;$C$2&amp;""</f>
        <v>Интернет-площадка 2gis.ru на основе Cправочника организаций "2ГИС.ТАГАНРОГ</v>
      </c>
      <c r="D166" s="564">
        <v>180</v>
      </c>
    </row>
    <row r="167" spans="1:4" ht="50.1" customHeight="1" x14ac:dyDescent="0.2">
      <c r="A167" s="160" t="s">
        <v>127</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7" s="577">
        <v>180</v>
      </c>
    </row>
    <row r="168" spans="1:4" ht="50.1" customHeight="1" x14ac:dyDescent="0.2">
      <c r="A168" s="160" t="s">
        <v>178</v>
      </c>
      <c r="B168" s="161"/>
      <c r="C16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68" s="564">
        <v>360</v>
      </c>
    </row>
    <row r="169" spans="1:4" ht="50.1" customHeight="1" x14ac:dyDescent="0.2">
      <c r="A169" s="160" t="s">
        <v>179</v>
      </c>
      <c r="B169" s="161"/>
      <c r="C169" s="127" t="str">
        <f>"Интернет-площадка 2gis.ru на основе Cправочника организаций "&amp;$C$2&amp;""</f>
        <v>Интернет-площадка 2gis.ru на основе Cправочника организаций "2ГИС.ТАГАНРОГ</v>
      </c>
      <c r="D169" s="579">
        <v>360</v>
      </c>
    </row>
    <row r="170" spans="1:4" ht="50.1" customHeight="1" x14ac:dyDescent="0.2">
      <c r="A170" s="160" t="s">
        <v>130</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70" s="564">
        <v>360</v>
      </c>
    </row>
    <row r="171" spans="1:4" s="16" customFormat="1" ht="94.5" customHeight="1" x14ac:dyDescent="0.2">
      <c r="A171" s="160" t="s">
        <v>131</v>
      </c>
      <c r="B171" s="161"/>
      <c r="C171" s="435" t="str">
        <f>C166</f>
        <v>Интернет-площадка 2gis.ru на основе Cправочника организаций "2ГИС.ТАГАНРОГ</v>
      </c>
      <c r="D171" s="577">
        <v>180</v>
      </c>
    </row>
    <row r="172" spans="1:4" s="16" customFormat="1" ht="94.5" customHeight="1" thickBot="1" x14ac:dyDescent="0.25">
      <c r="A172" s="160" t="s">
        <v>132</v>
      </c>
      <c r="B172" s="161"/>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72" s="577">
        <v>1002</v>
      </c>
    </row>
    <row r="173" spans="1:4" ht="50.1" customHeight="1" thickBot="1" x14ac:dyDescent="0.25">
      <c r="A173" s="336"/>
      <c r="B173" s="337"/>
      <c r="C173" s="130"/>
      <c r="D173" s="527"/>
    </row>
    <row r="174" spans="1:4" s="23" customFormat="1" ht="30" customHeight="1" x14ac:dyDescent="0.2">
      <c r="A174" s="216"/>
      <c r="B174" s="217"/>
      <c r="C174" s="218"/>
      <c r="D174" s="217"/>
    </row>
    <row r="175" spans="1:4" s="16" customFormat="1" ht="21" x14ac:dyDescent="0.2">
      <c r="A175" s="220"/>
      <c r="B175" s="221" t="s">
        <v>133</v>
      </c>
      <c r="C175" s="222" t="s">
        <v>216</v>
      </c>
      <c r="D175" s="222"/>
    </row>
    <row r="176" spans="1:4" s="16" customFormat="1" ht="21" x14ac:dyDescent="0.2">
      <c r="A176" s="220"/>
      <c r="B176" s="223"/>
      <c r="C176" s="224" t="s">
        <v>217</v>
      </c>
      <c r="D176" s="224"/>
    </row>
    <row r="177" spans="1:4" s="16" customFormat="1" ht="21" x14ac:dyDescent="0.2">
      <c r="A177" s="220"/>
      <c r="B177" s="223"/>
      <c r="C177" s="224" t="s">
        <v>218</v>
      </c>
      <c r="D177" s="224"/>
    </row>
    <row r="178" spans="1:4" s="16" customFormat="1" ht="21" x14ac:dyDescent="0.2">
      <c r="A178" s="216"/>
      <c r="B178" s="217"/>
      <c r="C178" s="224"/>
      <c r="D178" s="224"/>
    </row>
    <row r="179" spans="1:4" s="16" customFormat="1" ht="23.25" x14ac:dyDescent="0.2">
      <c r="A179" s="227" t="str">
        <f>Абакан_юр!A174</f>
        <v>По соглашению сторон в качестве валюты платежа могут выступать украинские гривны, в этом случае курс следующий: 1 руб. = 0,4273 гривен</v>
      </c>
      <c r="B179" s="227"/>
      <c r="C179" s="227"/>
      <c r="D179" s="228"/>
    </row>
    <row r="180" spans="1:4" ht="23.25" x14ac:dyDescent="0.2">
      <c r="A180" s="227" t="str">
        <f>Абакан_юр!A175</f>
        <v>По соглашению сторон в качестве валюты платежа могут выступать дирхамы ОАЭ, в этом случае курс следующий: 1 руб. = 0,0413 дирхам</v>
      </c>
      <c r="B180" s="227"/>
      <c r="C180" s="227"/>
      <c r="D180" s="228"/>
    </row>
    <row r="181" spans="1:4" ht="23.25" x14ac:dyDescent="0.2">
      <c r="A181" s="227" t="str">
        <f>Абакан_юр!A176</f>
        <v>По соглашению сторон в качестве валюты платежа могут выступать доллары США, в этом случае курс следующий: 1 руб. = 0,0113 доллара</v>
      </c>
      <c r="B181" s="227"/>
      <c r="C181" s="227"/>
      <c r="D181" s="228"/>
    </row>
    <row r="182" spans="1:4" ht="23.25" x14ac:dyDescent="0.2">
      <c r="A182" s="227" t="str">
        <f>Абакан_юр!A177</f>
        <v>По соглашению сторон в качестве валюты платежа могут выступать евро, в этом случае курс следующий: 1 руб. = 0,0105 евро</v>
      </c>
      <c r="B182" s="227"/>
      <c r="C182" s="227"/>
      <c r="D182" s="228"/>
    </row>
    <row r="183" spans="1:4" ht="23.25" x14ac:dyDescent="0.2">
      <c r="A183" s="227" t="str">
        <f>Абакан_юр!A178</f>
        <v>По соглашению сторон в качестве валюты платежа могут выступать чешские кроны, в этом случае курс следующий: 1 руб. = 0,2661 крона</v>
      </c>
      <c r="B183" s="227"/>
      <c r="C183" s="227"/>
      <c r="D183" s="228"/>
    </row>
    <row r="184" spans="1:4" ht="23.25" x14ac:dyDescent="0.2">
      <c r="A184" s="227" t="str">
        <f>Абакан_юр!A179</f>
        <v>По соглашению сторон в качестве валюты платежа могут выступать киргизские сомы, в этом случае курс следующий: 1 руб. = 1,0065 сом</v>
      </c>
      <c r="B184" s="227"/>
      <c r="C184" s="227"/>
      <c r="D184" s="228"/>
    </row>
    <row r="185" spans="1:4" ht="23.25" x14ac:dyDescent="0.2">
      <c r="A185"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5" s="227"/>
      <c r="C185" s="227"/>
      <c r="D185" s="228"/>
    </row>
    <row r="186" spans="1:4" ht="23.25" x14ac:dyDescent="0.2">
      <c r="A186" s="233"/>
      <c r="B186" s="233"/>
      <c r="C186" s="234"/>
      <c r="D186" s="235"/>
    </row>
    <row r="187" spans="1:4" ht="21" x14ac:dyDescent="0.2">
      <c r="A187" s="239" t="s">
        <v>145</v>
      </c>
      <c r="B187" s="239"/>
      <c r="C187" s="239"/>
      <c r="D187" s="239"/>
    </row>
    <row r="188" spans="1:4" ht="23.25" x14ac:dyDescent="0.2">
      <c r="A188" s="233"/>
      <c r="B188" s="233"/>
      <c r="C188" s="234"/>
      <c r="D188" s="235"/>
    </row>
    <row r="189" spans="1:4" ht="24" thickBot="1" x14ac:dyDescent="0.25">
      <c r="A189" s="240" t="s">
        <v>146</v>
      </c>
      <c r="B189" s="240"/>
      <c r="C189" s="240"/>
      <c r="D189" s="240"/>
    </row>
    <row r="190" spans="1:4" ht="21.75" thickBot="1" x14ac:dyDescent="0.25">
      <c r="A190" s="243" t="s">
        <v>147</v>
      </c>
      <c r="B190" s="244"/>
      <c r="C190" s="244"/>
      <c r="D190" s="245"/>
    </row>
    <row r="191" spans="1:4" ht="63.75" thickBot="1" x14ac:dyDescent="0.25">
      <c r="A191" s="375" t="s">
        <v>148</v>
      </c>
      <c r="B191" s="376"/>
      <c r="C191" s="250" t="s">
        <v>149</v>
      </c>
      <c r="D191" s="250" t="s">
        <v>150</v>
      </c>
    </row>
    <row r="192" spans="1:4" ht="84" x14ac:dyDescent="0.2">
      <c r="A192" s="253" t="s">
        <v>151</v>
      </c>
      <c r="B192" s="254"/>
      <c r="C192" s="255" t="s">
        <v>152</v>
      </c>
      <c r="D192" s="381" t="s">
        <v>153</v>
      </c>
    </row>
    <row r="193" spans="1:4" ht="42" x14ac:dyDescent="0.2">
      <c r="A193" s="258" t="s">
        <v>154</v>
      </c>
      <c r="B193" s="259"/>
      <c r="C193" s="260" t="s">
        <v>155</v>
      </c>
      <c r="D193" s="383" t="s">
        <v>156</v>
      </c>
    </row>
    <row r="194" spans="1:4" ht="63" x14ac:dyDescent="0.2">
      <c r="A194" s="258" t="s">
        <v>157</v>
      </c>
      <c r="B194" s="259"/>
      <c r="C194" s="260" t="s">
        <v>158</v>
      </c>
      <c r="D194" s="383" t="s">
        <v>156</v>
      </c>
    </row>
    <row r="195" spans="1:4" ht="42.75" thickBot="1" x14ac:dyDescent="0.25">
      <c r="A195" s="404" t="s">
        <v>160</v>
      </c>
      <c r="B195" s="405"/>
      <c r="C195" s="601" t="s">
        <v>161</v>
      </c>
      <c r="D195" s="601" t="s">
        <v>156</v>
      </c>
    </row>
    <row r="196" spans="1:4" ht="50.1" customHeight="1" thickBot="1" x14ac:dyDescent="0.25">
      <c r="A196" s="404" t="s">
        <v>162</v>
      </c>
      <c r="B196" s="405"/>
      <c r="C196" s="406" t="s">
        <v>163</v>
      </c>
      <c r="D196" s="406" t="s">
        <v>156</v>
      </c>
    </row>
    <row r="197" spans="1:4" ht="50.1" customHeight="1" x14ac:dyDescent="0.2">
      <c r="D197" s="217">
        <v>1500</v>
      </c>
    </row>
    <row r="198" spans="1:4" ht="50.1" customHeight="1" x14ac:dyDescent="0.2">
      <c r="A198" s="264" t="s">
        <v>164</v>
      </c>
      <c r="B198" s="264"/>
      <c r="C198" s="264"/>
      <c r="D198" s="264"/>
    </row>
    <row r="199" spans="1:4" ht="111" customHeight="1" x14ac:dyDescent="0.2">
      <c r="A199" s="264" t="s">
        <v>165</v>
      </c>
      <c r="B199" s="264"/>
      <c r="C199" s="264"/>
      <c r="D199" s="264"/>
    </row>
    <row r="200" spans="1:4" ht="108" customHeight="1" x14ac:dyDescent="0.2">
      <c r="A200"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84"/>
      <c r="C200" s="384"/>
      <c r="D200" s="384"/>
    </row>
    <row r="201" spans="1:4" ht="155.25" customHeight="1" x14ac:dyDescent="0.2">
      <c r="A201" s="239" t="s">
        <v>167</v>
      </c>
      <c r="B201" s="239"/>
      <c r="C201" s="239"/>
      <c r="D201" s="239"/>
    </row>
    <row r="202" spans="1:4" s="217" customFormat="1" ht="102.75" customHeight="1" x14ac:dyDescent="0.2">
      <c r="A202" s="264" t="s">
        <v>168</v>
      </c>
      <c r="B202" s="264"/>
      <c r="C202" s="264"/>
      <c r="D202" s="264"/>
    </row>
    <row r="203" spans="1:4" s="238" customFormat="1" ht="222.75" customHeight="1" x14ac:dyDescent="0.2">
      <c r="A203" s="239" t="s">
        <v>169</v>
      </c>
      <c r="B203" s="239"/>
      <c r="C203" s="239"/>
      <c r="D203" s="239"/>
    </row>
    <row r="206" spans="1:4" ht="36.75" customHeight="1" x14ac:dyDescent="0.2"/>
    <row r="207" spans="1:4" ht="204.75" customHeight="1" x14ac:dyDescent="0.2"/>
    <row r="208" spans="1:4" ht="84" customHeight="1" x14ac:dyDescent="0.2"/>
    <row r="209" spans="1:4" ht="48.75" customHeight="1" x14ac:dyDescent="0.2"/>
    <row r="210" spans="1:4" s="266" customFormat="1" ht="114.75" customHeight="1" x14ac:dyDescent="0.2">
      <c r="A210" s="216"/>
      <c r="B210" s="217"/>
      <c r="C210" s="218"/>
      <c r="D210" s="217"/>
    </row>
  </sheetData>
  <sheetProtection selectLockedCells="1" selectUnlockedCells="1"/>
  <mergeCells count="180">
    <mergeCell ref="A198:D198"/>
    <mergeCell ref="A199:D199"/>
    <mergeCell ref="A200:D200"/>
    <mergeCell ref="A201:D201"/>
    <mergeCell ref="A202:D202"/>
    <mergeCell ref="A203:D203"/>
    <mergeCell ref="A191:B191"/>
    <mergeCell ref="A192:B192"/>
    <mergeCell ref="A193:B193"/>
    <mergeCell ref="A194:B194"/>
    <mergeCell ref="A195:B195"/>
    <mergeCell ref="A196:B196"/>
    <mergeCell ref="A183:C183"/>
    <mergeCell ref="A184:C184"/>
    <mergeCell ref="A185:C185"/>
    <mergeCell ref="A187:D187"/>
    <mergeCell ref="A189:D189"/>
    <mergeCell ref="A190:D190"/>
    <mergeCell ref="C177:D177"/>
    <mergeCell ref="C178:D178"/>
    <mergeCell ref="A179:C179"/>
    <mergeCell ref="A180:C180"/>
    <mergeCell ref="A181:C181"/>
    <mergeCell ref="A182:C182"/>
    <mergeCell ref="A170:B170"/>
    <mergeCell ref="A171:B171"/>
    <mergeCell ref="A172:B172"/>
    <mergeCell ref="A173:B173"/>
    <mergeCell ref="C175:D175"/>
    <mergeCell ref="C176:D176"/>
    <mergeCell ref="A164:B164"/>
    <mergeCell ref="A165:B165"/>
    <mergeCell ref="A166:B166"/>
    <mergeCell ref="A167:B167"/>
    <mergeCell ref="A168:B168"/>
    <mergeCell ref="A169:B169"/>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2:B102"/>
    <mergeCell ref="A103:B103"/>
    <mergeCell ref="A104:B104"/>
    <mergeCell ref="A105:B105"/>
    <mergeCell ref="A106:B106"/>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86:B86"/>
    <mergeCell ref="A87:B87"/>
    <mergeCell ref="A88:B88"/>
    <mergeCell ref="A89:B89"/>
    <mergeCell ref="A90:B90"/>
    <mergeCell ref="A91:B91"/>
    <mergeCell ref="A80:B80"/>
    <mergeCell ref="A81:B81"/>
    <mergeCell ref="A82:B82"/>
    <mergeCell ref="A83:B83"/>
    <mergeCell ref="A84:B84"/>
    <mergeCell ref="A85:B85"/>
    <mergeCell ref="A71:C71"/>
    <mergeCell ref="A72:B72"/>
    <mergeCell ref="C72:C91"/>
    <mergeCell ref="A73:B73"/>
    <mergeCell ref="A74:B74"/>
    <mergeCell ref="A75:B75"/>
    <mergeCell ref="A76:B76"/>
    <mergeCell ref="A77:B77"/>
    <mergeCell ref="A78:B78"/>
    <mergeCell ref="A79:B79"/>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30" zoomScaleNormal="60" zoomScaleSheetLayoutView="30" workbookViewId="0">
      <pane ySplit="4" topLeftCell="A43"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49" t="s">
        <v>8</v>
      </c>
      <c r="E4" s="271"/>
      <c r="F4" s="271"/>
      <c r="G4" s="271"/>
      <c r="H4" s="272"/>
    </row>
    <row r="5" spans="1:8" s="28" customFormat="1" ht="50.1"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8856</v>
      </c>
      <c r="E7" s="32">
        <f>F7*1.1</f>
        <v>8118.0000000000009</v>
      </c>
      <c r="F7" s="32">
        <v>7380</v>
      </c>
      <c r="G7" s="32">
        <f>F7*0.75</f>
        <v>5535</v>
      </c>
      <c r="H7" s="33">
        <f>F7*0.5</f>
        <v>3690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10152</v>
      </c>
      <c r="E12" s="32">
        <f>F12*1.1</f>
        <v>9306</v>
      </c>
      <c r="F12" s="32">
        <v>8460</v>
      </c>
      <c r="G12" s="32">
        <f>F12*0.75</f>
        <v>6345</v>
      </c>
      <c r="H12" s="33">
        <f>F12*0.5</f>
        <v>4230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389">
        <v>288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12528</v>
      </c>
      <c r="E27" s="32">
        <f>F27*1.1</f>
        <v>11484.000000000002</v>
      </c>
      <c r="F27" s="32">
        <v>10440</v>
      </c>
      <c r="G27" s="32">
        <f>F27*0.75</f>
        <v>7830</v>
      </c>
      <c r="H27" s="33">
        <f>F27*0.5</f>
        <v>5220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14256</v>
      </c>
      <c r="E32" s="32">
        <f>F32*1.1</f>
        <v>13068.000000000002</v>
      </c>
      <c r="F32" s="32">
        <v>11880</v>
      </c>
      <c r="G32" s="32">
        <f>F32*0.75</f>
        <v>8910</v>
      </c>
      <c r="H32" s="33">
        <f>F32*0.5</f>
        <v>5940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480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1">
        <f>F48*1.2</f>
        <v>10627.199999999999</v>
      </c>
      <c r="E48" s="32">
        <f>F48*1.1</f>
        <v>9741.6</v>
      </c>
      <c r="F48" s="32">
        <v>8856</v>
      </c>
      <c r="G48" s="32">
        <f>F48*0.75</f>
        <v>6642</v>
      </c>
      <c r="H48" s="33">
        <f>F48*0.5</f>
        <v>4428</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54">
        <f>F54*1.2</f>
        <v>12182.4</v>
      </c>
      <c r="E54" s="32">
        <f>F54*1.1</f>
        <v>11167.2</v>
      </c>
      <c r="F54" s="32">
        <v>10152</v>
      </c>
      <c r="G54" s="32">
        <f>F54*0.75</f>
        <v>7614</v>
      </c>
      <c r="H54" s="33">
        <f>F54*0.5</f>
        <v>5076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389">
        <v>288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1902 до 38040</v>
      </c>
      <c r="E64" s="139"/>
      <c r="F64" s="139"/>
      <c r="G64" s="139"/>
      <c r="H64" s="140"/>
    </row>
    <row r="65" spans="1:8" ht="37.5" customHeight="1" outlineLevel="1" x14ac:dyDescent="0.2">
      <c r="A65" s="141" t="s">
        <v>39</v>
      </c>
      <c r="B65" s="313"/>
      <c r="C65"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314">
        <v>1902</v>
      </c>
      <c r="E65" s="145"/>
      <c r="F65" s="145"/>
      <c r="G65" s="145"/>
      <c r="H65" s="146"/>
    </row>
    <row r="66" spans="1:8" ht="37.5" customHeight="1" outlineLevel="1" x14ac:dyDescent="0.2">
      <c r="A66" s="147" t="s">
        <v>40</v>
      </c>
      <c r="B66" s="315"/>
      <c r="C66" s="297"/>
      <c r="D66" s="56">
        <v>3804</v>
      </c>
      <c r="E66" s="37"/>
      <c r="F66" s="37"/>
      <c r="G66" s="37"/>
      <c r="H66" s="38"/>
    </row>
    <row r="67" spans="1:8" ht="37.5" customHeight="1" outlineLevel="1" x14ac:dyDescent="0.2">
      <c r="A67" s="147" t="s">
        <v>41</v>
      </c>
      <c r="B67" s="315"/>
      <c r="C67" s="297"/>
      <c r="D67" s="56">
        <v>5706</v>
      </c>
      <c r="E67" s="37"/>
      <c r="F67" s="37"/>
      <c r="G67" s="37"/>
      <c r="H67" s="38"/>
    </row>
    <row r="68" spans="1:8" ht="37.5" customHeight="1" outlineLevel="1" x14ac:dyDescent="0.2">
      <c r="A68" s="147" t="s">
        <v>42</v>
      </c>
      <c r="B68" s="315"/>
      <c r="C68" s="297"/>
      <c r="D68" s="56">
        <v>7608</v>
      </c>
      <c r="E68" s="37"/>
      <c r="F68" s="37"/>
      <c r="G68" s="37"/>
      <c r="H68" s="38"/>
    </row>
    <row r="69" spans="1:8" ht="37.5" customHeight="1" outlineLevel="1" x14ac:dyDescent="0.2">
      <c r="A69" s="147" t="s">
        <v>43</v>
      </c>
      <c r="B69" s="315"/>
      <c r="C69" s="297"/>
      <c r="D69" s="56">
        <v>9510</v>
      </c>
      <c r="E69" s="37"/>
      <c r="F69" s="37"/>
      <c r="G69" s="37"/>
      <c r="H69" s="38"/>
    </row>
    <row r="70" spans="1:8" ht="37.5" customHeight="1" outlineLevel="1" x14ac:dyDescent="0.2">
      <c r="A70" s="147" t="s">
        <v>44</v>
      </c>
      <c r="B70" s="315"/>
      <c r="C70" s="297"/>
      <c r="D70" s="56">
        <v>11412</v>
      </c>
      <c r="E70" s="37"/>
      <c r="F70" s="37"/>
      <c r="G70" s="37"/>
      <c r="H70" s="38"/>
    </row>
    <row r="71" spans="1:8" ht="37.5" customHeight="1" outlineLevel="1" x14ac:dyDescent="0.2">
      <c r="A71" s="147" t="s">
        <v>45</v>
      </c>
      <c r="B71" s="315"/>
      <c r="C71" s="297"/>
      <c r="D71" s="56">
        <v>13314</v>
      </c>
      <c r="E71" s="37"/>
      <c r="F71" s="37"/>
      <c r="G71" s="37"/>
      <c r="H71" s="38"/>
    </row>
    <row r="72" spans="1:8" ht="37.5" customHeight="1" outlineLevel="1" x14ac:dyDescent="0.2">
      <c r="A72" s="147" t="s">
        <v>46</v>
      </c>
      <c r="B72" s="315"/>
      <c r="C72" s="297"/>
      <c r="D72" s="56">
        <v>15216</v>
      </c>
      <c r="E72" s="37"/>
      <c r="F72" s="37"/>
      <c r="G72" s="37"/>
      <c r="H72" s="38"/>
    </row>
    <row r="73" spans="1:8" ht="37.5" customHeight="1" outlineLevel="1" x14ac:dyDescent="0.2">
      <c r="A73" s="147" t="s">
        <v>47</v>
      </c>
      <c r="B73" s="315"/>
      <c r="C73" s="297"/>
      <c r="D73" s="56">
        <v>17118</v>
      </c>
      <c r="E73" s="37"/>
      <c r="F73" s="37"/>
      <c r="G73" s="37"/>
      <c r="H73" s="38"/>
    </row>
    <row r="74" spans="1:8" ht="37.5" customHeight="1" outlineLevel="1" x14ac:dyDescent="0.2">
      <c r="A74" s="147" t="s">
        <v>48</v>
      </c>
      <c r="B74" s="315"/>
      <c r="C74" s="297"/>
      <c r="D74" s="56">
        <v>19020</v>
      </c>
      <c r="E74" s="37"/>
      <c r="F74" s="37"/>
      <c r="G74" s="37"/>
      <c r="H74" s="38"/>
    </row>
    <row r="75" spans="1:8" ht="37.5" customHeight="1" outlineLevel="1" x14ac:dyDescent="0.2">
      <c r="A75" s="147" t="s">
        <v>49</v>
      </c>
      <c r="B75" s="315"/>
      <c r="C75" s="297"/>
      <c r="D75" s="56">
        <v>20922</v>
      </c>
      <c r="E75" s="37"/>
      <c r="F75" s="37"/>
      <c r="G75" s="37"/>
      <c r="H75" s="38"/>
    </row>
    <row r="76" spans="1:8" ht="37.5" customHeight="1" outlineLevel="1" x14ac:dyDescent="0.2">
      <c r="A76" s="147" t="s">
        <v>50</v>
      </c>
      <c r="B76" s="315"/>
      <c r="C76" s="297"/>
      <c r="D76" s="56">
        <v>22824</v>
      </c>
      <c r="E76" s="37"/>
      <c r="F76" s="37"/>
      <c r="G76" s="37"/>
      <c r="H76" s="38"/>
    </row>
    <row r="77" spans="1:8" ht="37.5" customHeight="1" outlineLevel="1" x14ac:dyDescent="0.2">
      <c r="A77" s="147" t="s">
        <v>51</v>
      </c>
      <c r="B77" s="315"/>
      <c r="C77" s="297"/>
      <c r="D77" s="56">
        <v>24726</v>
      </c>
      <c r="E77" s="37"/>
      <c r="F77" s="37"/>
      <c r="G77" s="37"/>
      <c r="H77" s="38"/>
    </row>
    <row r="78" spans="1:8" ht="37.5" customHeight="1" outlineLevel="1" x14ac:dyDescent="0.2">
      <c r="A78" s="147" t="s">
        <v>52</v>
      </c>
      <c r="B78" s="315"/>
      <c r="C78" s="297"/>
      <c r="D78" s="56">
        <v>26628</v>
      </c>
      <c r="E78" s="37"/>
      <c r="F78" s="37"/>
      <c r="G78" s="37"/>
      <c r="H78" s="38"/>
    </row>
    <row r="79" spans="1:8" ht="37.5" customHeight="1" outlineLevel="1" x14ac:dyDescent="0.2">
      <c r="A79" s="147" t="s">
        <v>53</v>
      </c>
      <c r="B79" s="315"/>
      <c r="C79" s="297"/>
      <c r="D79" s="56">
        <v>28530</v>
      </c>
      <c r="E79" s="37"/>
      <c r="F79" s="37"/>
      <c r="G79" s="37"/>
      <c r="H79" s="38"/>
    </row>
    <row r="80" spans="1:8" ht="37.5" customHeight="1" outlineLevel="1" x14ac:dyDescent="0.2">
      <c r="A80" s="147" t="s">
        <v>54</v>
      </c>
      <c r="B80" s="315"/>
      <c r="C80" s="297"/>
      <c r="D80" s="56">
        <v>30432</v>
      </c>
      <c r="E80" s="37"/>
      <c r="F80" s="37"/>
      <c r="G80" s="37"/>
      <c r="H80" s="38"/>
    </row>
    <row r="81" spans="1:8" ht="37.5" customHeight="1" outlineLevel="1" x14ac:dyDescent="0.2">
      <c r="A81" s="147" t="s">
        <v>55</v>
      </c>
      <c r="B81" s="315"/>
      <c r="C81" s="297"/>
      <c r="D81" s="56">
        <v>32334</v>
      </c>
      <c r="E81" s="37"/>
      <c r="F81" s="37"/>
      <c r="G81" s="37"/>
      <c r="H81" s="38"/>
    </row>
    <row r="82" spans="1:8" ht="37.5" customHeight="1" outlineLevel="1" x14ac:dyDescent="0.2">
      <c r="A82" s="147" t="s">
        <v>56</v>
      </c>
      <c r="B82" s="315"/>
      <c r="C82" s="297"/>
      <c r="D82" s="56">
        <v>34236</v>
      </c>
      <c r="E82" s="37"/>
      <c r="F82" s="37"/>
      <c r="G82" s="37"/>
      <c r="H82" s="38"/>
    </row>
    <row r="83" spans="1:8" ht="37.5" customHeight="1" outlineLevel="1" x14ac:dyDescent="0.2">
      <c r="A83" s="147" t="s">
        <v>57</v>
      </c>
      <c r="B83" s="315"/>
      <c r="C83" s="297"/>
      <c r="D83" s="56">
        <v>36138</v>
      </c>
      <c r="E83" s="37"/>
      <c r="F83" s="37"/>
      <c r="G83" s="37"/>
      <c r="H83" s="38"/>
    </row>
    <row r="84" spans="1:8" ht="37.5" customHeight="1" outlineLevel="1" x14ac:dyDescent="0.2">
      <c r="A84" s="147" t="s">
        <v>58</v>
      </c>
      <c r="B84" s="315"/>
      <c r="C84" s="297"/>
      <c r="D84" s="56">
        <v>38040</v>
      </c>
      <c r="E84" s="37"/>
      <c r="F84" s="37"/>
      <c r="G84" s="37"/>
      <c r="H84" s="38"/>
    </row>
    <row r="85" spans="1:8" ht="37.5" customHeight="1" outlineLevel="1" x14ac:dyDescent="0.2">
      <c r="A85" s="147" t="s">
        <v>205</v>
      </c>
      <c r="B85" s="315"/>
      <c r="C85" s="297"/>
      <c r="D85" s="56">
        <v>39942</v>
      </c>
      <c r="E85" s="37"/>
      <c r="F85" s="37"/>
      <c r="G85" s="37"/>
      <c r="H85" s="38"/>
    </row>
    <row r="86" spans="1:8" ht="37.5" customHeight="1" outlineLevel="1" x14ac:dyDescent="0.2">
      <c r="A86" s="147" t="s">
        <v>206</v>
      </c>
      <c r="B86" s="315"/>
      <c r="C86" s="297"/>
      <c r="D86" s="56">
        <v>41844</v>
      </c>
      <c r="E86" s="37"/>
      <c r="F86" s="37"/>
      <c r="G86" s="37"/>
      <c r="H86" s="38"/>
    </row>
    <row r="87" spans="1:8" ht="37.5" customHeight="1" outlineLevel="1" x14ac:dyDescent="0.2">
      <c r="A87" s="147" t="s">
        <v>207</v>
      </c>
      <c r="B87" s="315"/>
      <c r="C87" s="297"/>
      <c r="D87" s="56">
        <v>43746</v>
      </c>
      <c r="E87" s="37"/>
      <c r="F87" s="37"/>
      <c r="G87" s="37"/>
      <c r="H87" s="38"/>
    </row>
    <row r="88" spans="1:8" ht="37.5" customHeight="1" outlineLevel="1" x14ac:dyDescent="0.2">
      <c r="A88" s="147" t="s">
        <v>208</v>
      </c>
      <c r="B88" s="315"/>
      <c r="C88" s="297"/>
      <c r="D88" s="56">
        <v>45648</v>
      </c>
      <c r="E88" s="37"/>
      <c r="F88" s="37"/>
      <c r="G88" s="37"/>
      <c r="H88" s="38"/>
    </row>
    <row r="89" spans="1:8" ht="37.5" customHeight="1" outlineLevel="1" x14ac:dyDescent="0.2">
      <c r="A89" s="147" t="s">
        <v>209</v>
      </c>
      <c r="B89" s="315"/>
      <c r="C89" s="297"/>
      <c r="D89" s="56">
        <v>47550</v>
      </c>
      <c r="E89" s="37"/>
      <c r="F89" s="37"/>
      <c r="G89" s="37"/>
      <c r="H89" s="38"/>
    </row>
    <row r="90" spans="1:8" ht="37.5" customHeight="1" outlineLevel="1" x14ac:dyDescent="0.2">
      <c r="A90" s="147" t="s">
        <v>210</v>
      </c>
      <c r="B90" s="315"/>
      <c r="C90" s="297"/>
      <c r="D90" s="56">
        <v>49452</v>
      </c>
      <c r="E90" s="37"/>
      <c r="F90" s="37"/>
      <c r="G90" s="37"/>
      <c r="H90" s="38"/>
    </row>
    <row r="91" spans="1:8" ht="37.5" customHeight="1" outlineLevel="1" x14ac:dyDescent="0.2">
      <c r="A91" s="147" t="s">
        <v>211</v>
      </c>
      <c r="B91" s="315"/>
      <c r="C91" s="297"/>
      <c r="D91" s="56">
        <v>51354</v>
      </c>
      <c r="E91" s="37"/>
      <c r="F91" s="37"/>
      <c r="G91" s="37"/>
      <c r="H91" s="38"/>
    </row>
    <row r="92" spans="1:8" ht="37.5" customHeight="1" outlineLevel="1" x14ac:dyDescent="0.2">
      <c r="A92" s="147" t="s">
        <v>212</v>
      </c>
      <c r="B92" s="315"/>
      <c r="C92" s="297"/>
      <c r="D92" s="56">
        <v>53256</v>
      </c>
      <c r="E92" s="37"/>
      <c r="F92" s="37"/>
      <c r="G92" s="37"/>
      <c r="H92" s="38"/>
    </row>
    <row r="93" spans="1:8" ht="37.5" customHeight="1" outlineLevel="1" x14ac:dyDescent="0.2">
      <c r="A93" s="147" t="s">
        <v>213</v>
      </c>
      <c r="B93" s="315"/>
      <c r="C93" s="297"/>
      <c r="D93" s="56">
        <v>55158</v>
      </c>
      <c r="E93" s="37"/>
      <c r="F93" s="37"/>
      <c r="G93" s="37"/>
      <c r="H93" s="38"/>
    </row>
    <row r="94" spans="1:8" ht="37.5" customHeight="1" outlineLevel="1" thickBot="1" x14ac:dyDescent="0.25">
      <c r="A94" s="147" t="s">
        <v>214</v>
      </c>
      <c r="B94" s="315"/>
      <c r="C94" s="316"/>
      <c r="D94" s="56">
        <v>57060</v>
      </c>
      <c r="E94" s="37"/>
      <c r="F94" s="37"/>
      <c r="G94" s="37"/>
      <c r="H94" s="38"/>
    </row>
    <row r="95" spans="1:8" ht="50.1" customHeight="1" thickBot="1" x14ac:dyDescent="0.25">
      <c r="A95" s="136" t="s">
        <v>59</v>
      </c>
      <c r="B95" s="137"/>
      <c r="C95" s="137"/>
      <c r="D95" s="138" t="str">
        <f>"от "&amp;MIN(D96:D105)&amp;" до "&amp;MAX(D96:D105)</f>
        <v>от 480 до 7992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157">
        <v>1200</v>
      </c>
      <c r="E96" s="157"/>
      <c r="F96" s="157"/>
      <c r="G96" s="157"/>
      <c r="H96" s="158"/>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157">
        <v>582</v>
      </c>
      <c r="E97" s="157"/>
      <c r="F97" s="157"/>
      <c r="G97" s="157"/>
      <c r="H97" s="158"/>
    </row>
    <row r="98" spans="1:8" ht="37.5" customHeight="1" x14ac:dyDescent="0.2">
      <c r="A98" s="154" t="s">
        <v>62</v>
      </c>
      <c r="B98" s="155"/>
      <c r="C98" s="159"/>
      <c r="D98" s="157">
        <v>7992</v>
      </c>
      <c r="E98" s="157"/>
      <c r="F98" s="157"/>
      <c r="G98" s="157"/>
      <c r="H98" s="158"/>
    </row>
    <row r="99" spans="1:8" ht="37.5" customHeight="1" x14ac:dyDescent="0.2">
      <c r="A99" s="154" t="s">
        <v>63</v>
      </c>
      <c r="B99" s="155"/>
      <c r="C99" s="159"/>
      <c r="D99" s="157">
        <v>1584</v>
      </c>
      <c r="E99" s="157"/>
      <c r="F99" s="157"/>
      <c r="G99" s="157"/>
      <c r="H99" s="158"/>
    </row>
    <row r="100" spans="1:8" ht="37.5" customHeight="1" x14ac:dyDescent="0.2">
      <c r="A100" s="160" t="s">
        <v>64</v>
      </c>
      <c r="B100" s="161"/>
      <c r="C100" s="159"/>
      <c r="D100" s="157">
        <v>4824</v>
      </c>
      <c r="E100" s="157"/>
      <c r="F100" s="157"/>
      <c r="G100" s="157"/>
      <c r="H100" s="158"/>
    </row>
    <row r="101" spans="1:8" ht="37.5" customHeight="1" x14ac:dyDescent="0.2">
      <c r="A101" s="154" t="s">
        <v>65</v>
      </c>
      <c r="B101" s="155"/>
      <c r="C101" s="159"/>
      <c r="D101" s="157">
        <v>480</v>
      </c>
      <c r="E101" s="157"/>
      <c r="F101" s="157"/>
      <c r="G101" s="157"/>
      <c r="H101" s="158"/>
    </row>
    <row r="102" spans="1:8" ht="37.5" customHeight="1" x14ac:dyDescent="0.2">
      <c r="A102" s="154" t="s">
        <v>66</v>
      </c>
      <c r="B102" s="155"/>
      <c r="C102" s="159"/>
      <c r="D102" s="157">
        <v>480</v>
      </c>
      <c r="E102" s="157"/>
      <c r="F102" s="157"/>
      <c r="G102" s="157"/>
      <c r="H102" s="158"/>
    </row>
    <row r="103" spans="1:8" ht="37.5" customHeight="1" x14ac:dyDescent="0.2">
      <c r="A103" s="154" t="s">
        <v>67</v>
      </c>
      <c r="B103" s="155"/>
      <c r="C103" s="159"/>
      <c r="D103" s="157">
        <v>960</v>
      </c>
      <c r="E103" s="157"/>
      <c r="F103" s="157"/>
      <c r="G103" s="157"/>
      <c r="H103" s="158"/>
    </row>
    <row r="104" spans="1:8" ht="37.5" customHeight="1" x14ac:dyDescent="0.2">
      <c r="A104" s="154" t="s">
        <v>68</v>
      </c>
      <c r="B104" s="155"/>
      <c r="C104" s="159"/>
      <c r="D104" s="157">
        <v>1440</v>
      </c>
      <c r="E104" s="157"/>
      <c r="F104" s="157"/>
      <c r="G104" s="157"/>
      <c r="H104" s="158"/>
    </row>
    <row r="105" spans="1:8" ht="37.5" customHeight="1" thickBot="1" x14ac:dyDescent="0.25">
      <c r="A105" s="162" t="s">
        <v>69</v>
      </c>
      <c r="B105" s="163"/>
      <c r="C105" s="164"/>
      <c r="D105" s="165">
        <v>5616</v>
      </c>
      <c r="E105" s="165"/>
      <c r="F105" s="165"/>
      <c r="G105" s="165"/>
      <c r="H105" s="166"/>
    </row>
    <row r="106" spans="1:8" s="16" customFormat="1" ht="117.75" customHeight="1" thickBot="1" x14ac:dyDescent="0.25">
      <c r="A106" s="356" t="s">
        <v>71</v>
      </c>
      <c r="B106" s="397"/>
      <c r="C10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45">
        <v>30</v>
      </c>
      <c r="E106" s="45"/>
      <c r="F106" s="45"/>
      <c r="G106" s="45"/>
      <c r="H106" s="46"/>
    </row>
    <row r="107" spans="1:8" ht="50.1" customHeight="1" thickBot="1" x14ac:dyDescent="0.25">
      <c r="A107" s="24" t="s">
        <v>72</v>
      </c>
      <c r="B107" s="25"/>
      <c r="C107" s="26"/>
      <c r="D107" s="173" t="str">
        <f>"от "&amp;MIN(D109,D129:H130,F169,D131:H145)&amp;" до "&amp;MAX(D109,D129:H130,F169,D131:H145)</f>
        <v>от 780 до 12420</v>
      </c>
      <c r="E107" s="173"/>
      <c r="F107" s="173"/>
      <c r="G107" s="173"/>
      <c r="H107" s="174"/>
    </row>
    <row r="108" spans="1:8" ht="21.75" thickBot="1" x14ac:dyDescent="0.25">
      <c r="A108" s="336"/>
      <c r="B108" s="337"/>
      <c r="C108" s="130"/>
      <c r="D108" s="399"/>
      <c r="E108" s="399"/>
      <c r="F108" s="399"/>
      <c r="G108" s="399"/>
      <c r="H108" s="400"/>
    </row>
    <row r="109" spans="1:8" ht="66"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182">
        <v>6264</v>
      </c>
      <c r="E109" s="182"/>
      <c r="F109" s="182"/>
      <c r="G109" s="182"/>
      <c r="H109" s="183"/>
    </row>
    <row r="110" spans="1:8" ht="66" customHeight="1" thickBot="1" x14ac:dyDescent="0.25">
      <c r="A110" s="184" t="s">
        <v>74</v>
      </c>
      <c r="B110" s="185"/>
      <c r="C110" s="186"/>
      <c r="D110" s="187" t="s">
        <v>75</v>
      </c>
      <c r="E110" s="188"/>
      <c r="F110" s="188"/>
      <c r="G110" s="188"/>
      <c r="H110" s="189"/>
    </row>
    <row r="111" spans="1:8" ht="66" customHeight="1" x14ac:dyDescent="0.2">
      <c r="A111" s="190" t="s">
        <v>76</v>
      </c>
      <c r="B111" s="191"/>
      <c r="C111" s="186"/>
      <c r="D111" s="157">
        <f>D109/4</f>
        <v>1566</v>
      </c>
      <c r="E111" s="157"/>
      <c r="F111" s="157"/>
      <c r="G111" s="157"/>
      <c r="H111" s="158"/>
    </row>
    <row r="112" spans="1:8" ht="66" customHeight="1" x14ac:dyDescent="0.2">
      <c r="A112" s="190" t="s">
        <v>77</v>
      </c>
      <c r="B112" s="191"/>
      <c r="C112" s="186"/>
      <c r="D112" s="157">
        <f>D109/5</f>
        <v>1252.8</v>
      </c>
      <c r="E112" s="157"/>
      <c r="F112" s="157"/>
      <c r="G112" s="157"/>
      <c r="H112" s="158"/>
    </row>
    <row r="113" spans="1:8" ht="66" customHeight="1" x14ac:dyDescent="0.2">
      <c r="A113" s="190" t="s">
        <v>78</v>
      </c>
      <c r="B113" s="191"/>
      <c r="C113" s="186"/>
      <c r="D113" s="157">
        <f>D109/6</f>
        <v>1044</v>
      </c>
      <c r="E113" s="157"/>
      <c r="F113" s="157"/>
      <c r="G113" s="157"/>
      <c r="H113" s="158"/>
    </row>
    <row r="114" spans="1:8" ht="66" customHeight="1" x14ac:dyDescent="0.2">
      <c r="A114" s="190" t="s">
        <v>79</v>
      </c>
      <c r="B114" s="191"/>
      <c r="C114" s="186"/>
      <c r="D114" s="157">
        <f>D109/7</f>
        <v>894.85714285714289</v>
      </c>
      <c r="E114" s="157"/>
      <c r="F114" s="157"/>
      <c r="G114" s="157"/>
      <c r="H114" s="158"/>
    </row>
    <row r="115" spans="1:8" ht="66" customHeight="1" x14ac:dyDescent="0.2">
      <c r="A115" s="190" t="s">
        <v>80</v>
      </c>
      <c r="B115" s="191"/>
      <c r="C115" s="186"/>
      <c r="D115" s="157">
        <f>D109/8</f>
        <v>783</v>
      </c>
      <c r="E115" s="157"/>
      <c r="F115" s="157"/>
      <c r="G115" s="157"/>
      <c r="H115" s="158"/>
    </row>
    <row r="116" spans="1:8" ht="66" customHeight="1" x14ac:dyDescent="0.2">
      <c r="A116" s="190" t="s">
        <v>81</v>
      </c>
      <c r="B116" s="191"/>
      <c r="C116" s="186"/>
      <c r="D116" s="157">
        <f>D109/9</f>
        <v>696</v>
      </c>
      <c r="E116" s="157"/>
      <c r="F116" s="157"/>
      <c r="G116" s="157"/>
      <c r="H116" s="158"/>
    </row>
    <row r="117" spans="1:8" ht="66" customHeight="1" x14ac:dyDescent="0.2">
      <c r="A117" s="190" t="s">
        <v>82</v>
      </c>
      <c r="B117" s="191"/>
      <c r="C117" s="186"/>
      <c r="D117" s="157">
        <f>D109/10</f>
        <v>626.4</v>
      </c>
      <c r="E117" s="157"/>
      <c r="F117" s="157"/>
      <c r="G117" s="157"/>
      <c r="H117" s="158"/>
    </row>
    <row r="118" spans="1:8" ht="66" customHeight="1" thickBot="1" x14ac:dyDescent="0.25">
      <c r="A118" s="179" t="s">
        <v>83</v>
      </c>
      <c r="B118" s="180"/>
      <c r="C118" s="186"/>
      <c r="D118" s="182">
        <v>9360</v>
      </c>
      <c r="E118" s="182"/>
      <c r="F118" s="182"/>
      <c r="G118" s="182"/>
      <c r="H118" s="183"/>
    </row>
    <row r="119" spans="1:8" ht="66" customHeight="1" thickBot="1" x14ac:dyDescent="0.25">
      <c r="A119" s="184" t="s">
        <v>74</v>
      </c>
      <c r="B119" s="185"/>
      <c r="C119" s="186"/>
      <c r="D119" s="187" t="s">
        <v>75</v>
      </c>
      <c r="E119" s="188"/>
      <c r="F119" s="188"/>
      <c r="G119" s="188"/>
      <c r="H119" s="189"/>
    </row>
    <row r="120" spans="1:8" ht="66" customHeight="1" x14ac:dyDescent="0.2">
      <c r="A120" s="190" t="s">
        <v>76</v>
      </c>
      <c r="B120" s="191"/>
      <c r="C120" s="186"/>
      <c r="D120" s="157">
        <v>1950</v>
      </c>
      <c r="E120" s="157"/>
      <c r="F120" s="157"/>
      <c r="G120" s="157"/>
      <c r="H120" s="158"/>
    </row>
    <row r="121" spans="1:8" ht="66" customHeight="1" x14ac:dyDescent="0.2">
      <c r="A121" s="190" t="s">
        <v>77</v>
      </c>
      <c r="B121" s="191"/>
      <c r="C121" s="186"/>
      <c r="D121" s="157">
        <v>1872</v>
      </c>
      <c r="E121" s="157"/>
      <c r="F121" s="157"/>
      <c r="G121" s="157"/>
      <c r="H121" s="158"/>
    </row>
    <row r="122" spans="1:8" ht="66" customHeight="1" x14ac:dyDescent="0.2">
      <c r="A122" s="190" t="s">
        <v>78</v>
      </c>
      <c r="B122" s="191"/>
      <c r="C122" s="186"/>
      <c r="D122" s="157">
        <v>1560</v>
      </c>
      <c r="E122" s="157"/>
      <c r="F122" s="157"/>
      <c r="G122" s="157"/>
      <c r="H122" s="158"/>
    </row>
    <row r="123" spans="1:8" ht="66" customHeight="1" x14ac:dyDescent="0.2">
      <c r="A123" s="190" t="s">
        <v>79</v>
      </c>
      <c r="B123" s="191"/>
      <c r="C123" s="186"/>
      <c r="D123" s="157">
        <v>1337.1428571428571</v>
      </c>
      <c r="E123" s="157"/>
      <c r="F123" s="157"/>
      <c r="G123" s="157"/>
      <c r="H123" s="158"/>
    </row>
    <row r="124" spans="1:8" ht="66" customHeight="1" x14ac:dyDescent="0.2">
      <c r="A124" s="190" t="s">
        <v>80</v>
      </c>
      <c r="B124" s="191"/>
      <c r="C124" s="186"/>
      <c r="D124" s="157">
        <v>1170</v>
      </c>
      <c r="E124" s="157"/>
      <c r="F124" s="157"/>
      <c r="G124" s="157"/>
      <c r="H124" s="158"/>
    </row>
    <row r="125" spans="1:8" ht="66" customHeight="1" x14ac:dyDescent="0.2">
      <c r="A125" s="190" t="s">
        <v>81</v>
      </c>
      <c r="B125" s="191"/>
      <c r="C125" s="186"/>
      <c r="D125" s="157">
        <v>1040</v>
      </c>
      <c r="E125" s="157"/>
      <c r="F125" s="157"/>
      <c r="G125" s="157"/>
      <c r="H125" s="158"/>
    </row>
    <row r="126" spans="1:8" ht="66" customHeight="1" thickBot="1" x14ac:dyDescent="0.25">
      <c r="A126" s="190" t="s">
        <v>82</v>
      </c>
      <c r="B126" s="191"/>
      <c r="C126" s="194"/>
      <c r="D126" s="157">
        <v>936</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44">
        <v>17940</v>
      </c>
      <c r="E127" s="45"/>
      <c r="F127" s="45"/>
      <c r="G127" s="45"/>
      <c r="H127" s="46"/>
    </row>
    <row r="128" spans="1:8" ht="21.75" thickBot="1" x14ac:dyDescent="0.25">
      <c r="A128" s="336"/>
      <c r="B128" s="337"/>
      <c r="C128" s="125"/>
      <c r="D128" s="399"/>
      <c r="E128" s="399"/>
      <c r="F128" s="399"/>
      <c r="G128" s="399"/>
      <c r="H128" s="400"/>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"2ГИС.БИЙСК"</v>
      </c>
      <c r="D129" s="31">
        <v>4200</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121">
        <v>3726</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6">
        <v>3174</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"2ГИС.БИЙСК"</v>
      </c>
      <c r="D132" s="36">
        <v>4200</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"2ГИС.БИЙСК"</v>
      </c>
      <c r="D133" s="36">
        <v>5040</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6">
        <v>1573.2</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6">
        <v>1352.3999999999999</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6">
        <v>2760</v>
      </c>
      <c r="E136" s="37"/>
      <c r="F136" s="37"/>
      <c r="G136" s="37"/>
      <c r="H136" s="38"/>
    </row>
    <row r="137" spans="1:8"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6">
        <v>6900</v>
      </c>
      <c r="E137" s="37"/>
      <c r="F137" s="37"/>
      <c r="G137" s="37"/>
      <c r="H137" s="38"/>
    </row>
    <row r="138" spans="1:8" ht="50.1" customHeight="1" x14ac:dyDescent="0.2">
      <c r="A138" s="160" t="s">
        <v>94</v>
      </c>
      <c r="B138" s="161"/>
      <c r="C138" s="202" t="s">
        <v>95</v>
      </c>
      <c r="D138" s="36">
        <v>780</v>
      </c>
      <c r="E138" s="37"/>
      <c r="F138" s="37"/>
      <c r="G138" s="37"/>
      <c r="H138" s="38"/>
    </row>
    <row r="139" spans="1:8" ht="68.25"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6">
        <v>2880</v>
      </c>
      <c r="E139" s="37"/>
      <c r="F139" s="37"/>
      <c r="G139" s="37"/>
      <c r="H139" s="38"/>
    </row>
    <row r="140" spans="1:8" ht="68.25"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6">
        <v>2100</v>
      </c>
      <c r="E140" s="37"/>
      <c r="F140" s="37"/>
      <c r="G140" s="37"/>
      <c r="H140" s="38"/>
    </row>
    <row r="141" spans="1:8" ht="68.25" customHeight="1" x14ac:dyDescent="0.2">
      <c r="A141" s="160" t="s">
        <v>98</v>
      </c>
      <c r="B141" s="161"/>
      <c r="C141"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6">
        <v>1920</v>
      </c>
      <c r="E141" s="37"/>
      <c r="F141" s="37"/>
      <c r="G141" s="37"/>
      <c r="H141" s="38"/>
    </row>
    <row r="142" spans="1:8" ht="68.25" customHeight="1" x14ac:dyDescent="0.2">
      <c r="A142" s="160" t="s">
        <v>99</v>
      </c>
      <c r="B142" s="161"/>
      <c r="C142"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6">
        <v>1056</v>
      </c>
      <c r="E142" s="37"/>
      <c r="F142" s="37"/>
      <c r="G142" s="37"/>
      <c r="H142" s="38"/>
    </row>
    <row r="143" spans="1:8" ht="68.25"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6">
        <v>12420</v>
      </c>
      <c r="E143" s="37"/>
      <c r="F143" s="37"/>
      <c r="G143" s="37"/>
      <c r="H143" s="38"/>
    </row>
    <row r="144" spans="1:8" ht="68.25"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6">
        <v>5604</v>
      </c>
      <c r="E144" s="37"/>
      <c r="F144" s="37"/>
      <c r="G144" s="37"/>
      <c r="H144" s="38"/>
    </row>
    <row r="145" spans="1:8" ht="50.1" customHeight="1" x14ac:dyDescent="0.2">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6">
        <v>2815.2</v>
      </c>
      <c r="E145" s="37"/>
      <c r="F145" s="37"/>
      <c r="G145" s="37"/>
      <c r="H145" s="38"/>
    </row>
    <row r="146" spans="1:8" s="16" customFormat="1" ht="102" customHeight="1" x14ac:dyDescent="0.2">
      <c r="A146" s="160" t="s">
        <v>16</v>
      </c>
      <c r="B146" s="161"/>
      <c r="C14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6">
        <v>1152</v>
      </c>
      <c r="E146" s="37"/>
      <c r="F146" s="37"/>
      <c r="G146" s="37"/>
      <c r="H146" s="38"/>
    </row>
    <row r="147" spans="1:8" s="16" customFormat="1" ht="102" customHeight="1" x14ac:dyDescent="0.2">
      <c r="A147" s="160" t="s">
        <v>103</v>
      </c>
      <c r="B147" s="161"/>
      <c r="C14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7" s="36">
        <v>100002</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8" s="36">
        <v>13872</v>
      </c>
      <c r="E148" s="37"/>
      <c r="F148" s="37"/>
      <c r="G148" s="37"/>
      <c r="H148" s="38"/>
    </row>
    <row r="149" spans="1:8" s="16" customFormat="1" ht="12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6">
        <v>8257.5</v>
      </c>
      <c r="E149" s="37"/>
      <c r="F149" s="37"/>
      <c r="G149" s="37"/>
      <c r="H149" s="38"/>
    </row>
    <row r="150" spans="1:8" s="16" customFormat="1" ht="12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0" s="36">
        <v>16560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"2ГИС.БИЙСК"</v>
      </c>
      <c r="D151" s="36">
        <v>5880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6">
        <v>5280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"2ГИС.БИЙСК" (версия для ПК)</v>
      </c>
      <c r="D153" s="36">
        <v>4560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"2ГИС.БИЙСК"</v>
      </c>
      <c r="D154" s="36">
        <v>5880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"2ГИС.БИЙСК"</v>
      </c>
      <c r="D155" s="36">
        <v>7056</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"2ГИС.БИЙСК" (версия для ПК)</v>
      </c>
      <c r="D156" s="36">
        <v>2280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"2ГИС.БИЙСК" (версия для ПК)</v>
      </c>
      <c r="D157" s="36">
        <v>1920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"2ГИС.БИЙСК" (версия для ПК)</v>
      </c>
      <c r="D158" s="36">
        <v>3960</v>
      </c>
      <c r="E158" s="37"/>
      <c r="F158" s="37"/>
      <c r="G158" s="37"/>
      <c r="H158" s="38"/>
    </row>
    <row r="159" spans="1:8" ht="50.1" customHeight="1" x14ac:dyDescent="0.2">
      <c r="A159" s="160" t="s">
        <v>115</v>
      </c>
      <c r="B159" s="161"/>
      <c r="C159" s="202" t="s">
        <v>95</v>
      </c>
      <c r="D159" s="36">
        <v>1200</v>
      </c>
      <c r="E159" s="37"/>
      <c r="F159" s="37"/>
      <c r="G159" s="37"/>
      <c r="H159" s="38"/>
    </row>
    <row r="160" spans="1:8" ht="68.25"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6">
        <v>17400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"2ГИС.БИЙСК" (версия для ПК)</v>
      </c>
      <c r="D161" s="44">
        <v>3960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6">
        <v>6600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359">
        <v>1725</v>
      </c>
      <c r="E165" s="157"/>
      <c r="F165" s="157"/>
      <c r="G165" s="157"/>
      <c r="H165" s="157"/>
    </row>
    <row r="166" spans="1:8" s="16" customFormat="1" ht="50.1" customHeight="1" x14ac:dyDescent="0.2">
      <c r="A166" s="207" t="s">
        <v>122</v>
      </c>
      <c r="B166" s="208"/>
      <c r="C166" s="209"/>
      <c r="D166" s="359">
        <v>174</v>
      </c>
      <c r="E166" s="157"/>
      <c r="F166" s="157"/>
      <c r="G166" s="157"/>
      <c r="H166" s="157"/>
    </row>
    <row r="167" spans="1:8" s="16" customFormat="1" ht="50.1" customHeight="1" thickBot="1" x14ac:dyDescent="0.25">
      <c r="A167" s="207" t="s">
        <v>123</v>
      </c>
      <c r="B167" s="208"/>
      <c r="C167" s="210"/>
      <c r="D167" s="78">
        <v>576</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69" s="212">
        <f>F169*1.2</f>
        <v>4680</v>
      </c>
      <c r="E169" s="213">
        <f>F169*1.1</f>
        <v>4290</v>
      </c>
      <c r="F169" s="213">
        <v>3900</v>
      </c>
      <c r="G169" s="213">
        <f>F169*0.75</f>
        <v>2925</v>
      </c>
      <c r="H169" s="214">
        <f>F169*0.5</f>
        <v>1950</v>
      </c>
    </row>
    <row r="170" spans="1:8" ht="50.1" customHeight="1" x14ac:dyDescent="0.2">
      <c r="A170" s="160" t="s">
        <v>126</v>
      </c>
      <c r="B170" s="161"/>
      <c r="C170" s="202" t="str">
        <f>"Интернет-площадка 2gis.ru на основе Cправочника организаций "&amp;$C$2&amp;""</f>
        <v>Интернет-площадка 2gis.ru на основе Cправочника организаций "2ГИС.БИЙСК"</v>
      </c>
      <c r="D170" s="36">
        <v>3726</v>
      </c>
      <c r="E170" s="37"/>
      <c r="F170" s="37"/>
      <c r="G170" s="37"/>
      <c r="H170" s="38"/>
    </row>
    <row r="171" spans="1:8" ht="50.1" customHeight="1" x14ac:dyDescent="0.2">
      <c r="A171" s="160" t="s">
        <v>127</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1" s="36">
        <v>1620</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72" s="212">
        <f>F172*1.2</f>
        <v>6624</v>
      </c>
      <c r="E172" s="213">
        <f>F172*1.1</f>
        <v>6072.0000000000009</v>
      </c>
      <c r="F172" s="213">
        <v>5520</v>
      </c>
      <c r="G172" s="213">
        <f>F172*0.75</f>
        <v>4140</v>
      </c>
      <c r="H172" s="214">
        <f>F172*0.5</f>
        <v>2760</v>
      </c>
    </row>
    <row r="173" spans="1:8" ht="50.1" customHeight="1" x14ac:dyDescent="0.2">
      <c r="A173" s="160" t="s">
        <v>179</v>
      </c>
      <c r="B173" s="161"/>
      <c r="C173" s="202" t="str">
        <f>"Интернет-площадка 2gis.ru на основе Cправочника организаций "&amp;$C$2&amp;""</f>
        <v>Интернет-площадка 2gis.ru на основе Cправочника организаций "2ГИС.БИЙСК"</v>
      </c>
      <c r="D173" s="36">
        <v>5280</v>
      </c>
      <c r="E173" s="37"/>
      <c r="F173" s="37"/>
      <c r="G173" s="37"/>
      <c r="H173" s="38"/>
    </row>
    <row r="174" spans="1:8" ht="50.1" customHeight="1" x14ac:dyDescent="0.2">
      <c r="A174" s="160" t="s">
        <v>130</v>
      </c>
      <c r="B174" s="161"/>
      <c r="C174"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4" s="36">
        <v>2280</v>
      </c>
      <c r="E174" s="37"/>
      <c r="F174" s="37"/>
      <c r="G174" s="37"/>
      <c r="H174" s="38"/>
    </row>
    <row r="175" spans="1:8" s="16" customFormat="1" ht="126" customHeight="1" thickBot="1" x14ac:dyDescent="0.25">
      <c r="A175" s="160" t="s">
        <v>131</v>
      </c>
      <c r="B175" s="161"/>
      <c r="C175" s="215" t="str">
        <f>C170</f>
        <v>Интернет-площадка 2gis.ru на основе Cправочника организаций "2ГИС.БИЙСК"</v>
      </c>
      <c r="D175" s="212">
        <f>F175*1.2</f>
        <v>5961.5999999999995</v>
      </c>
      <c r="E175" s="213">
        <f>F175*1.1</f>
        <v>5464.8</v>
      </c>
      <c r="F175" s="213">
        <v>4968</v>
      </c>
      <c r="G175" s="213">
        <f>F175*0.75</f>
        <v>3726</v>
      </c>
      <c r="H175" s="214">
        <f>F175*0.5</f>
        <v>2484</v>
      </c>
    </row>
    <row r="176" spans="1:8" ht="50.1" customHeight="1" thickBot="1" x14ac:dyDescent="0.25">
      <c r="A176" s="24" t="s">
        <v>193</v>
      </c>
      <c r="B176" s="25"/>
      <c r="C176" s="26"/>
      <c r="D176" s="173"/>
      <c r="E176" s="173"/>
      <c r="F176" s="173"/>
      <c r="G176" s="173"/>
      <c r="H176" s="174"/>
    </row>
    <row r="177" spans="1:8" s="23" customFormat="1" ht="30" customHeight="1" thickBot="1" x14ac:dyDescent="0.25">
      <c r="A177" s="429"/>
      <c r="B177" s="429"/>
      <c r="C177" s="430"/>
      <c r="D177" s="429"/>
      <c r="E177" s="429"/>
      <c r="F177" s="429"/>
      <c r="G177" s="429"/>
      <c r="H177" s="431"/>
    </row>
    <row r="178" spans="1:8" s="16" customFormat="1" ht="185.25" customHeight="1" x14ac:dyDescent="0.2">
      <c r="A178" s="160" t="s">
        <v>194</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8" s="31">
        <v>9918</v>
      </c>
      <c r="E178" s="32"/>
      <c r="F178" s="32"/>
      <c r="G178" s="32"/>
      <c r="H178" s="33"/>
    </row>
    <row r="179" spans="1:8" s="16" customFormat="1" ht="83.25" customHeight="1" thickBot="1" x14ac:dyDescent="0.25">
      <c r="A179" s="160" t="s">
        <v>195</v>
      </c>
      <c r="B179" s="161"/>
      <c r="C179" s="209"/>
      <c r="D179" s="36">
        <v>9918</v>
      </c>
      <c r="E179" s="37"/>
      <c r="F179" s="37"/>
      <c r="G179" s="37"/>
      <c r="H179" s="38"/>
    </row>
    <row r="180" spans="1:8" ht="21.75" thickBot="1" x14ac:dyDescent="0.25">
      <c r="A180" s="336"/>
      <c r="B180" s="337"/>
      <c r="C180" s="130"/>
      <c r="D180" s="399"/>
      <c r="E180" s="399"/>
      <c r="F180" s="399"/>
      <c r="G180" s="399"/>
      <c r="H180" s="400"/>
    </row>
    <row r="182" spans="1:8" ht="21" x14ac:dyDescent="0.2">
      <c r="A182" s="220"/>
      <c r="B182" s="221" t="s">
        <v>133</v>
      </c>
      <c r="C182" s="222" t="s">
        <v>242</v>
      </c>
      <c r="D182" s="222"/>
      <c r="E182" s="223"/>
      <c r="F182" s="223"/>
      <c r="G182" s="223"/>
      <c r="H182" s="223"/>
    </row>
    <row r="183" spans="1:8" ht="21" x14ac:dyDescent="0.2">
      <c r="A183" s="220"/>
      <c r="B183" s="223"/>
      <c r="C183" s="224" t="s">
        <v>243</v>
      </c>
      <c r="D183" s="224"/>
      <c r="E183" s="223"/>
      <c r="F183" s="223"/>
      <c r="G183" s="223"/>
      <c r="H183" s="223"/>
    </row>
    <row r="184" spans="1:8" ht="21" x14ac:dyDescent="0.2">
      <c r="A184" s="220"/>
      <c r="B184" s="223"/>
      <c r="C184" s="224" t="s">
        <v>244</v>
      </c>
      <c r="D184" s="224"/>
      <c r="E184" s="223"/>
      <c r="F184" s="223"/>
      <c r="G184" s="223"/>
      <c r="H184" s="223"/>
    </row>
    <row r="185" spans="1:8" ht="21" x14ac:dyDescent="0.2">
      <c r="C185" s="224"/>
      <c r="D185" s="224"/>
      <c r="E185" s="223"/>
      <c r="F185" s="223"/>
      <c r="G185" s="223"/>
      <c r="H185" s="217"/>
    </row>
    <row r="186" spans="1:8" ht="26.25" customHeight="1" x14ac:dyDescent="0.2">
      <c r="A186" s="227" t="str">
        <f>Абакан_юр!A174</f>
        <v>По соглашению сторон в качестве валюты платежа могут выступать украинские гривны, в этом случае курс следующий: 1 руб. = 0,4273 гривен</v>
      </c>
      <c r="B186" s="227"/>
      <c r="C186" s="227"/>
      <c r="D186" s="228"/>
      <c r="E186" s="228"/>
      <c r="F186" s="229"/>
      <c r="G186" s="230"/>
      <c r="H186" s="230"/>
    </row>
    <row r="187" spans="1:8" ht="26.25" customHeight="1" x14ac:dyDescent="0.2">
      <c r="A187" s="227" t="str">
        <f>Абакан_юр!A175</f>
        <v>По соглашению сторон в качестве валюты платежа могут выступать дирхамы ОАЭ, в этом случае курс следующий: 1 руб. = 0,0413 дирхам</v>
      </c>
      <c r="B187" s="227"/>
      <c r="C187" s="227"/>
      <c r="D187" s="228"/>
      <c r="E187" s="228"/>
      <c r="F187" s="229"/>
      <c r="G187" s="232"/>
      <c r="H187" s="232"/>
    </row>
    <row r="188" spans="1:8" ht="26.25" customHeight="1" x14ac:dyDescent="0.2">
      <c r="A188" s="227" t="str">
        <f>Абакан_юр!A176</f>
        <v>По соглашению сторон в качестве валюты платежа могут выступать доллары США, в этом случае курс следующий: 1 руб. = 0,0113 доллара</v>
      </c>
      <c r="B188" s="227"/>
      <c r="C188" s="227"/>
      <c r="D188" s="228"/>
      <c r="E188" s="228"/>
      <c r="F188" s="229"/>
      <c r="G188" s="232"/>
      <c r="H188" s="232"/>
    </row>
    <row r="189" spans="1:8" ht="26.25" customHeight="1"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customHeight="1" x14ac:dyDescent="0.2">
      <c r="A190" s="227" t="str">
        <f>Абакан_юр!A178</f>
        <v>По соглашению сторон в качестве валюты платежа могут выступать чешские кроны, в этом случае курс следующий: 1 руб. = 0,2661 крона</v>
      </c>
      <c r="B190" s="227"/>
      <c r="C190" s="227"/>
      <c r="D190" s="228"/>
      <c r="E190" s="229"/>
      <c r="F190" s="229"/>
      <c r="G190" s="232"/>
      <c r="H190" s="232"/>
    </row>
    <row r="191" spans="1:8" ht="26.25" customHeight="1" x14ac:dyDescent="0.2">
      <c r="A191" s="227" t="str">
        <f>Абакан_юр!A179</f>
        <v>По соглашению сторон в качестве валюты платежа могут выступать киргизские сомы, в этом случае курс следующий: 1 руб. = 1,0065 сом</v>
      </c>
      <c r="B191" s="227"/>
      <c r="C191" s="227"/>
      <c r="D191" s="228"/>
      <c r="E191" s="228"/>
      <c r="F191" s="229"/>
      <c r="G191" s="232"/>
      <c r="H191" s="232"/>
    </row>
    <row r="192" spans="1:8" ht="26.25" customHeight="1"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2" s="227"/>
      <c r="C192" s="227"/>
      <c r="D192" s="228"/>
      <c r="E192" s="228"/>
      <c r="F192" s="229"/>
      <c r="G192" s="232"/>
      <c r="H192" s="232"/>
    </row>
    <row r="193" spans="1:8" ht="26.25" x14ac:dyDescent="0.2">
      <c r="A193" s="233"/>
      <c r="B193" s="233"/>
      <c r="C193" s="234"/>
      <c r="D193" s="235"/>
      <c r="E193" s="235"/>
      <c r="F193" s="236"/>
      <c r="G193" s="237"/>
      <c r="H193" s="237"/>
    </row>
    <row r="194" spans="1:8" ht="21" x14ac:dyDescent="0.2">
      <c r="A194" s="239" t="s">
        <v>144</v>
      </c>
      <c r="B194" s="239"/>
      <c r="C194" s="239"/>
      <c r="D194" s="239"/>
      <c r="E194" s="239"/>
      <c r="F194" s="239"/>
      <c r="G194" s="239"/>
      <c r="H194" s="239"/>
    </row>
    <row r="195" spans="1:8" ht="21" x14ac:dyDescent="0.2">
      <c r="A195" s="239" t="s">
        <v>145</v>
      </c>
      <c r="B195" s="239"/>
      <c r="C195" s="239"/>
      <c r="D195" s="239"/>
      <c r="E195" s="239"/>
      <c r="F195" s="239"/>
      <c r="G195" s="239"/>
      <c r="H195" s="239"/>
    </row>
    <row r="196" spans="1:8" ht="26.25" x14ac:dyDescent="0.2">
      <c r="A196" s="233"/>
      <c r="B196" s="233"/>
      <c r="C196" s="234"/>
      <c r="D196" s="235"/>
      <c r="E196" s="235"/>
      <c r="F196" s="236"/>
      <c r="G196" s="237"/>
      <c r="H196" s="237"/>
    </row>
    <row r="197" spans="1:8" ht="45" customHeight="1" thickBot="1" x14ac:dyDescent="0.25">
      <c r="A197" s="240" t="s">
        <v>146</v>
      </c>
      <c r="B197" s="240"/>
      <c r="C197" s="240"/>
      <c r="D197" s="240"/>
      <c r="E197" s="240"/>
      <c r="F197" s="241"/>
      <c r="G197" s="231"/>
      <c r="H197" s="242"/>
    </row>
    <row r="198" spans="1:8" ht="50.1" customHeight="1" thickBot="1" x14ac:dyDescent="0.25">
      <c r="A198" s="243" t="s">
        <v>147</v>
      </c>
      <c r="B198" s="244"/>
      <c r="C198" s="244"/>
      <c r="D198" s="244"/>
      <c r="E198" s="245"/>
      <c r="F198" s="246"/>
      <c r="H198" s="247"/>
    </row>
    <row r="199" spans="1:8" ht="96.75" customHeight="1" thickBot="1" x14ac:dyDescent="0.25">
      <c r="A199" s="248" t="s">
        <v>148</v>
      </c>
      <c r="B199" s="249"/>
      <c r="C199" s="250" t="s">
        <v>149</v>
      </c>
      <c r="D199" s="249" t="s">
        <v>150</v>
      </c>
      <c r="E199" s="251"/>
      <c r="F199" s="252"/>
      <c r="G199" s="252"/>
      <c r="H199" s="252"/>
    </row>
    <row r="200" spans="1:8" ht="93.75" customHeight="1" x14ac:dyDescent="0.2">
      <c r="A200" s="253" t="s">
        <v>151</v>
      </c>
      <c r="B200" s="254"/>
      <c r="C200" s="255" t="s">
        <v>152</v>
      </c>
      <c r="D200" s="256" t="s">
        <v>153</v>
      </c>
      <c r="E200" s="257"/>
      <c r="F200" s="252"/>
      <c r="G200" s="252"/>
      <c r="H200" s="252"/>
    </row>
    <row r="201" spans="1:8" ht="75.75" customHeight="1" x14ac:dyDescent="0.2">
      <c r="A201" s="258" t="s">
        <v>154</v>
      </c>
      <c r="B201" s="259"/>
      <c r="C201" s="260" t="s">
        <v>155</v>
      </c>
      <c r="D201" s="261" t="s">
        <v>156</v>
      </c>
      <c r="E201" s="262"/>
      <c r="F201" s="252"/>
      <c r="G201" s="252"/>
      <c r="H201" s="252"/>
    </row>
    <row r="202" spans="1:8" ht="111" customHeight="1" x14ac:dyDescent="0.2">
      <c r="A202" s="258" t="s">
        <v>157</v>
      </c>
      <c r="B202" s="259"/>
      <c r="C202" s="260" t="s">
        <v>158</v>
      </c>
      <c r="D202" s="261" t="s">
        <v>156</v>
      </c>
      <c r="E202" s="262"/>
      <c r="F202" s="252"/>
      <c r="G202" s="252"/>
      <c r="H202" s="252"/>
    </row>
    <row r="203" spans="1:8" s="217" customFormat="1" ht="125.25" customHeight="1" x14ac:dyDescent="0.2">
      <c r="A203" s="258" t="s">
        <v>160</v>
      </c>
      <c r="B203" s="259"/>
      <c r="C203" s="409" t="s">
        <v>161</v>
      </c>
      <c r="D203" s="259" t="s">
        <v>156</v>
      </c>
      <c r="E203" s="410"/>
      <c r="F203" s="246"/>
      <c r="G203" s="246"/>
      <c r="H203" s="246"/>
    </row>
    <row r="204" spans="1:8" s="238" customFormat="1" ht="222.75" customHeight="1" x14ac:dyDescent="0.2">
      <c r="A204" s="445" t="s">
        <v>162</v>
      </c>
      <c r="B204" s="446"/>
      <c r="C204" s="260" t="s">
        <v>163</v>
      </c>
      <c r="D204" s="447" t="s">
        <v>156</v>
      </c>
      <c r="E204" s="448"/>
      <c r="F204" s="236"/>
      <c r="G204" s="237"/>
      <c r="H204" s="237"/>
    </row>
    <row r="205" spans="1:8" ht="24.95" customHeight="1" x14ac:dyDescent="0.2">
      <c r="A205" s="264" t="s">
        <v>164</v>
      </c>
      <c r="B205" s="264"/>
      <c r="C205" s="264"/>
      <c r="D205" s="264"/>
      <c r="E205" s="264"/>
      <c r="F205" s="264"/>
      <c r="G205" s="264"/>
      <c r="H205" s="264"/>
    </row>
    <row r="206" spans="1:8" ht="33" customHeight="1" x14ac:dyDescent="0.2">
      <c r="A206" s="264" t="s">
        <v>165</v>
      </c>
      <c r="B206" s="264"/>
      <c r="C206" s="264"/>
      <c r="D206" s="264"/>
      <c r="E206" s="264"/>
      <c r="F206" s="264"/>
      <c r="G206" s="264"/>
      <c r="H206" s="264"/>
    </row>
    <row r="207" spans="1:8" ht="177" customHeight="1" x14ac:dyDescent="0.2">
      <c r="A20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9"/>
      <c r="C207" s="239"/>
      <c r="D207" s="239"/>
      <c r="E207" s="239"/>
      <c r="F207" s="239"/>
      <c r="G207" s="239"/>
      <c r="H207" s="239"/>
    </row>
    <row r="208" spans="1:8" ht="71.25" customHeight="1" x14ac:dyDescent="0.2">
      <c r="A208" s="239" t="s">
        <v>167</v>
      </c>
      <c r="B208" s="239"/>
      <c r="C208" s="239"/>
      <c r="D208" s="239"/>
      <c r="E208" s="239"/>
      <c r="F208" s="239"/>
      <c r="G208" s="239"/>
      <c r="H208" s="239"/>
    </row>
    <row r="209" spans="1:8" ht="25.5" customHeight="1" x14ac:dyDescent="0.2">
      <c r="A209" s="264" t="s">
        <v>168</v>
      </c>
      <c r="B209" s="264"/>
      <c r="C209" s="264"/>
      <c r="D209" s="264"/>
      <c r="E209" s="264"/>
      <c r="F209" s="264"/>
      <c r="G209" s="264"/>
      <c r="H209" s="264"/>
    </row>
    <row r="210" spans="1:8" s="266" customFormat="1" ht="125.25" customHeight="1" x14ac:dyDescent="0.2">
      <c r="A210" s="239" t="s">
        <v>169</v>
      </c>
      <c r="B210" s="239"/>
      <c r="C210" s="239"/>
      <c r="D210" s="239"/>
      <c r="E210" s="239"/>
      <c r="F210" s="239"/>
      <c r="G210" s="239"/>
      <c r="H210" s="239"/>
    </row>
  </sheetData>
  <sheetProtection selectLockedCells="1" selectUnlockedCells="1"/>
  <mergeCells count="347">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5:B175"/>
    <mergeCell ref="A176:B176"/>
    <mergeCell ref="D176:H176"/>
    <mergeCell ref="A177:C177"/>
    <mergeCell ref="D177:H177"/>
    <mergeCell ref="A178:B178"/>
    <mergeCell ref="C178:C179"/>
    <mergeCell ref="D178:H178"/>
    <mergeCell ref="A179:B179"/>
    <mergeCell ref="D179:H179"/>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696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6717.5999999999995</v>
      </c>
      <c r="E7" s="32">
        <f>F7*1.1</f>
        <v>6157.8</v>
      </c>
      <c r="F7" s="32">
        <v>5598</v>
      </c>
      <c r="G7" s="32">
        <f>F7*0.75</f>
        <v>4198.5</v>
      </c>
      <c r="H7" s="33">
        <f>F7*0.5</f>
        <v>2799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7495.2</v>
      </c>
      <c r="E12" s="32">
        <f>F12*1.1</f>
        <v>6870.6</v>
      </c>
      <c r="F12" s="32">
        <v>6246</v>
      </c>
      <c r="G12" s="32">
        <f>F12*0.75</f>
        <v>4684.5</v>
      </c>
      <c r="H12" s="33">
        <f>F12*0.5</f>
        <v>3123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389">
        <v>312</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9417.6</v>
      </c>
      <c r="E27" s="32">
        <f>F27*1.1</f>
        <v>8632.8000000000011</v>
      </c>
      <c r="F27" s="32">
        <v>7848</v>
      </c>
      <c r="G27" s="32">
        <f>F27*0.75</f>
        <v>5886</v>
      </c>
      <c r="H27" s="33">
        <f>F27*0.5</f>
        <v>3924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10497.6</v>
      </c>
      <c r="E32" s="32">
        <f>F32*1.1</f>
        <v>9622.8000000000011</v>
      </c>
      <c r="F32" s="32">
        <v>8748</v>
      </c>
      <c r="G32" s="32">
        <f>F32*0.75</f>
        <v>6561</v>
      </c>
      <c r="H32" s="33">
        <f>F32*0.5</f>
        <v>4374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444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300">
        <f>F48*1.2</f>
        <v>2736</v>
      </c>
      <c r="E48" s="300">
        <f>F48*1.1</f>
        <v>2508</v>
      </c>
      <c r="F48" s="300">
        <v>2280</v>
      </c>
      <c r="G48" s="300">
        <f>F48*0.75</f>
        <v>1710</v>
      </c>
      <c r="H48" s="300">
        <f>F48*0.5</f>
        <v>1140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1">
        <f>F55*1.2</f>
        <v>6624</v>
      </c>
      <c r="E55" s="32">
        <f>F55*1.1</f>
        <v>6072.0000000000009</v>
      </c>
      <c r="F55" s="32">
        <v>5520</v>
      </c>
      <c r="G55" s="32">
        <f>F55*0.75</f>
        <v>4140</v>
      </c>
      <c r="H55" s="33">
        <f>F55*0.5</f>
        <v>2760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54">
        <f>F61*1.2</f>
        <v>7560</v>
      </c>
      <c r="E61" s="32">
        <f>F61*1.1</f>
        <v>6930.0000000000009</v>
      </c>
      <c r="F61" s="32">
        <v>6300</v>
      </c>
      <c r="G61" s="32">
        <f>F61*0.75</f>
        <v>4725</v>
      </c>
      <c r="H61" s="33">
        <f>F61*0.5</f>
        <v>3150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389">
        <v>312</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870 до 17400</v>
      </c>
      <c r="E71" s="139"/>
      <c r="F71" s="139"/>
      <c r="G71" s="139"/>
      <c r="H71" s="140"/>
    </row>
    <row r="72" spans="1:8" s="16" customFormat="1" ht="37.5" customHeight="1" outlineLevel="1" x14ac:dyDescent="0.2">
      <c r="A72" s="141" t="s">
        <v>39</v>
      </c>
      <c r="B72" s="142"/>
      <c r="C72" s="43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144">
        <v>870</v>
      </c>
      <c r="E72" s="145"/>
      <c r="F72" s="145"/>
      <c r="G72" s="145"/>
      <c r="H72" s="146"/>
    </row>
    <row r="73" spans="1:8" s="16" customFormat="1" ht="37.5" customHeight="1" outlineLevel="1" x14ac:dyDescent="0.2">
      <c r="A73" s="147" t="s">
        <v>40</v>
      </c>
      <c r="B73" s="148"/>
      <c r="C73" s="143"/>
      <c r="D73" s="36">
        <v>1740</v>
      </c>
      <c r="E73" s="37"/>
      <c r="F73" s="37"/>
      <c r="G73" s="37"/>
      <c r="H73" s="38"/>
    </row>
    <row r="74" spans="1:8" s="16" customFormat="1" ht="37.5" customHeight="1" outlineLevel="1" x14ac:dyDescent="0.2">
      <c r="A74" s="147" t="s">
        <v>41</v>
      </c>
      <c r="B74" s="148"/>
      <c r="C74" s="143"/>
      <c r="D74" s="36">
        <v>2610</v>
      </c>
      <c r="E74" s="37"/>
      <c r="F74" s="37"/>
      <c r="G74" s="37"/>
      <c r="H74" s="38"/>
    </row>
    <row r="75" spans="1:8" s="16" customFormat="1" ht="37.5" customHeight="1" outlineLevel="1" x14ac:dyDescent="0.2">
      <c r="A75" s="147" t="s">
        <v>42</v>
      </c>
      <c r="B75" s="148"/>
      <c r="C75" s="143"/>
      <c r="D75" s="36">
        <v>3480</v>
      </c>
      <c r="E75" s="37"/>
      <c r="F75" s="37"/>
      <c r="G75" s="37"/>
      <c r="H75" s="38"/>
    </row>
    <row r="76" spans="1:8" s="16" customFormat="1" ht="37.5" customHeight="1" outlineLevel="1" x14ac:dyDescent="0.2">
      <c r="A76" s="147" t="s">
        <v>43</v>
      </c>
      <c r="B76" s="148"/>
      <c r="C76" s="143"/>
      <c r="D76" s="36">
        <v>4350</v>
      </c>
      <c r="E76" s="37"/>
      <c r="F76" s="37"/>
      <c r="G76" s="37"/>
      <c r="H76" s="38"/>
    </row>
    <row r="77" spans="1:8" s="16" customFormat="1" ht="37.5" customHeight="1" outlineLevel="1" x14ac:dyDescent="0.2">
      <c r="A77" s="147" t="s">
        <v>44</v>
      </c>
      <c r="B77" s="148"/>
      <c r="C77" s="143"/>
      <c r="D77" s="36">
        <v>5220</v>
      </c>
      <c r="E77" s="37"/>
      <c r="F77" s="37"/>
      <c r="G77" s="37"/>
      <c r="H77" s="38"/>
    </row>
    <row r="78" spans="1:8" s="16" customFormat="1" ht="37.5" customHeight="1" outlineLevel="1" x14ac:dyDescent="0.2">
      <c r="A78" s="147" t="s">
        <v>45</v>
      </c>
      <c r="B78" s="148"/>
      <c r="C78" s="143"/>
      <c r="D78" s="36">
        <v>6090</v>
      </c>
      <c r="E78" s="37"/>
      <c r="F78" s="37"/>
      <c r="G78" s="37"/>
      <c r="H78" s="38"/>
    </row>
    <row r="79" spans="1:8" s="16" customFormat="1" ht="37.5" customHeight="1" outlineLevel="1" x14ac:dyDescent="0.2">
      <c r="A79" s="147" t="s">
        <v>46</v>
      </c>
      <c r="B79" s="148"/>
      <c r="C79" s="143"/>
      <c r="D79" s="36">
        <v>6960</v>
      </c>
      <c r="E79" s="37"/>
      <c r="F79" s="37"/>
      <c r="G79" s="37"/>
      <c r="H79" s="38"/>
    </row>
    <row r="80" spans="1:8" s="16" customFormat="1" ht="37.5" customHeight="1" outlineLevel="1" x14ac:dyDescent="0.2">
      <c r="A80" s="147" t="s">
        <v>47</v>
      </c>
      <c r="B80" s="148"/>
      <c r="C80" s="143"/>
      <c r="D80" s="36">
        <v>7830</v>
      </c>
      <c r="E80" s="37"/>
      <c r="F80" s="37"/>
      <c r="G80" s="37"/>
      <c r="H80" s="38"/>
    </row>
    <row r="81" spans="1:8" s="16" customFormat="1" ht="37.5" customHeight="1" outlineLevel="1" x14ac:dyDescent="0.2">
      <c r="A81" s="147" t="s">
        <v>48</v>
      </c>
      <c r="B81" s="148"/>
      <c r="C81" s="143"/>
      <c r="D81" s="36">
        <v>8700</v>
      </c>
      <c r="E81" s="37"/>
      <c r="F81" s="37"/>
      <c r="G81" s="37"/>
      <c r="H81" s="38"/>
    </row>
    <row r="82" spans="1:8" s="16" customFormat="1" ht="37.5" customHeight="1" outlineLevel="1" x14ac:dyDescent="0.2">
      <c r="A82" s="147" t="s">
        <v>49</v>
      </c>
      <c r="B82" s="148"/>
      <c r="C82" s="143"/>
      <c r="D82" s="36">
        <v>9570</v>
      </c>
      <c r="E82" s="37"/>
      <c r="F82" s="37"/>
      <c r="G82" s="37"/>
      <c r="H82" s="38"/>
    </row>
    <row r="83" spans="1:8" s="16" customFormat="1" ht="37.5" customHeight="1" outlineLevel="1" x14ac:dyDescent="0.2">
      <c r="A83" s="147" t="s">
        <v>50</v>
      </c>
      <c r="B83" s="148"/>
      <c r="C83" s="143"/>
      <c r="D83" s="36">
        <v>10440</v>
      </c>
      <c r="E83" s="37"/>
      <c r="F83" s="37"/>
      <c r="G83" s="37"/>
      <c r="H83" s="38"/>
    </row>
    <row r="84" spans="1:8" s="16" customFormat="1" ht="37.5" customHeight="1" outlineLevel="1" x14ac:dyDescent="0.2">
      <c r="A84" s="147" t="s">
        <v>51</v>
      </c>
      <c r="B84" s="148"/>
      <c r="C84" s="143"/>
      <c r="D84" s="36">
        <v>11310</v>
      </c>
      <c r="E84" s="37"/>
      <c r="F84" s="37"/>
      <c r="G84" s="37"/>
      <c r="H84" s="38"/>
    </row>
    <row r="85" spans="1:8" s="16" customFormat="1" ht="37.5" customHeight="1" outlineLevel="1" x14ac:dyDescent="0.2">
      <c r="A85" s="147" t="s">
        <v>52</v>
      </c>
      <c r="B85" s="148"/>
      <c r="C85" s="143"/>
      <c r="D85" s="36">
        <v>12180</v>
      </c>
      <c r="E85" s="37"/>
      <c r="F85" s="37"/>
      <c r="G85" s="37"/>
      <c r="H85" s="38"/>
    </row>
    <row r="86" spans="1:8" s="16" customFormat="1" ht="37.5" customHeight="1" outlineLevel="1" x14ac:dyDescent="0.2">
      <c r="A86" s="147" t="s">
        <v>53</v>
      </c>
      <c r="B86" s="148"/>
      <c r="C86" s="143"/>
      <c r="D86" s="36">
        <v>13050</v>
      </c>
      <c r="E86" s="37"/>
      <c r="F86" s="37"/>
      <c r="G86" s="37"/>
      <c r="H86" s="38"/>
    </row>
    <row r="87" spans="1:8" s="16" customFormat="1" ht="37.5" customHeight="1" outlineLevel="1" x14ac:dyDescent="0.2">
      <c r="A87" s="147" t="s">
        <v>54</v>
      </c>
      <c r="B87" s="148"/>
      <c r="C87" s="143"/>
      <c r="D87" s="36">
        <v>13920</v>
      </c>
      <c r="E87" s="37"/>
      <c r="F87" s="37"/>
      <c r="G87" s="37"/>
      <c r="H87" s="38"/>
    </row>
    <row r="88" spans="1:8" s="16" customFormat="1" ht="37.5" customHeight="1" outlineLevel="1" x14ac:dyDescent="0.2">
      <c r="A88" s="147" t="s">
        <v>55</v>
      </c>
      <c r="B88" s="148"/>
      <c r="C88" s="143"/>
      <c r="D88" s="36">
        <v>14790</v>
      </c>
      <c r="E88" s="37"/>
      <c r="F88" s="37"/>
      <c r="G88" s="37"/>
      <c r="H88" s="38"/>
    </row>
    <row r="89" spans="1:8" s="16" customFormat="1" ht="37.5" customHeight="1" outlineLevel="1" x14ac:dyDescent="0.2">
      <c r="A89" s="147" t="s">
        <v>56</v>
      </c>
      <c r="B89" s="148"/>
      <c r="C89" s="143"/>
      <c r="D89" s="36">
        <v>15660</v>
      </c>
      <c r="E89" s="37"/>
      <c r="F89" s="37"/>
      <c r="G89" s="37"/>
      <c r="H89" s="38"/>
    </row>
    <row r="90" spans="1:8" s="16" customFormat="1" ht="37.5" customHeight="1" outlineLevel="1" x14ac:dyDescent="0.2">
      <c r="A90" s="147" t="s">
        <v>57</v>
      </c>
      <c r="B90" s="148"/>
      <c r="C90" s="143"/>
      <c r="D90" s="36">
        <v>16530</v>
      </c>
      <c r="E90" s="37"/>
      <c r="F90" s="37"/>
      <c r="G90" s="37"/>
      <c r="H90" s="38"/>
    </row>
    <row r="91" spans="1:8" s="16" customFormat="1" ht="37.5" customHeight="1" outlineLevel="1" x14ac:dyDescent="0.2">
      <c r="A91" s="147" t="s">
        <v>58</v>
      </c>
      <c r="B91" s="148"/>
      <c r="C91" s="143"/>
      <c r="D91" s="36">
        <v>17400</v>
      </c>
      <c r="E91" s="37"/>
      <c r="F91" s="37"/>
      <c r="G91" s="37"/>
      <c r="H91" s="38"/>
    </row>
    <row r="92" spans="1:8" s="16" customFormat="1" ht="37.5" customHeight="1" outlineLevel="1" x14ac:dyDescent="0.2">
      <c r="A92" s="147" t="s">
        <v>205</v>
      </c>
      <c r="B92" s="148"/>
      <c r="C92" s="143"/>
      <c r="D92" s="36">
        <v>18270</v>
      </c>
      <c r="E92" s="37"/>
      <c r="F92" s="37"/>
      <c r="G92" s="37"/>
      <c r="H92" s="38"/>
    </row>
    <row r="93" spans="1:8" s="16" customFormat="1" ht="37.5" customHeight="1" outlineLevel="1" x14ac:dyDescent="0.2">
      <c r="A93" s="147" t="s">
        <v>206</v>
      </c>
      <c r="B93" s="148"/>
      <c r="C93" s="143"/>
      <c r="D93" s="36">
        <v>19140</v>
      </c>
      <c r="E93" s="37"/>
      <c r="F93" s="37"/>
      <c r="G93" s="37"/>
      <c r="H93" s="38"/>
    </row>
    <row r="94" spans="1:8" s="16" customFormat="1" ht="37.5" customHeight="1" outlineLevel="1" x14ac:dyDescent="0.2">
      <c r="A94" s="147" t="s">
        <v>207</v>
      </c>
      <c r="B94" s="148"/>
      <c r="C94" s="143"/>
      <c r="D94" s="36">
        <v>20010</v>
      </c>
      <c r="E94" s="37"/>
      <c r="F94" s="37"/>
      <c r="G94" s="37"/>
      <c r="H94" s="38"/>
    </row>
    <row r="95" spans="1:8" s="16" customFormat="1" ht="37.5" customHeight="1" outlineLevel="1" x14ac:dyDescent="0.2">
      <c r="A95" s="147" t="s">
        <v>208</v>
      </c>
      <c r="B95" s="148"/>
      <c r="C95" s="143"/>
      <c r="D95" s="36">
        <v>20880</v>
      </c>
      <c r="E95" s="37"/>
      <c r="F95" s="37"/>
      <c r="G95" s="37"/>
      <c r="H95" s="38"/>
    </row>
    <row r="96" spans="1:8" s="16" customFormat="1" ht="37.5" customHeight="1" outlineLevel="1" x14ac:dyDescent="0.2">
      <c r="A96" s="147" t="s">
        <v>209</v>
      </c>
      <c r="B96" s="148"/>
      <c r="C96" s="143"/>
      <c r="D96" s="36">
        <v>21750</v>
      </c>
      <c r="E96" s="37"/>
      <c r="F96" s="37"/>
      <c r="G96" s="37"/>
      <c r="H96" s="38"/>
    </row>
    <row r="97" spans="1:8" s="16" customFormat="1" ht="37.5" customHeight="1" outlineLevel="1" x14ac:dyDescent="0.2">
      <c r="A97" s="147" t="s">
        <v>210</v>
      </c>
      <c r="B97" s="148"/>
      <c r="C97" s="143"/>
      <c r="D97" s="36">
        <v>22620</v>
      </c>
      <c r="E97" s="37"/>
      <c r="F97" s="37"/>
      <c r="G97" s="37"/>
      <c r="H97" s="38"/>
    </row>
    <row r="98" spans="1:8" s="16" customFormat="1" ht="37.5" customHeight="1" outlineLevel="1" x14ac:dyDescent="0.2">
      <c r="A98" s="147" t="s">
        <v>211</v>
      </c>
      <c r="B98" s="148"/>
      <c r="C98" s="143"/>
      <c r="D98" s="36">
        <v>23490</v>
      </c>
      <c r="E98" s="37"/>
      <c r="F98" s="37"/>
      <c r="G98" s="37"/>
      <c r="H98" s="38"/>
    </row>
    <row r="99" spans="1:8" s="16" customFormat="1" ht="37.5" customHeight="1" outlineLevel="1" x14ac:dyDescent="0.2">
      <c r="A99" s="147" t="s">
        <v>212</v>
      </c>
      <c r="B99" s="148"/>
      <c r="C99" s="143"/>
      <c r="D99" s="36">
        <v>24360</v>
      </c>
      <c r="E99" s="37"/>
      <c r="F99" s="37"/>
      <c r="G99" s="37"/>
      <c r="H99" s="38"/>
    </row>
    <row r="100" spans="1:8" s="16" customFormat="1" ht="37.5" customHeight="1" outlineLevel="1" x14ac:dyDescent="0.2">
      <c r="A100" s="147" t="s">
        <v>213</v>
      </c>
      <c r="B100" s="148"/>
      <c r="C100" s="143"/>
      <c r="D100" s="36">
        <v>25230</v>
      </c>
      <c r="E100" s="37"/>
      <c r="F100" s="37"/>
      <c r="G100" s="37"/>
      <c r="H100" s="38"/>
    </row>
    <row r="101" spans="1:8" s="16" customFormat="1" ht="37.5" customHeight="1" outlineLevel="1" x14ac:dyDescent="0.2">
      <c r="A101" s="147" t="s">
        <v>214</v>
      </c>
      <c r="B101" s="148"/>
      <c r="C101" s="143"/>
      <c r="D101" s="36">
        <v>26100</v>
      </c>
      <c r="E101" s="37"/>
      <c r="F101" s="37"/>
      <c r="G101" s="37"/>
      <c r="H101" s="38"/>
    </row>
    <row r="102" spans="1:8" s="16" customFormat="1" ht="37.5" customHeight="1" outlineLevel="1" x14ac:dyDescent="0.2">
      <c r="A102" s="147" t="s">
        <v>224</v>
      </c>
      <c r="B102" s="148"/>
      <c r="C102" s="143"/>
      <c r="D102" s="36">
        <v>26970</v>
      </c>
      <c r="E102" s="37"/>
      <c r="F102" s="37"/>
      <c r="G102" s="37"/>
      <c r="H102" s="38"/>
    </row>
    <row r="103" spans="1:8" s="16" customFormat="1" ht="37.5" customHeight="1" outlineLevel="1" x14ac:dyDescent="0.2">
      <c r="A103" s="147" t="s">
        <v>225</v>
      </c>
      <c r="B103" s="148"/>
      <c r="C103" s="143"/>
      <c r="D103" s="36">
        <v>27840</v>
      </c>
      <c r="E103" s="37"/>
      <c r="F103" s="37"/>
      <c r="G103" s="37"/>
      <c r="H103" s="38"/>
    </row>
    <row r="104" spans="1:8" s="16" customFormat="1" ht="37.5" customHeight="1" outlineLevel="1" x14ac:dyDescent="0.2">
      <c r="A104" s="147" t="s">
        <v>226</v>
      </c>
      <c r="B104" s="148"/>
      <c r="C104" s="143"/>
      <c r="D104" s="36">
        <v>28710</v>
      </c>
      <c r="E104" s="37"/>
      <c r="F104" s="37"/>
      <c r="G104" s="37"/>
      <c r="H104" s="38"/>
    </row>
    <row r="105" spans="1:8" s="16" customFormat="1" ht="37.5" customHeight="1" outlineLevel="1" x14ac:dyDescent="0.2">
      <c r="A105" s="147" t="s">
        <v>227</v>
      </c>
      <c r="B105" s="148"/>
      <c r="C105" s="143"/>
      <c r="D105" s="36">
        <v>29580</v>
      </c>
      <c r="E105" s="37"/>
      <c r="F105" s="37"/>
      <c r="G105" s="37"/>
      <c r="H105" s="38"/>
    </row>
    <row r="106" spans="1:8" s="16" customFormat="1" ht="37.5" customHeight="1" outlineLevel="1" x14ac:dyDescent="0.2">
      <c r="A106" s="147" t="s">
        <v>228</v>
      </c>
      <c r="B106" s="148"/>
      <c r="C106" s="143"/>
      <c r="D106" s="36">
        <v>30450</v>
      </c>
      <c r="E106" s="37"/>
      <c r="F106" s="37"/>
      <c r="G106" s="37"/>
      <c r="H106" s="38"/>
    </row>
    <row r="107" spans="1:8" s="16" customFormat="1" ht="37.5" customHeight="1" outlineLevel="1" x14ac:dyDescent="0.2">
      <c r="A107" s="147" t="s">
        <v>229</v>
      </c>
      <c r="B107" s="148"/>
      <c r="C107" s="143"/>
      <c r="D107" s="36">
        <v>31320</v>
      </c>
      <c r="E107" s="37"/>
      <c r="F107" s="37"/>
      <c r="G107" s="37"/>
      <c r="H107" s="38"/>
    </row>
    <row r="108" spans="1:8" s="16" customFormat="1" ht="37.5" customHeight="1" outlineLevel="1" x14ac:dyDescent="0.2">
      <c r="A108" s="147" t="s">
        <v>230</v>
      </c>
      <c r="B108" s="148"/>
      <c r="C108" s="143"/>
      <c r="D108" s="36">
        <v>32190</v>
      </c>
      <c r="E108" s="37"/>
      <c r="F108" s="37"/>
      <c r="G108" s="37"/>
      <c r="H108" s="38"/>
    </row>
    <row r="109" spans="1:8" s="16" customFormat="1" ht="37.5" customHeight="1" outlineLevel="1" x14ac:dyDescent="0.2">
      <c r="A109" s="147" t="s">
        <v>231</v>
      </c>
      <c r="B109" s="148"/>
      <c r="C109" s="143"/>
      <c r="D109" s="36">
        <v>33060</v>
      </c>
      <c r="E109" s="37"/>
      <c r="F109" s="37"/>
      <c r="G109" s="37"/>
      <c r="H109" s="38"/>
    </row>
    <row r="110" spans="1:8" s="16" customFormat="1" ht="37.5" customHeight="1" outlineLevel="1" x14ac:dyDescent="0.2">
      <c r="A110" s="147" t="s">
        <v>232</v>
      </c>
      <c r="B110" s="148"/>
      <c r="C110" s="143"/>
      <c r="D110" s="36">
        <v>33930</v>
      </c>
      <c r="E110" s="37"/>
      <c r="F110" s="37"/>
      <c r="G110" s="37"/>
      <c r="H110" s="38"/>
    </row>
    <row r="111" spans="1:8" s="16" customFormat="1" ht="37.5" customHeight="1" outlineLevel="1" thickBot="1" x14ac:dyDescent="0.25">
      <c r="A111" s="147" t="s">
        <v>233</v>
      </c>
      <c r="B111" s="148"/>
      <c r="C111" s="625"/>
      <c r="D111" s="36">
        <v>34800</v>
      </c>
      <c r="E111" s="37"/>
      <c r="F111" s="37"/>
      <c r="G111" s="37"/>
      <c r="H111" s="38"/>
    </row>
    <row r="112" spans="1:8" s="16" customFormat="1" ht="50.1" customHeight="1" thickBot="1" x14ac:dyDescent="0.25">
      <c r="A112" s="136" t="s">
        <v>59</v>
      </c>
      <c r="B112" s="137"/>
      <c r="C112" s="137"/>
      <c r="D112" s="138" t="str">
        <f>"от "&amp;MIN(D113:D122)&amp;" до "&amp;MAX(D113:D122)</f>
        <v>от 120 до 2520</v>
      </c>
      <c r="E112" s="139"/>
      <c r="F112" s="139"/>
      <c r="G112" s="139"/>
      <c r="H112" s="140"/>
    </row>
    <row r="113" spans="1:8" s="16" customFormat="1" ht="154.5" customHeight="1" x14ac:dyDescent="0.2">
      <c r="A113" s="149" t="s">
        <v>60</v>
      </c>
      <c r="B113" s="150" t="s">
        <v>13</v>
      </c>
      <c r="C113" s="294"/>
      <c r="D113" s="144">
        <v>2520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6">
        <v>120</v>
      </c>
      <c r="E114" s="37"/>
      <c r="F114" s="37"/>
      <c r="G114" s="37"/>
      <c r="H114" s="38"/>
    </row>
    <row r="115" spans="1:8" s="16" customFormat="1" ht="37.5" customHeight="1" x14ac:dyDescent="0.2">
      <c r="A115" s="160" t="s">
        <v>62</v>
      </c>
      <c r="B115" s="161"/>
      <c r="C115" s="159"/>
      <c r="D115" s="36">
        <v>1724.9999999999998</v>
      </c>
      <c r="E115" s="37"/>
      <c r="F115" s="37"/>
      <c r="G115" s="37"/>
      <c r="H115" s="38"/>
    </row>
    <row r="116" spans="1:8" s="16" customFormat="1" ht="37.5" customHeight="1" x14ac:dyDescent="0.2">
      <c r="A116" s="160" t="s">
        <v>63</v>
      </c>
      <c r="B116" s="161"/>
      <c r="C116" s="159"/>
      <c r="D116" s="359">
        <v>690</v>
      </c>
      <c r="E116" s="157"/>
      <c r="F116" s="157"/>
      <c r="G116" s="157"/>
      <c r="H116" s="158"/>
    </row>
    <row r="117" spans="1:8" s="16" customFormat="1" ht="37.5" customHeight="1" x14ac:dyDescent="0.2">
      <c r="A117" s="160" t="s">
        <v>64</v>
      </c>
      <c r="B117" s="161"/>
      <c r="C117" s="159"/>
      <c r="D117" s="359">
        <v>1655.9999999999998</v>
      </c>
      <c r="E117" s="157"/>
      <c r="F117" s="157"/>
      <c r="G117" s="157"/>
      <c r="H117" s="158"/>
    </row>
    <row r="118" spans="1:8" s="16" customFormat="1" ht="37.5" customHeight="1" x14ac:dyDescent="0.2">
      <c r="A118" s="160" t="s">
        <v>65</v>
      </c>
      <c r="B118" s="504"/>
      <c r="C118" s="159"/>
      <c r="D118" s="359">
        <v>276</v>
      </c>
      <c r="E118" s="157"/>
      <c r="F118" s="157"/>
      <c r="G118" s="157"/>
      <c r="H118" s="158"/>
    </row>
    <row r="119" spans="1:8" s="16" customFormat="1" ht="37.5" customHeight="1" x14ac:dyDescent="0.2">
      <c r="A119" s="160" t="s">
        <v>66</v>
      </c>
      <c r="B119" s="504"/>
      <c r="C119" s="159"/>
      <c r="D119" s="36">
        <v>276</v>
      </c>
      <c r="E119" s="37"/>
      <c r="F119" s="37"/>
      <c r="G119" s="37"/>
      <c r="H119" s="38"/>
    </row>
    <row r="120" spans="1:8" s="16" customFormat="1" ht="37.5" customHeight="1" x14ac:dyDescent="0.2">
      <c r="A120" s="160" t="s">
        <v>67</v>
      </c>
      <c r="B120" s="504"/>
      <c r="C120" s="159"/>
      <c r="D120" s="36">
        <v>552</v>
      </c>
      <c r="E120" s="37"/>
      <c r="F120" s="37"/>
      <c r="G120" s="37"/>
      <c r="H120" s="38"/>
    </row>
    <row r="121" spans="1:8" s="16" customFormat="1" ht="37.5" customHeight="1" x14ac:dyDescent="0.2">
      <c r="A121" s="160" t="s">
        <v>68</v>
      </c>
      <c r="B121" s="504"/>
      <c r="C121" s="159"/>
      <c r="D121" s="36">
        <v>828</v>
      </c>
      <c r="E121" s="37"/>
      <c r="F121" s="37"/>
      <c r="G121" s="37"/>
      <c r="H121" s="38"/>
    </row>
    <row r="122" spans="1:8" s="16" customFormat="1" ht="37.5" customHeight="1" thickBot="1" x14ac:dyDescent="0.25">
      <c r="A122" s="207" t="s">
        <v>69</v>
      </c>
      <c r="B122" s="505"/>
      <c r="C122" s="164"/>
      <c r="D122" s="36">
        <v>1794</v>
      </c>
      <c r="E122" s="37"/>
      <c r="F122" s="37"/>
      <c r="G122" s="37"/>
      <c r="H122" s="38"/>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45">
        <v>30</v>
      </c>
      <c r="E123" s="45"/>
      <c r="F123" s="45"/>
      <c r="G123" s="45"/>
      <c r="H123" s="46"/>
    </row>
    <row r="124" spans="1:8" s="28" customFormat="1" ht="50.1" customHeight="1" thickBot="1" x14ac:dyDescent="0.25">
      <c r="A124" s="24" t="s">
        <v>72</v>
      </c>
      <c r="B124" s="25"/>
      <c r="C124" s="26"/>
      <c r="D124" s="173" t="str">
        <f>"от "&amp;MIN(D126,D146:H147,F186,D148:H162)&amp;" до "&amp;MAX(D126,D146:H147,F186,D148:H162)</f>
        <v>от 588 до 9000</v>
      </c>
      <c r="E124" s="173"/>
      <c r="F124" s="173"/>
      <c r="G124" s="173"/>
      <c r="H124" s="174"/>
    </row>
    <row r="125" spans="1:8" s="16" customFormat="1" ht="24.95" customHeight="1" thickBot="1" x14ac:dyDescent="0.25">
      <c r="A125" s="336"/>
      <c r="B125" s="337"/>
      <c r="C125" s="130"/>
      <c r="D125" s="399"/>
      <c r="E125" s="399"/>
      <c r="F125" s="399"/>
      <c r="G125" s="399"/>
      <c r="H125" s="400"/>
    </row>
    <row r="126" spans="1:8" s="16" customFormat="1" ht="57"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182">
        <v>2880</v>
      </c>
      <c r="E126" s="182"/>
      <c r="F126" s="182"/>
      <c r="G126" s="182"/>
      <c r="H126" s="183"/>
    </row>
    <row r="127" spans="1:8" s="16" customFormat="1" ht="57" customHeight="1" thickBot="1" x14ac:dyDescent="0.25">
      <c r="A127" s="184" t="s">
        <v>74</v>
      </c>
      <c r="B127" s="185"/>
      <c r="C127" s="186"/>
      <c r="D127" s="187" t="s">
        <v>75</v>
      </c>
      <c r="E127" s="188"/>
      <c r="F127" s="188"/>
      <c r="G127" s="188"/>
      <c r="H127" s="189"/>
    </row>
    <row r="128" spans="1:8" s="16" customFormat="1" ht="57" customHeight="1" x14ac:dyDescent="0.2">
      <c r="A128" s="190" t="s">
        <v>76</v>
      </c>
      <c r="B128" s="191"/>
      <c r="C128" s="186"/>
      <c r="D128" s="157">
        <f>D126/4</f>
        <v>720</v>
      </c>
      <c r="E128" s="157"/>
      <c r="F128" s="157"/>
      <c r="G128" s="157"/>
      <c r="H128" s="158"/>
    </row>
    <row r="129" spans="1:8" s="16" customFormat="1" ht="57" customHeight="1" x14ac:dyDescent="0.2">
      <c r="A129" s="190" t="s">
        <v>77</v>
      </c>
      <c r="B129" s="191"/>
      <c r="C129" s="186"/>
      <c r="D129" s="157">
        <f>D126/5</f>
        <v>576</v>
      </c>
      <c r="E129" s="157"/>
      <c r="F129" s="157"/>
      <c r="G129" s="157"/>
      <c r="H129" s="158"/>
    </row>
    <row r="130" spans="1:8" s="16" customFormat="1" ht="57" customHeight="1" x14ac:dyDescent="0.2">
      <c r="A130" s="190" t="s">
        <v>78</v>
      </c>
      <c r="B130" s="191"/>
      <c r="C130" s="186"/>
      <c r="D130" s="157">
        <f>D126/6</f>
        <v>480</v>
      </c>
      <c r="E130" s="157"/>
      <c r="F130" s="157"/>
      <c r="G130" s="157"/>
      <c r="H130" s="158"/>
    </row>
    <row r="131" spans="1:8" s="16" customFormat="1" ht="57" customHeight="1" x14ac:dyDescent="0.2">
      <c r="A131" s="190" t="s">
        <v>79</v>
      </c>
      <c r="B131" s="191"/>
      <c r="C131" s="186"/>
      <c r="D131" s="157">
        <f>D126/7</f>
        <v>411.42857142857144</v>
      </c>
      <c r="E131" s="157"/>
      <c r="F131" s="157"/>
      <c r="G131" s="157"/>
      <c r="H131" s="158"/>
    </row>
    <row r="132" spans="1:8" s="16" customFormat="1" ht="57" customHeight="1" x14ac:dyDescent="0.2">
      <c r="A132" s="190" t="s">
        <v>80</v>
      </c>
      <c r="B132" s="191"/>
      <c r="C132" s="186"/>
      <c r="D132" s="157">
        <f>D126/8</f>
        <v>360</v>
      </c>
      <c r="E132" s="157"/>
      <c r="F132" s="157"/>
      <c r="G132" s="157"/>
      <c r="H132" s="158"/>
    </row>
    <row r="133" spans="1:8" s="16" customFormat="1" ht="57" customHeight="1" x14ac:dyDescent="0.2">
      <c r="A133" s="190" t="s">
        <v>81</v>
      </c>
      <c r="B133" s="191"/>
      <c r="C133" s="186"/>
      <c r="D133" s="157">
        <f>D126/9</f>
        <v>320</v>
      </c>
      <c r="E133" s="157"/>
      <c r="F133" s="157"/>
      <c r="G133" s="157"/>
      <c r="H133" s="158"/>
    </row>
    <row r="134" spans="1:8" s="16" customFormat="1" ht="57" customHeight="1" x14ac:dyDescent="0.2">
      <c r="A134" s="190" t="s">
        <v>82</v>
      </c>
      <c r="B134" s="191"/>
      <c r="C134" s="186"/>
      <c r="D134" s="157">
        <f>D126/10</f>
        <v>288</v>
      </c>
      <c r="E134" s="157"/>
      <c r="F134" s="157"/>
      <c r="G134" s="157"/>
      <c r="H134" s="158"/>
    </row>
    <row r="135" spans="1:8" s="16" customFormat="1" ht="57" customHeight="1" thickBot="1" x14ac:dyDescent="0.25">
      <c r="A135" s="179" t="s">
        <v>83</v>
      </c>
      <c r="B135" s="180"/>
      <c r="C135" s="186"/>
      <c r="D135" s="182">
        <v>4800</v>
      </c>
      <c r="E135" s="182"/>
      <c r="F135" s="182"/>
      <c r="G135" s="182"/>
      <c r="H135" s="183"/>
    </row>
    <row r="136" spans="1:8" s="16" customFormat="1" ht="57" customHeight="1" thickBot="1" x14ac:dyDescent="0.25">
      <c r="A136" s="184" t="s">
        <v>74</v>
      </c>
      <c r="B136" s="185"/>
      <c r="C136" s="186"/>
      <c r="D136" s="187" t="s">
        <v>75</v>
      </c>
      <c r="E136" s="188"/>
      <c r="F136" s="188"/>
      <c r="G136" s="188"/>
      <c r="H136" s="189"/>
    </row>
    <row r="137" spans="1:8" s="16" customFormat="1" ht="57" customHeight="1" x14ac:dyDescent="0.2">
      <c r="A137" s="190" t="s">
        <v>76</v>
      </c>
      <c r="B137" s="191"/>
      <c r="C137" s="186"/>
      <c r="D137" s="157">
        <v>1200</v>
      </c>
      <c r="E137" s="157"/>
      <c r="F137" s="157"/>
      <c r="G137" s="157"/>
      <c r="H137" s="158"/>
    </row>
    <row r="138" spans="1:8" s="16" customFormat="1" ht="57" customHeight="1" x14ac:dyDescent="0.2">
      <c r="A138" s="190" t="s">
        <v>77</v>
      </c>
      <c r="B138" s="191"/>
      <c r="C138" s="186"/>
      <c r="D138" s="157">
        <v>960</v>
      </c>
      <c r="E138" s="157"/>
      <c r="F138" s="157"/>
      <c r="G138" s="157"/>
      <c r="H138" s="158"/>
    </row>
    <row r="139" spans="1:8" s="16" customFormat="1" ht="57" customHeight="1" x14ac:dyDescent="0.2">
      <c r="A139" s="190" t="s">
        <v>78</v>
      </c>
      <c r="B139" s="191"/>
      <c r="C139" s="186"/>
      <c r="D139" s="157">
        <v>799.99999999999989</v>
      </c>
      <c r="E139" s="157"/>
      <c r="F139" s="157"/>
      <c r="G139" s="157"/>
      <c r="H139" s="158"/>
    </row>
    <row r="140" spans="1:8" s="16" customFormat="1" ht="57" customHeight="1" x14ac:dyDescent="0.2">
      <c r="A140" s="190" t="s">
        <v>79</v>
      </c>
      <c r="B140" s="191"/>
      <c r="C140" s="186"/>
      <c r="D140" s="157">
        <v>685.71428571428567</v>
      </c>
      <c r="E140" s="157"/>
      <c r="F140" s="157"/>
      <c r="G140" s="157"/>
      <c r="H140" s="158"/>
    </row>
    <row r="141" spans="1:8" s="16" customFormat="1" ht="57" customHeight="1" x14ac:dyDescent="0.2">
      <c r="A141" s="190" t="s">
        <v>80</v>
      </c>
      <c r="B141" s="191"/>
      <c r="C141" s="186"/>
      <c r="D141" s="157">
        <v>600</v>
      </c>
      <c r="E141" s="157"/>
      <c r="F141" s="157"/>
      <c r="G141" s="157"/>
      <c r="H141" s="158"/>
    </row>
    <row r="142" spans="1:8" s="16" customFormat="1" ht="57" customHeight="1" x14ac:dyDescent="0.2">
      <c r="A142" s="190" t="s">
        <v>81</v>
      </c>
      <c r="B142" s="191"/>
      <c r="C142" s="186"/>
      <c r="D142" s="157">
        <v>533.33333333333337</v>
      </c>
      <c r="E142" s="157"/>
      <c r="F142" s="157"/>
      <c r="G142" s="157"/>
      <c r="H142" s="158"/>
    </row>
    <row r="143" spans="1:8" s="16" customFormat="1" ht="57" customHeight="1" thickBot="1" x14ac:dyDescent="0.25">
      <c r="A143" s="190" t="s">
        <v>82</v>
      </c>
      <c r="B143" s="191"/>
      <c r="C143" s="194"/>
      <c r="D143" s="157">
        <v>480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44">
        <v>7002</v>
      </c>
      <c r="E144" s="45"/>
      <c r="F144" s="45"/>
      <c r="G144" s="45"/>
      <c r="H144" s="46"/>
    </row>
    <row r="145" spans="1:8" s="16" customFormat="1" ht="24.95" customHeight="1" thickBot="1" x14ac:dyDescent="0.25">
      <c r="A145" s="336"/>
      <c r="B145" s="337"/>
      <c r="C145" s="125"/>
      <c r="D145" s="399"/>
      <c r="E145" s="399"/>
      <c r="F145" s="399"/>
      <c r="G145" s="399"/>
      <c r="H145" s="400"/>
    </row>
    <row r="146" spans="1:8" s="16" customFormat="1" ht="50.1" customHeight="1" x14ac:dyDescent="0.2">
      <c r="A146" s="160" t="s">
        <v>85</v>
      </c>
      <c r="B146" s="161"/>
      <c r="C146" s="439" t="str">
        <f>"Интернет-площадка 2gis.ru на основе Cправочника организаций "&amp;$C$2&amp;""</f>
        <v>Интернет-площадка 2gis.ru на основе Cправочника организаций "2ГИС.ТАМБОВ"</v>
      </c>
      <c r="D146" s="56">
        <v>4200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56">
        <v>1863</v>
      </c>
      <c r="E147" s="37"/>
      <c r="F147" s="37"/>
      <c r="G147" s="37"/>
      <c r="H147" s="38"/>
    </row>
    <row r="148" spans="1:8" s="16" customFormat="1" ht="50.1" customHeight="1" x14ac:dyDescent="0.2">
      <c r="A148" s="154" t="s">
        <v>87</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56">
        <v>2346</v>
      </c>
      <c r="E148" s="37"/>
      <c r="F148" s="37"/>
      <c r="G148" s="37"/>
      <c r="H148" s="38"/>
    </row>
    <row r="149" spans="1:8" s="16" customFormat="1"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"2ГИС.ТАМБОВ"</v>
      </c>
      <c r="D149" s="56">
        <v>7500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"2ГИС.ТАМБОВ"</v>
      </c>
      <c r="D150" s="56">
        <v>9000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56">
        <v>2070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56">
        <v>4692</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56">
        <v>2622</v>
      </c>
      <c r="E153" s="37"/>
      <c r="F153" s="37"/>
      <c r="G153" s="37"/>
      <c r="H153" s="38"/>
    </row>
    <row r="154" spans="1:8" s="16" customFormat="1" ht="50.1" customHeight="1" x14ac:dyDescent="0.2">
      <c r="A154" s="160" t="s">
        <v>93</v>
      </c>
      <c r="B154" s="161"/>
      <c r="C154" s="203" t="str">
        <f>C186</f>
        <v>электронный справочник на основе Справочника организаций "2ГИС.ТАМБОВ" (мобильная версия 2ГИС 4.0 и выше)</v>
      </c>
      <c r="D154" s="56">
        <v>6278.9999999999991</v>
      </c>
      <c r="E154" s="37"/>
      <c r="F154" s="37"/>
      <c r="G154" s="37"/>
      <c r="H154" s="38"/>
    </row>
    <row r="155" spans="1:8" s="16" customFormat="1" ht="50.1" customHeight="1" x14ac:dyDescent="0.2">
      <c r="A155" s="160" t="s">
        <v>94</v>
      </c>
      <c r="B155" s="161"/>
      <c r="C155" s="203" t="s">
        <v>95</v>
      </c>
      <c r="D155" s="56">
        <v>588</v>
      </c>
      <c r="E155" s="37"/>
      <c r="F155" s="37"/>
      <c r="G155" s="37"/>
      <c r="H155" s="38"/>
    </row>
    <row r="156" spans="1:8" s="16" customFormat="1" ht="78"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56">
        <v>3600</v>
      </c>
      <c r="E156" s="37"/>
      <c r="F156" s="37"/>
      <c r="G156" s="37"/>
      <c r="H156" s="38"/>
    </row>
    <row r="157" spans="1:8" s="16" customFormat="1" ht="78"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56">
        <v>3000</v>
      </c>
      <c r="E157" s="37"/>
      <c r="F157" s="37"/>
      <c r="G157" s="37"/>
      <c r="H157" s="38"/>
    </row>
    <row r="158" spans="1:8" s="16" customFormat="1" ht="78" customHeight="1" x14ac:dyDescent="0.2">
      <c r="A158" s="160" t="s">
        <v>98</v>
      </c>
      <c r="B158" s="161"/>
      <c r="C158"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56">
        <v>2400</v>
      </c>
      <c r="E158" s="37"/>
      <c r="F158" s="37"/>
      <c r="G158" s="37"/>
      <c r="H158" s="38"/>
    </row>
    <row r="159" spans="1:8" s="16" customFormat="1" ht="78" customHeight="1" x14ac:dyDescent="0.2">
      <c r="A159" s="160" t="s">
        <v>99</v>
      </c>
      <c r="B159" s="161"/>
      <c r="C159"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56">
        <v>2400</v>
      </c>
      <c r="E159" s="37"/>
      <c r="F159" s="37"/>
      <c r="G159" s="37"/>
      <c r="H159" s="38"/>
    </row>
    <row r="160" spans="1:8" s="16" customFormat="1" ht="78"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56">
        <v>7800</v>
      </c>
      <c r="E160" s="37"/>
      <c r="F160" s="37"/>
      <c r="G160" s="37"/>
      <c r="H160" s="38"/>
    </row>
    <row r="161" spans="1:8" s="16" customFormat="1" ht="78"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56">
        <v>4800</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56">
        <v>1728</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56">
        <v>2520</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4" s="56">
        <v>100002</v>
      </c>
      <c r="E164" s="37"/>
      <c r="F164" s="37"/>
      <c r="G164" s="37"/>
      <c r="H164" s="3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5" s="56">
        <v>4800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56">
        <v>4800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7" s="56">
        <v>3600</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"2ГИС.ТАМБОВ"</v>
      </c>
      <c r="D168" s="56">
        <v>5880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56">
        <v>2640</v>
      </c>
      <c r="E169" s="37"/>
      <c r="F169" s="37"/>
      <c r="G169" s="37"/>
      <c r="H169" s="38"/>
    </row>
    <row r="170" spans="1:8" s="16" customFormat="1" ht="50.1" customHeight="1" x14ac:dyDescent="0.2">
      <c r="A170" s="154" t="s">
        <v>109</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56">
        <v>3360</v>
      </c>
      <c r="E170" s="37"/>
      <c r="F170" s="37"/>
      <c r="G170" s="37"/>
      <c r="H170" s="38"/>
    </row>
    <row r="171" spans="1:8" s="16" customFormat="1"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"2ГИС.ТАМБОВ"</v>
      </c>
      <c r="D171" s="56">
        <v>10560</v>
      </c>
      <c r="E171" s="37"/>
      <c r="F171" s="37"/>
      <c r="G171" s="37"/>
      <c r="H171" s="38"/>
    </row>
    <row r="172" spans="1:8" s="16" customFormat="1"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"2ГИС.ТАМБОВ"</v>
      </c>
      <c r="D172" s="56">
        <v>12672</v>
      </c>
      <c r="E172" s="37"/>
      <c r="F172" s="37"/>
      <c r="G172" s="37"/>
      <c r="H172" s="38"/>
    </row>
    <row r="173" spans="1:8" s="16" customFormat="1" ht="50.1" customHeight="1" x14ac:dyDescent="0.2">
      <c r="A173" s="154" t="s">
        <v>112</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56">
        <v>3000</v>
      </c>
      <c r="E173" s="37"/>
      <c r="F173" s="37"/>
      <c r="G173" s="37"/>
      <c r="H173" s="38"/>
    </row>
    <row r="174" spans="1:8" s="16" customFormat="1" ht="50.1" customHeight="1" x14ac:dyDescent="0.2">
      <c r="A174" s="154" t="s">
        <v>113</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56">
        <v>6600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56">
        <v>3720</v>
      </c>
      <c r="E175" s="37"/>
      <c r="F175" s="37"/>
      <c r="G175" s="37"/>
      <c r="H175" s="38"/>
    </row>
    <row r="176" spans="1:8" s="16" customFormat="1" ht="50.1" customHeight="1" x14ac:dyDescent="0.2">
      <c r="A176" s="160" t="s">
        <v>115</v>
      </c>
      <c r="B176" s="161"/>
      <c r="C176" s="203" t="s">
        <v>95</v>
      </c>
      <c r="D176" s="56">
        <v>840</v>
      </c>
      <c r="E176" s="37"/>
      <c r="F176" s="37"/>
      <c r="G176" s="37"/>
      <c r="H176" s="38"/>
    </row>
    <row r="177" spans="1:8" s="16" customFormat="1" ht="68.2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56">
        <v>10920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56">
        <v>2520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6">
        <v>3000</v>
      </c>
      <c r="E180" s="37"/>
      <c r="F180" s="37"/>
      <c r="G180" s="37"/>
      <c r="H180" s="38"/>
    </row>
    <row r="181" spans="1:8" s="16" customFormat="1" ht="50.1" customHeight="1" x14ac:dyDescent="0.2">
      <c r="A181" s="160" t="s">
        <v>120</v>
      </c>
      <c r="B181" s="161"/>
      <c r="C181" s="209"/>
      <c r="D181" s="36">
        <v>3000</v>
      </c>
      <c r="E181" s="37"/>
      <c r="F181" s="37"/>
      <c r="G181" s="37"/>
      <c r="H181" s="38"/>
    </row>
    <row r="182" spans="1:8" s="16" customFormat="1" ht="50.1" customHeight="1" x14ac:dyDescent="0.2">
      <c r="A182" s="207" t="s">
        <v>121</v>
      </c>
      <c r="B182" s="208"/>
      <c r="C182" s="209"/>
      <c r="D182" s="359">
        <v>3000</v>
      </c>
      <c r="E182" s="157"/>
      <c r="F182" s="157"/>
      <c r="G182" s="157"/>
      <c r="H182" s="157"/>
    </row>
    <row r="183" spans="1:8" s="16" customFormat="1" ht="50.1" customHeight="1" x14ac:dyDescent="0.2">
      <c r="A183" s="207" t="s">
        <v>122</v>
      </c>
      <c r="B183" s="208"/>
      <c r="C183" s="209"/>
      <c r="D183" s="359">
        <v>510</v>
      </c>
      <c r="E183" s="157"/>
      <c r="F183" s="157"/>
      <c r="G183" s="157"/>
      <c r="H183" s="157"/>
    </row>
    <row r="184" spans="1:8" s="16" customFormat="1" ht="50.1" customHeight="1" thickBot="1" x14ac:dyDescent="0.25">
      <c r="A184" s="207" t="s">
        <v>123</v>
      </c>
      <c r="B184" s="208"/>
      <c r="C184" s="210"/>
      <c r="D184" s="78">
        <v>1020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86" s="212">
        <f>F186*1.2</f>
        <v>4320</v>
      </c>
      <c r="E186" s="213">
        <f>F186*1.1</f>
        <v>3960.0000000000005</v>
      </c>
      <c r="F186" s="213">
        <v>3600</v>
      </c>
      <c r="G186" s="213">
        <f>F186*0.75</f>
        <v>2700</v>
      </c>
      <c r="H186" s="214">
        <f>F186*0.5</f>
        <v>1800</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"2ГИС.ТАМБОВ"</v>
      </c>
      <c r="D187" s="36">
        <v>3000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8" s="56">
        <v>345</v>
      </c>
      <c r="E188" s="37"/>
      <c r="F188" s="37"/>
      <c r="G188" s="37"/>
      <c r="H188" s="38"/>
    </row>
    <row r="189" spans="1:8" s="16" customFormat="1" ht="50.1" customHeight="1" x14ac:dyDescent="0.2">
      <c r="A189" s="154" t="s">
        <v>295</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89" s="212">
        <f>F189*1.2</f>
        <v>6048</v>
      </c>
      <c r="E189" s="213">
        <f>F189*1.1</f>
        <v>5544</v>
      </c>
      <c r="F189" s="213">
        <v>5040</v>
      </c>
      <c r="G189" s="213">
        <f>F189*0.75</f>
        <v>3780</v>
      </c>
      <c r="H189" s="214">
        <f>F189*0.5</f>
        <v>2520</v>
      </c>
    </row>
    <row r="190" spans="1:8" s="16" customFormat="1" ht="50.1" customHeight="1" x14ac:dyDescent="0.2">
      <c r="A190" s="154" t="s">
        <v>179</v>
      </c>
      <c r="B190" s="204"/>
      <c r="C190" s="203" t="str">
        <f>"Интернет-площадка 2gis.ru на основе Cправочника организаций "&amp;$C$2&amp;""</f>
        <v>Интернет-площадка 2gis.ru на основе Cправочника организаций "2ГИС.ТАМБОВ"</v>
      </c>
      <c r="D190" s="36">
        <v>4200</v>
      </c>
      <c r="E190" s="37"/>
      <c r="F190" s="37"/>
      <c r="G190" s="37"/>
      <c r="H190" s="38"/>
    </row>
    <row r="191" spans="1:8" s="16" customFormat="1" ht="50.1" customHeight="1" x14ac:dyDescent="0.2">
      <c r="A191" s="154" t="s">
        <v>130</v>
      </c>
      <c r="B191" s="204"/>
      <c r="C191"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91" s="36">
        <v>600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"2ГИС.ТАМБОВ"</v>
      </c>
      <c r="D192" s="212">
        <f>F192*1.2</f>
        <v>4320</v>
      </c>
      <c r="E192" s="213">
        <f>F192*1.1</f>
        <v>3960.0000000000005</v>
      </c>
      <c r="F192" s="213">
        <v>3600</v>
      </c>
      <c r="G192" s="213">
        <f>F192*0.75</f>
        <v>2700</v>
      </c>
      <c r="H192" s="214">
        <f>F192*0.5</f>
        <v>1800</v>
      </c>
    </row>
    <row r="193" spans="1:8" s="28" customFormat="1" ht="50.1" customHeight="1" thickBot="1" x14ac:dyDescent="0.25">
      <c r="A193" s="24" t="s">
        <v>193</v>
      </c>
      <c r="B193" s="25"/>
      <c r="C193" s="26"/>
      <c r="D193" s="173"/>
      <c r="E193" s="173"/>
      <c r="F193" s="173"/>
      <c r="G193" s="173"/>
      <c r="H193" s="174"/>
    </row>
    <row r="194" spans="1:8" s="23" customFormat="1" ht="30" customHeight="1" thickBot="1" x14ac:dyDescent="0.25">
      <c r="A194" s="58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5" s="31">
        <v>7008</v>
      </c>
      <c r="E195" s="32"/>
      <c r="F195" s="32"/>
      <c r="G195" s="32"/>
      <c r="H195" s="33"/>
    </row>
    <row r="196" spans="1:8" s="16" customFormat="1" ht="83.25" customHeight="1" thickBot="1" x14ac:dyDescent="0.25">
      <c r="A196" s="160" t="s">
        <v>195</v>
      </c>
      <c r="B196" s="161"/>
      <c r="C196" s="209"/>
      <c r="D196" s="36">
        <v>10500</v>
      </c>
      <c r="E196" s="37"/>
      <c r="F196" s="37"/>
      <c r="G196" s="37"/>
      <c r="H196" s="38"/>
    </row>
    <row r="197" spans="1:8" s="16" customFormat="1" ht="21.75" thickBot="1" x14ac:dyDescent="0.25">
      <c r="A197" s="336"/>
      <c r="B197" s="337"/>
      <c r="C197" s="125"/>
      <c r="D197" s="399"/>
      <c r="E197" s="399"/>
      <c r="F197" s="399"/>
      <c r="G197" s="399"/>
      <c r="H197" s="400"/>
    </row>
    <row r="198" spans="1:8" ht="12.6" customHeight="1" x14ac:dyDescent="0.2"/>
    <row r="199" spans="1:8" s="223" customFormat="1" ht="24.95" customHeight="1" x14ac:dyDescent="0.2">
      <c r="A199" s="220"/>
      <c r="B199" s="221" t="s">
        <v>133</v>
      </c>
      <c r="C199" s="222" t="s">
        <v>697</v>
      </c>
      <c r="D199" s="222"/>
    </row>
    <row r="200" spans="1:8" s="223" customFormat="1" ht="24.95" customHeight="1" x14ac:dyDescent="0.2">
      <c r="A200" s="220"/>
      <c r="C200" s="224" t="s">
        <v>698</v>
      </c>
      <c r="D200" s="224"/>
    </row>
    <row r="201" spans="1:8" s="223" customFormat="1" ht="24.95" customHeight="1" x14ac:dyDescent="0.2">
      <c r="A201" s="220"/>
      <c r="C201" s="224" t="s">
        <v>699</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595" t="s">
        <v>147</v>
      </c>
      <c r="B215" s="596"/>
      <c r="C215" s="596"/>
      <c r="D215" s="596"/>
      <c r="E215" s="597"/>
      <c r="F215" s="246"/>
      <c r="G215" s="217"/>
    </row>
    <row r="216" spans="1:8" ht="91.5" customHeight="1" thickBot="1" x14ac:dyDescent="0.25">
      <c r="A216" s="375" t="s">
        <v>148</v>
      </c>
      <c r="B216" s="376"/>
      <c r="C216" s="250" t="s">
        <v>149</v>
      </c>
      <c r="D216" s="402" t="s">
        <v>150</v>
      </c>
      <c r="E216" s="403"/>
      <c r="F216" s="252"/>
      <c r="G216" s="252"/>
      <c r="H216" s="252"/>
    </row>
    <row r="217" spans="1:8" ht="99.95" customHeight="1" x14ac:dyDescent="0.2">
      <c r="A217" s="258" t="s">
        <v>151</v>
      </c>
      <c r="B217" s="259"/>
      <c r="C217" s="260" t="s">
        <v>152</v>
      </c>
      <c r="D217" s="261" t="s">
        <v>153</v>
      </c>
      <c r="E217" s="262"/>
      <c r="F217" s="252"/>
      <c r="G217" s="252"/>
      <c r="H217" s="252"/>
    </row>
    <row r="218" spans="1:8" ht="75" customHeight="1" x14ac:dyDescent="0.2">
      <c r="A218" s="258" t="s">
        <v>154</v>
      </c>
      <c r="B218" s="259"/>
      <c r="C218" s="260" t="s">
        <v>155</v>
      </c>
      <c r="D218" s="261" t="s">
        <v>156</v>
      </c>
      <c r="E218" s="262"/>
      <c r="F218" s="252"/>
      <c r="G218" s="252"/>
      <c r="H218" s="252"/>
    </row>
    <row r="219" spans="1:8" ht="111.75" customHeight="1" thickBot="1" x14ac:dyDescent="0.25">
      <c r="A219" s="404" t="s">
        <v>157</v>
      </c>
      <c r="B219" s="405"/>
      <c r="C219" s="406" t="s">
        <v>158</v>
      </c>
      <c r="D219" s="407" t="s">
        <v>156</v>
      </c>
      <c r="E219" s="408"/>
      <c r="F219" s="252"/>
      <c r="G219" s="252"/>
      <c r="H219" s="252"/>
    </row>
    <row r="220" spans="1:8" s="217" customFormat="1" ht="102.75" customHeight="1" thickBot="1" x14ac:dyDescent="0.25">
      <c r="A220" s="404" t="s">
        <v>160</v>
      </c>
      <c r="B220" s="405"/>
      <c r="C220" s="601" t="s">
        <v>161</v>
      </c>
      <c r="D220" s="405" t="s">
        <v>156</v>
      </c>
      <c r="E220" s="602"/>
      <c r="F220" s="246"/>
      <c r="G220" s="246"/>
      <c r="H220" s="246"/>
    </row>
    <row r="221" spans="1:8" s="238" customFormat="1" ht="222.75" customHeight="1" thickBot="1" x14ac:dyDescent="0.25">
      <c r="A221" s="404" t="s">
        <v>162</v>
      </c>
      <c r="B221" s="405"/>
      <c r="C221" s="406" t="s">
        <v>163</v>
      </c>
      <c r="D221" s="407" t="s">
        <v>156</v>
      </c>
      <c r="E221" s="408"/>
      <c r="F221" s="236"/>
      <c r="G221" s="237"/>
      <c r="H221" s="237"/>
    </row>
    <row r="222" spans="1:8" ht="25.5" customHeight="1" x14ac:dyDescent="0.2">
      <c r="A222" s="264" t="s">
        <v>164</v>
      </c>
      <c r="B222" s="264"/>
      <c r="C222" s="264"/>
      <c r="D222" s="264"/>
      <c r="E222" s="264"/>
      <c r="F222" s="264"/>
      <c r="G222" s="264"/>
      <c r="H222" s="264"/>
    </row>
    <row r="223" spans="1:8" ht="25.5" customHeight="1" x14ac:dyDescent="0.2">
      <c r="A223" s="264" t="s">
        <v>165</v>
      </c>
      <c r="B223" s="264"/>
      <c r="C223" s="264"/>
      <c r="D223" s="264"/>
      <c r="E223" s="264"/>
      <c r="F223" s="264"/>
      <c r="G223" s="264"/>
      <c r="H223" s="264"/>
    </row>
    <row r="224" spans="1:8" ht="193.5" customHeight="1" x14ac:dyDescent="0.2">
      <c r="A22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84"/>
      <c r="C224" s="384"/>
      <c r="D224" s="384"/>
      <c r="E224" s="384"/>
      <c r="F224" s="384"/>
      <c r="G224" s="384"/>
      <c r="H224" s="384"/>
    </row>
    <row r="225" spans="1:8" s="16" customFormat="1" ht="67.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7">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389">
        <v>348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1">
        <f>F48*1.2</f>
        <v>13464</v>
      </c>
      <c r="E48" s="32">
        <f>F48*1.1</f>
        <v>12342.000000000002</v>
      </c>
      <c r="F48" s="32">
        <v>11220</v>
      </c>
      <c r="G48" s="32">
        <f>F48*0.75</f>
        <v>8415</v>
      </c>
      <c r="H48" s="33">
        <f>F48*0.5</f>
        <v>5610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54">
        <f>F54*1.2</f>
        <v>14810.4</v>
      </c>
      <c r="E54" s="32">
        <f>F54*1.1</f>
        <v>13576.2</v>
      </c>
      <c r="F54" s="32">
        <v>12342</v>
      </c>
      <c r="G54" s="32">
        <f>F54*0.75</f>
        <v>9256.5</v>
      </c>
      <c r="H54" s="33">
        <f>F54*0.5</f>
        <v>6171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389">
        <v>348</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136" t="s">
        <v>59</v>
      </c>
      <c r="B85" s="137"/>
      <c r="C85" s="137"/>
      <c r="D85" s="138" t="e">
        <f>"от "&amp;MIN(D86:D97)&amp;" до "&amp;MAX(D86:D97)</f>
        <v>#REF!</v>
      </c>
      <c r="E85" s="139"/>
      <c r="F85" s="139"/>
      <c r="G85" s="139"/>
      <c r="H85" s="140"/>
    </row>
    <row r="86" spans="1:8" ht="151.5" x14ac:dyDescent="0.2">
      <c r="A86" s="474" t="s">
        <v>610</v>
      </c>
      <c r="B86" s="150" t="s">
        <v>281</v>
      </c>
      <c r="C86"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152">
        <v>936</v>
      </c>
      <c r="E86" s="152"/>
      <c r="F86" s="152"/>
      <c r="G86" s="152"/>
      <c r="H86" s="153"/>
    </row>
    <row r="87" spans="1:8" ht="151.5" x14ac:dyDescent="0.2">
      <c r="A87" s="691" t="s">
        <v>611</v>
      </c>
      <c r="B87" s="150" t="s">
        <v>13</v>
      </c>
      <c r="C87" s="297"/>
      <c r="D87" s="152" t="e">
        <v>#REF!</v>
      </c>
      <c r="E87" s="152"/>
      <c r="F87" s="152"/>
      <c r="G87" s="152"/>
      <c r="H87" s="153"/>
    </row>
    <row r="88" spans="1:8" ht="151.5" x14ac:dyDescent="0.2">
      <c r="A88" s="149" t="s">
        <v>60</v>
      </c>
      <c r="B88" s="150" t="s">
        <v>13</v>
      </c>
      <c r="C88" s="35"/>
      <c r="D88" s="152">
        <v>936</v>
      </c>
      <c r="E88" s="152"/>
      <c r="F88" s="152"/>
      <c r="G88" s="152"/>
      <c r="H88" s="153"/>
    </row>
    <row r="89" spans="1:8" ht="37.5" customHeight="1" x14ac:dyDescent="0.2">
      <c r="A89" s="154" t="s">
        <v>61</v>
      </c>
      <c r="B89" s="155"/>
      <c r="C89" s="15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157">
        <v>600</v>
      </c>
      <c r="E89" s="157"/>
      <c r="F89" s="157"/>
      <c r="G89" s="157"/>
      <c r="H89" s="158"/>
    </row>
    <row r="90" spans="1:8" ht="37.5" customHeight="1" x14ac:dyDescent="0.2">
      <c r="A90" s="154" t="s">
        <v>62</v>
      </c>
      <c r="B90" s="155"/>
      <c r="C90" s="159"/>
      <c r="D90" s="157">
        <v>9684</v>
      </c>
      <c r="E90" s="157"/>
      <c r="F90" s="157"/>
      <c r="G90" s="157"/>
      <c r="H90" s="158"/>
    </row>
    <row r="91" spans="1:8" ht="37.5" customHeight="1" x14ac:dyDescent="0.2">
      <c r="A91" s="154" t="s">
        <v>63</v>
      </c>
      <c r="B91" s="155"/>
      <c r="C91" s="159"/>
      <c r="D91" s="157">
        <v>780</v>
      </c>
      <c r="E91" s="157"/>
      <c r="F91" s="157"/>
      <c r="G91" s="157"/>
      <c r="H91" s="158"/>
    </row>
    <row r="92" spans="1:8" ht="37.5" customHeight="1" x14ac:dyDescent="0.2">
      <c r="A92" s="160" t="s">
        <v>64</v>
      </c>
      <c r="B92" s="161"/>
      <c r="C92" s="159"/>
      <c r="D92" s="157">
        <v>2208</v>
      </c>
      <c r="E92" s="157"/>
      <c r="F92" s="157"/>
      <c r="G92" s="157"/>
      <c r="H92" s="158"/>
    </row>
    <row r="93" spans="1:8" ht="37.5" customHeight="1" x14ac:dyDescent="0.2">
      <c r="A93" s="154" t="s">
        <v>65</v>
      </c>
      <c r="B93" s="155"/>
      <c r="C93" s="159"/>
      <c r="D93" s="157">
        <v>432</v>
      </c>
      <c r="E93" s="157"/>
      <c r="F93" s="157"/>
      <c r="G93" s="157"/>
      <c r="H93" s="158"/>
    </row>
    <row r="94" spans="1:8" ht="37.5" customHeight="1" x14ac:dyDescent="0.2">
      <c r="A94" s="154" t="s">
        <v>66</v>
      </c>
      <c r="B94" s="155"/>
      <c r="C94" s="159"/>
      <c r="D94" s="157">
        <v>432</v>
      </c>
      <c r="E94" s="157"/>
      <c r="F94" s="157"/>
      <c r="G94" s="157"/>
      <c r="H94" s="158"/>
    </row>
    <row r="95" spans="1:8" ht="37.5" customHeight="1" x14ac:dyDescent="0.2">
      <c r="A95" s="154" t="s">
        <v>67</v>
      </c>
      <c r="B95" s="155"/>
      <c r="C95" s="159"/>
      <c r="D95" s="157">
        <v>864</v>
      </c>
      <c r="E95" s="157"/>
      <c r="F95" s="157"/>
      <c r="G95" s="157"/>
      <c r="H95" s="158"/>
    </row>
    <row r="96" spans="1:8" ht="37.5" customHeight="1" x14ac:dyDescent="0.2">
      <c r="A96" s="154" t="s">
        <v>68</v>
      </c>
      <c r="B96" s="155"/>
      <c r="C96" s="159"/>
      <c r="D96" s="157">
        <v>1296</v>
      </c>
      <c r="E96" s="157"/>
      <c r="F96" s="157"/>
      <c r="G96" s="157"/>
      <c r="H96" s="158"/>
    </row>
    <row r="97" spans="1:8" ht="37.5" customHeight="1" thickBot="1" x14ac:dyDescent="0.25">
      <c r="A97" s="162" t="s">
        <v>69</v>
      </c>
      <c r="B97" s="163"/>
      <c r="C97" s="164"/>
      <c r="D97" s="165">
        <v>1698</v>
      </c>
      <c r="E97" s="165"/>
      <c r="F97" s="165"/>
      <c r="G97" s="165"/>
      <c r="H97" s="166"/>
    </row>
    <row r="98" spans="1:8" s="16" customFormat="1" ht="117.75" customHeight="1" thickBot="1" x14ac:dyDescent="0.25">
      <c r="A98" s="356" t="s">
        <v>71</v>
      </c>
      <c r="B98" s="397"/>
      <c r="C98"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45">
        <v>30</v>
      </c>
      <c r="E98" s="45"/>
      <c r="F98" s="45"/>
      <c r="G98" s="45"/>
      <c r="H98" s="46"/>
    </row>
    <row r="99" spans="1:8" ht="50.1" customHeight="1" thickBot="1" x14ac:dyDescent="0.25">
      <c r="A99" s="24" t="s">
        <v>72</v>
      </c>
      <c r="B99" s="25"/>
      <c r="C99" s="26"/>
      <c r="D99" s="173" t="str">
        <f>"от "&amp;MIN(D101,D121:H122,F161,D123:H137)&amp;" до "&amp;MAX(D101,D121:H122,F161,D123:H137)</f>
        <v>от 852 до 10296</v>
      </c>
      <c r="E99" s="173"/>
      <c r="F99" s="173"/>
      <c r="G99" s="173"/>
      <c r="H99" s="174"/>
    </row>
    <row r="100" spans="1:8" ht="21.75" thickBot="1" x14ac:dyDescent="0.25">
      <c r="A100" s="336"/>
      <c r="B100" s="337"/>
      <c r="C100" s="130"/>
      <c r="D100" s="399"/>
      <c r="E100" s="399"/>
      <c r="F100" s="399"/>
      <c r="G100" s="399"/>
      <c r="H100" s="400"/>
    </row>
    <row r="101" spans="1:8" ht="60.75" customHeight="1" thickBot="1" x14ac:dyDescent="0.25">
      <c r="A101" s="179" t="s">
        <v>73</v>
      </c>
      <c r="B101" s="180"/>
      <c r="C10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182">
        <v>4320</v>
      </c>
      <c r="E101" s="182"/>
      <c r="F101" s="182"/>
      <c r="G101" s="182"/>
      <c r="H101" s="183"/>
    </row>
    <row r="102" spans="1:8" ht="60.75" customHeight="1" thickBot="1" x14ac:dyDescent="0.25">
      <c r="A102" s="184" t="s">
        <v>74</v>
      </c>
      <c r="B102" s="185"/>
      <c r="C102" s="186"/>
      <c r="D102" s="187" t="s">
        <v>75</v>
      </c>
      <c r="E102" s="188"/>
      <c r="F102" s="188"/>
      <c r="G102" s="188"/>
      <c r="H102" s="189"/>
    </row>
    <row r="103" spans="1:8" ht="60.75" customHeight="1" x14ac:dyDescent="0.2">
      <c r="A103" s="190" t="s">
        <v>76</v>
      </c>
      <c r="B103" s="191"/>
      <c r="C103" s="186"/>
      <c r="D103" s="157">
        <f>D101/4</f>
        <v>1080</v>
      </c>
      <c r="E103" s="157"/>
      <c r="F103" s="157"/>
      <c r="G103" s="157"/>
      <c r="H103" s="158"/>
    </row>
    <row r="104" spans="1:8" ht="60.75" customHeight="1" x14ac:dyDescent="0.2">
      <c r="A104" s="190" t="s">
        <v>77</v>
      </c>
      <c r="B104" s="191"/>
      <c r="C104" s="186"/>
      <c r="D104" s="157">
        <f>D101/5</f>
        <v>864</v>
      </c>
      <c r="E104" s="157"/>
      <c r="F104" s="157"/>
      <c r="G104" s="157"/>
      <c r="H104" s="158"/>
    </row>
    <row r="105" spans="1:8" ht="60.75" customHeight="1" x14ac:dyDescent="0.2">
      <c r="A105" s="190" t="s">
        <v>78</v>
      </c>
      <c r="B105" s="191"/>
      <c r="C105" s="186"/>
      <c r="D105" s="157">
        <f>D101/6</f>
        <v>720</v>
      </c>
      <c r="E105" s="157"/>
      <c r="F105" s="157"/>
      <c r="G105" s="157"/>
      <c r="H105" s="158"/>
    </row>
    <row r="106" spans="1:8" ht="60.75" customHeight="1" x14ac:dyDescent="0.2">
      <c r="A106" s="190" t="s">
        <v>79</v>
      </c>
      <c r="B106" s="191"/>
      <c r="C106" s="186"/>
      <c r="D106" s="157">
        <f>D101/7</f>
        <v>617.14285714285711</v>
      </c>
      <c r="E106" s="157"/>
      <c r="F106" s="157"/>
      <c r="G106" s="157"/>
      <c r="H106" s="158"/>
    </row>
    <row r="107" spans="1:8" ht="60.75" customHeight="1" x14ac:dyDescent="0.2">
      <c r="A107" s="190" t="s">
        <v>80</v>
      </c>
      <c r="B107" s="191"/>
      <c r="C107" s="186"/>
      <c r="D107" s="157">
        <f>D101/8</f>
        <v>540</v>
      </c>
      <c r="E107" s="157"/>
      <c r="F107" s="157"/>
      <c r="G107" s="157"/>
      <c r="H107" s="158"/>
    </row>
    <row r="108" spans="1:8" ht="60.75" customHeight="1" x14ac:dyDescent="0.2">
      <c r="A108" s="190" t="s">
        <v>81</v>
      </c>
      <c r="B108" s="191"/>
      <c r="C108" s="186"/>
      <c r="D108" s="157">
        <f>D101/9</f>
        <v>480</v>
      </c>
      <c r="E108" s="157"/>
      <c r="F108" s="157"/>
      <c r="G108" s="157"/>
      <c r="H108" s="158"/>
    </row>
    <row r="109" spans="1:8" ht="60.75" customHeight="1" x14ac:dyDescent="0.2">
      <c r="A109" s="190" t="s">
        <v>82</v>
      </c>
      <c r="B109" s="191"/>
      <c r="C109" s="186"/>
      <c r="D109" s="157">
        <f>D101/10</f>
        <v>432</v>
      </c>
      <c r="E109" s="157"/>
      <c r="F109" s="157"/>
      <c r="G109" s="157"/>
      <c r="H109" s="158"/>
    </row>
    <row r="110" spans="1:8" ht="60.75" customHeight="1" thickBot="1" x14ac:dyDescent="0.25">
      <c r="A110" s="179" t="s">
        <v>83</v>
      </c>
      <c r="B110" s="180"/>
      <c r="C110" s="186"/>
      <c r="D110" s="182">
        <v>6480</v>
      </c>
      <c r="E110" s="182"/>
      <c r="F110" s="182"/>
      <c r="G110" s="182"/>
      <c r="H110" s="183"/>
    </row>
    <row r="111" spans="1:8" ht="60.75" customHeight="1" thickBot="1" x14ac:dyDescent="0.25">
      <c r="A111" s="184" t="s">
        <v>74</v>
      </c>
      <c r="B111" s="185"/>
      <c r="C111" s="186"/>
      <c r="D111" s="187" t="s">
        <v>75</v>
      </c>
      <c r="E111" s="188"/>
      <c r="F111" s="188"/>
      <c r="G111" s="188"/>
      <c r="H111" s="189"/>
    </row>
    <row r="112" spans="1:8" ht="60.75" customHeight="1" x14ac:dyDescent="0.2">
      <c r="A112" s="190" t="s">
        <v>76</v>
      </c>
      <c r="B112" s="191"/>
      <c r="C112" s="186"/>
      <c r="D112" s="157">
        <v>1620</v>
      </c>
      <c r="E112" s="157"/>
      <c r="F112" s="157"/>
      <c r="G112" s="157"/>
      <c r="H112" s="158"/>
    </row>
    <row r="113" spans="1:8" ht="60.75" customHeight="1" x14ac:dyDescent="0.2">
      <c r="A113" s="190" t="s">
        <v>77</v>
      </c>
      <c r="B113" s="191"/>
      <c r="C113" s="186"/>
      <c r="D113" s="157">
        <v>1296</v>
      </c>
      <c r="E113" s="157"/>
      <c r="F113" s="157"/>
      <c r="G113" s="157"/>
      <c r="H113" s="158"/>
    </row>
    <row r="114" spans="1:8" ht="60.75" customHeight="1" x14ac:dyDescent="0.2">
      <c r="A114" s="190" t="s">
        <v>78</v>
      </c>
      <c r="B114" s="191"/>
      <c r="C114" s="186"/>
      <c r="D114" s="157">
        <v>1080</v>
      </c>
      <c r="E114" s="157"/>
      <c r="F114" s="157"/>
      <c r="G114" s="157"/>
      <c r="H114" s="158"/>
    </row>
    <row r="115" spans="1:8" ht="60.75" customHeight="1" x14ac:dyDescent="0.2">
      <c r="A115" s="190" t="s">
        <v>79</v>
      </c>
      <c r="B115" s="191"/>
      <c r="C115" s="186"/>
      <c r="D115" s="157">
        <v>925.71428571428567</v>
      </c>
      <c r="E115" s="157"/>
      <c r="F115" s="157"/>
      <c r="G115" s="157"/>
      <c r="H115" s="158"/>
    </row>
    <row r="116" spans="1:8" ht="60.75" customHeight="1" x14ac:dyDescent="0.2">
      <c r="A116" s="190" t="s">
        <v>80</v>
      </c>
      <c r="B116" s="191"/>
      <c r="C116" s="186"/>
      <c r="D116" s="157">
        <v>810</v>
      </c>
      <c r="E116" s="157"/>
      <c r="F116" s="157"/>
      <c r="G116" s="157"/>
      <c r="H116" s="158"/>
    </row>
    <row r="117" spans="1:8" ht="60.75" customHeight="1" x14ac:dyDescent="0.2">
      <c r="A117" s="190" t="s">
        <v>81</v>
      </c>
      <c r="B117" s="191"/>
      <c r="C117" s="186"/>
      <c r="D117" s="157">
        <v>720</v>
      </c>
      <c r="E117" s="157"/>
      <c r="F117" s="157"/>
      <c r="G117" s="157"/>
      <c r="H117" s="158"/>
    </row>
    <row r="118" spans="1:8" ht="60.75" customHeight="1" thickBot="1" x14ac:dyDescent="0.25">
      <c r="A118" s="190" t="s">
        <v>82</v>
      </c>
      <c r="B118" s="191"/>
      <c r="C118" s="194"/>
      <c r="D118" s="157">
        <v>648</v>
      </c>
      <c r="E118" s="157"/>
      <c r="F118" s="157"/>
      <c r="G118" s="157"/>
      <c r="H118" s="158"/>
    </row>
    <row r="119" spans="1:8" s="16" customFormat="1" ht="62.45" customHeight="1" thickBot="1" x14ac:dyDescent="0.25">
      <c r="A119" s="195" t="s">
        <v>84</v>
      </c>
      <c r="B119" s="196"/>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44">
        <v>12012</v>
      </c>
      <c r="E119" s="45"/>
      <c r="F119" s="45"/>
      <c r="G119" s="45"/>
      <c r="H119" s="46"/>
    </row>
    <row r="120" spans="1:8" ht="21.75" thickBot="1" x14ac:dyDescent="0.25">
      <c r="A120" s="336"/>
      <c r="B120" s="337"/>
      <c r="C120" s="125"/>
      <c r="D120" s="399"/>
      <c r="E120" s="399"/>
      <c r="F120" s="399"/>
      <c r="G120" s="399"/>
      <c r="H120" s="400"/>
    </row>
    <row r="121" spans="1:8" ht="50.1" customHeight="1" x14ac:dyDescent="0.2">
      <c r="A121" s="160" t="s">
        <v>85</v>
      </c>
      <c r="B121" s="161"/>
      <c r="C121" s="201" t="str">
        <f>"Интернет-площадка 2gis.ru на основе Cправочника организаций "&amp;$C$2&amp;""</f>
        <v>Интернет-площадка 2gis.ru на основе Cправочника организаций "2ГИС.ТВЕРЬ"</v>
      </c>
      <c r="D121" s="31">
        <v>2898</v>
      </c>
      <c r="E121" s="32"/>
      <c r="F121" s="32"/>
      <c r="G121" s="32"/>
      <c r="H121" s="33"/>
    </row>
    <row r="122" spans="1:8" ht="50.1" customHeight="1" x14ac:dyDescent="0.2">
      <c r="A122" s="160" t="s">
        <v>86</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121">
        <v>3498</v>
      </c>
      <c r="E122" s="122"/>
      <c r="F122" s="122"/>
      <c r="G122" s="122"/>
      <c r="H122" s="123"/>
    </row>
    <row r="123" spans="1:8" ht="50.1" customHeight="1" x14ac:dyDescent="0.2">
      <c r="A123" s="160" t="s">
        <v>87</v>
      </c>
      <c r="B123" s="161"/>
      <c r="C123"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6">
        <v>4338</v>
      </c>
      <c r="E123" s="37"/>
      <c r="F123" s="37"/>
      <c r="G123" s="37"/>
      <c r="H123" s="38"/>
    </row>
    <row r="124" spans="1:8" ht="50.1" customHeight="1" x14ac:dyDescent="0.2">
      <c r="A124" s="160" t="s">
        <v>88</v>
      </c>
      <c r="B124" s="161"/>
      <c r="C124" s="202" t="str">
        <f>"Интернет-площадка 2gis.ru на основе Cправочника организаций "&amp;$C$2&amp;""</f>
        <v>Интернет-площадка 2gis.ru на основе Cправочника организаций "2ГИС.ТВЕРЬ"</v>
      </c>
      <c r="D124" s="36">
        <v>8580</v>
      </c>
      <c r="E124" s="37"/>
      <c r="F124" s="37"/>
      <c r="G124" s="37"/>
      <c r="H124" s="38"/>
    </row>
    <row r="125" spans="1:8" ht="50.1" customHeight="1" x14ac:dyDescent="0.2">
      <c r="A125" s="160" t="s">
        <v>89</v>
      </c>
      <c r="B125" s="161"/>
      <c r="C125" s="202" t="str">
        <f>"Интернет-площадка 2gis.ru на основе Cправочника организаций "&amp;$C$2&amp;""</f>
        <v>Интернет-площадка 2gis.ru на основе Cправочника организаций "2ГИС.ТВЕРЬ"</v>
      </c>
      <c r="D125" s="36">
        <v>10296</v>
      </c>
      <c r="E125" s="37"/>
      <c r="F125" s="37"/>
      <c r="G125" s="37"/>
      <c r="H125" s="38"/>
    </row>
    <row r="126" spans="1:8" ht="50.1" customHeight="1" x14ac:dyDescent="0.2">
      <c r="A126" s="160" t="s">
        <v>90</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6">
        <v>4338</v>
      </c>
      <c r="E126" s="37"/>
      <c r="F126" s="37"/>
      <c r="G126" s="37"/>
      <c r="H126" s="38"/>
    </row>
    <row r="127" spans="1:8" ht="50.1" customHeight="1" x14ac:dyDescent="0.2">
      <c r="A127" s="160" t="s">
        <v>91</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6">
        <v>2898</v>
      </c>
      <c r="E127" s="37"/>
      <c r="F127" s="37"/>
      <c r="G127" s="37"/>
      <c r="H127" s="38"/>
    </row>
    <row r="128" spans="1:8" ht="50.1" customHeight="1" x14ac:dyDescent="0.2">
      <c r="A128" s="160" t="s">
        <v>92</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6">
        <v>4338</v>
      </c>
      <c r="E128" s="37"/>
      <c r="F128" s="37"/>
      <c r="G128" s="37"/>
      <c r="H128" s="38"/>
    </row>
    <row r="129" spans="1:8" ht="50.1" customHeight="1" x14ac:dyDescent="0.2">
      <c r="A129" s="160" t="s">
        <v>93</v>
      </c>
      <c r="B129" s="161"/>
      <c r="C129" s="203" t="str">
        <f>C161</f>
        <v>электронный справочник на основе Справочника организаций "2ГИС.ТВЕРЬ" (мобильная версия 2ГИС 4.0 и выше)</v>
      </c>
      <c r="D129" s="36">
        <v>2592</v>
      </c>
      <c r="E129" s="37"/>
      <c r="F129" s="37"/>
      <c r="G129" s="37"/>
      <c r="H129" s="38"/>
    </row>
    <row r="130" spans="1:8" ht="50.1" customHeight="1" x14ac:dyDescent="0.2">
      <c r="A130" s="160" t="s">
        <v>94</v>
      </c>
      <c r="B130" s="161"/>
      <c r="C130" s="202" t="s">
        <v>95</v>
      </c>
      <c r="D130" s="36">
        <v>852</v>
      </c>
      <c r="E130" s="37"/>
      <c r="F130" s="37"/>
      <c r="G130" s="37"/>
      <c r="H130" s="38"/>
    </row>
    <row r="131" spans="1:8" ht="72" customHeight="1" x14ac:dyDescent="0.2">
      <c r="A131" s="160" t="s">
        <v>96</v>
      </c>
      <c r="B131" s="161"/>
      <c r="C13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6">
        <v>3060</v>
      </c>
      <c r="E131" s="37"/>
      <c r="F131" s="37"/>
      <c r="G131" s="37"/>
      <c r="H131" s="38"/>
    </row>
    <row r="132" spans="1:8" ht="72" customHeight="1" x14ac:dyDescent="0.2">
      <c r="A132" s="160" t="s">
        <v>97</v>
      </c>
      <c r="B132" s="161"/>
      <c r="C132" s="202"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6">
        <v>2040</v>
      </c>
      <c r="E132" s="37"/>
      <c r="F132" s="37"/>
      <c r="G132" s="37"/>
      <c r="H132" s="38"/>
    </row>
    <row r="133" spans="1:8" ht="72" customHeight="1" x14ac:dyDescent="0.2">
      <c r="A133" s="160" t="s">
        <v>98</v>
      </c>
      <c r="B133" s="161"/>
      <c r="C133"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6">
        <v>2040</v>
      </c>
      <c r="E133" s="37"/>
      <c r="F133" s="37"/>
      <c r="G133" s="37"/>
      <c r="H133" s="38"/>
    </row>
    <row r="134" spans="1:8" ht="72" customHeight="1" x14ac:dyDescent="0.2">
      <c r="A134" s="160" t="s">
        <v>99</v>
      </c>
      <c r="B134" s="161"/>
      <c r="C134"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6">
        <v>1020</v>
      </c>
      <c r="E134" s="37"/>
      <c r="F134" s="37"/>
      <c r="G134" s="37"/>
      <c r="H134" s="38"/>
    </row>
    <row r="135" spans="1:8" ht="72" customHeight="1" x14ac:dyDescent="0.2">
      <c r="A135" s="160" t="s">
        <v>100</v>
      </c>
      <c r="B135" s="161" t="s">
        <v>100</v>
      </c>
      <c r="C13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6">
        <v>8580</v>
      </c>
      <c r="E135" s="37"/>
      <c r="F135" s="37"/>
      <c r="G135" s="37"/>
      <c r="H135" s="38"/>
    </row>
    <row r="136" spans="1:8" ht="72" customHeight="1" x14ac:dyDescent="0.2">
      <c r="A136" s="160" t="s">
        <v>101</v>
      </c>
      <c r="B136" s="161" t="s">
        <v>101</v>
      </c>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6">
        <v>2004</v>
      </c>
      <c r="E136" s="37"/>
      <c r="F136" s="37"/>
      <c r="G136" s="37"/>
      <c r="H136" s="38"/>
    </row>
    <row r="137" spans="1:8" ht="50.1" customHeight="1" thickBot="1" x14ac:dyDescent="0.25">
      <c r="A137" s="160" t="s">
        <v>102</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6">
        <v>5184</v>
      </c>
      <c r="E137" s="37"/>
      <c r="F137" s="37"/>
      <c r="G137" s="37"/>
      <c r="H137" s="38"/>
    </row>
    <row r="138" spans="1:8" s="16" customFormat="1" ht="102" customHeight="1" thickBot="1" x14ac:dyDescent="0.25">
      <c r="A138" s="160" t="s">
        <v>16</v>
      </c>
      <c r="B138" s="161"/>
      <c r="C138"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6">
        <v>930</v>
      </c>
      <c r="E138" s="37"/>
      <c r="F138" s="37"/>
      <c r="G138" s="37"/>
      <c r="H138" s="38"/>
    </row>
    <row r="139" spans="1:8" s="16" customFormat="1" ht="102" customHeight="1" thickBot="1" x14ac:dyDescent="0.25">
      <c r="A139" s="160" t="s">
        <v>103</v>
      </c>
      <c r="B139" s="161"/>
      <c r="C139"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9" s="36">
        <v>100002</v>
      </c>
      <c r="E139" s="37"/>
      <c r="F139" s="37"/>
      <c r="G139" s="37"/>
      <c r="H139" s="38"/>
    </row>
    <row r="140" spans="1:8" s="16" customFormat="1" ht="126" customHeight="1" x14ac:dyDescent="0.2">
      <c r="A140" s="160" t="s">
        <v>104</v>
      </c>
      <c r="B140" s="161"/>
      <c r="C140"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0" s="36">
        <v>4470</v>
      </c>
      <c r="E140" s="37"/>
      <c r="F140" s="37"/>
      <c r="G140" s="37"/>
      <c r="H140" s="38"/>
    </row>
    <row r="141" spans="1:8" s="16" customFormat="1" ht="96" customHeight="1" x14ac:dyDescent="0.2">
      <c r="A141" s="154" t="s">
        <v>105</v>
      </c>
      <c r="B141" s="204"/>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6">
        <v>4320</v>
      </c>
      <c r="E141" s="37"/>
      <c r="F141" s="37"/>
      <c r="G141" s="37"/>
      <c r="H141" s="38"/>
    </row>
    <row r="142" spans="1:8" s="16" customFormat="1" ht="96" customHeight="1" x14ac:dyDescent="0.2">
      <c r="A142" s="154" t="s">
        <v>106</v>
      </c>
      <c r="B142" s="204"/>
      <c r="C14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2" s="36">
        <v>3000</v>
      </c>
      <c r="E142" s="37"/>
      <c r="F142" s="37"/>
      <c r="G142" s="37"/>
      <c r="H142" s="38"/>
    </row>
    <row r="143" spans="1:8" ht="50.1" customHeight="1" x14ac:dyDescent="0.2">
      <c r="A143" s="160" t="s">
        <v>107</v>
      </c>
      <c r="B143" s="161"/>
      <c r="C143" s="202" t="str">
        <f>"Интернет-площадка 2gis.ru на основе Cправочника организаций "&amp;$C$2&amp;""</f>
        <v>Интернет-площадка 2gis.ru на основе Cправочника организаций "2ГИС.ТВЕРЬ"</v>
      </c>
      <c r="D143" s="36">
        <v>4080</v>
      </c>
      <c r="E143" s="37"/>
      <c r="F143" s="37"/>
      <c r="G143" s="37"/>
      <c r="H143" s="38"/>
    </row>
    <row r="144" spans="1:8" ht="50.1" customHeight="1" x14ac:dyDescent="0.2">
      <c r="A144" s="160" t="s">
        <v>108</v>
      </c>
      <c r="B144" s="161"/>
      <c r="C144" s="202"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6">
        <v>4920</v>
      </c>
      <c r="E144" s="37"/>
      <c r="F144" s="37"/>
      <c r="G144" s="37"/>
      <c r="H144" s="38"/>
    </row>
    <row r="145" spans="1:8" ht="50.1" customHeight="1" x14ac:dyDescent="0.2">
      <c r="A145" s="160" t="s">
        <v>109</v>
      </c>
      <c r="B145" s="161"/>
      <c r="C145" s="202" t="str">
        <f t="shared" si="1"/>
        <v>Электронный справочник на основе Справочника организаций "2ГИС.ТВЕРЬ" (версия для ПК)</v>
      </c>
      <c r="D145" s="36">
        <v>6120</v>
      </c>
      <c r="E145" s="37"/>
      <c r="F145" s="37"/>
      <c r="G145" s="37"/>
      <c r="H145" s="38"/>
    </row>
    <row r="146" spans="1:8" ht="50.1" customHeight="1" x14ac:dyDescent="0.2">
      <c r="A146" s="160" t="s">
        <v>110</v>
      </c>
      <c r="B146" s="161"/>
      <c r="C146" s="202" t="str">
        <f>"Интернет-площадка 2gis.ru на основе Cправочника организаций "&amp;$C$2&amp;""</f>
        <v>Интернет-площадка 2gis.ru на основе Cправочника организаций "2ГИС.ТВЕРЬ"</v>
      </c>
      <c r="D146" s="36">
        <v>12120</v>
      </c>
      <c r="E146" s="37"/>
      <c r="F146" s="37"/>
      <c r="G146" s="37"/>
      <c r="H146" s="38"/>
    </row>
    <row r="147" spans="1:8" ht="50.1" customHeight="1" x14ac:dyDescent="0.2">
      <c r="A147" s="160" t="s">
        <v>111</v>
      </c>
      <c r="B147" s="161"/>
      <c r="C147" s="202" t="str">
        <f>"Интернет-площадка 2gis.ru на основе Cправочника организаций "&amp;$C$2&amp;""</f>
        <v>Интернет-площадка 2gis.ru на основе Cправочника организаций "2ГИС.ТВЕРЬ"</v>
      </c>
      <c r="D147" s="36">
        <v>14544</v>
      </c>
      <c r="E147" s="37"/>
      <c r="F147" s="37"/>
      <c r="G147" s="37"/>
      <c r="H147" s="38"/>
    </row>
    <row r="148" spans="1:8" ht="50.1" customHeight="1" x14ac:dyDescent="0.2">
      <c r="A148" s="160" t="s">
        <v>112</v>
      </c>
      <c r="B148" s="161"/>
      <c r="C148" s="202" t="str">
        <f t="shared" si="1"/>
        <v>Электронный справочник на основе Справочника организаций "2ГИС.ТВЕРЬ" (версия для ПК)</v>
      </c>
      <c r="D148" s="36">
        <v>6120</v>
      </c>
      <c r="E148" s="37"/>
      <c r="F148" s="37"/>
      <c r="G148" s="37"/>
      <c r="H148" s="38"/>
    </row>
    <row r="149" spans="1:8" ht="50.1" customHeight="1" x14ac:dyDescent="0.2">
      <c r="A149" s="160" t="s">
        <v>113</v>
      </c>
      <c r="B149" s="161"/>
      <c r="C149" s="202" t="str">
        <f t="shared" si="1"/>
        <v>Электронный справочник на основе Справочника организаций "2ГИС.ТВЕРЬ" (версия для ПК)</v>
      </c>
      <c r="D149" s="36">
        <v>4080</v>
      </c>
      <c r="E149" s="37"/>
      <c r="F149" s="37"/>
      <c r="G149" s="37"/>
      <c r="H149" s="38"/>
    </row>
    <row r="150" spans="1:8" ht="50.1" customHeight="1" x14ac:dyDescent="0.2">
      <c r="A150" s="160" t="s">
        <v>114</v>
      </c>
      <c r="B150" s="161"/>
      <c r="C150" s="202" t="str">
        <f t="shared" si="1"/>
        <v>Электронный справочник на основе Справочника организаций "2ГИС.ТВЕРЬ" (версия для ПК)</v>
      </c>
      <c r="D150" s="36">
        <v>6120</v>
      </c>
      <c r="E150" s="37"/>
      <c r="F150" s="37"/>
      <c r="G150" s="37"/>
      <c r="H150" s="38"/>
    </row>
    <row r="151" spans="1:8" ht="50.1" customHeight="1" x14ac:dyDescent="0.2">
      <c r="A151" s="160" t="s">
        <v>115</v>
      </c>
      <c r="B151" s="161"/>
      <c r="C151" s="202" t="s">
        <v>95</v>
      </c>
      <c r="D151" s="36">
        <v>1200</v>
      </c>
      <c r="E151" s="37"/>
      <c r="F151" s="37"/>
      <c r="G151" s="37"/>
      <c r="H151" s="38"/>
    </row>
    <row r="152" spans="1:8" ht="69.75" customHeight="1" x14ac:dyDescent="0.2">
      <c r="A152" s="160" t="s">
        <v>116</v>
      </c>
      <c r="B152" s="161"/>
      <c r="C15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6">
        <v>12120</v>
      </c>
      <c r="E152" s="37"/>
      <c r="F152" s="37"/>
      <c r="G152" s="37"/>
      <c r="H152" s="38"/>
    </row>
    <row r="153" spans="1:8" ht="50.1" customHeight="1" thickBot="1" x14ac:dyDescent="0.25">
      <c r="A153" s="160" t="s">
        <v>117</v>
      </c>
      <c r="B153" s="161"/>
      <c r="C153" s="202" t="str">
        <f t="shared" si="1"/>
        <v>Электронный справочник на основе Справочника организаций "2ГИС.ТВЕРЬ" (версия для ПК)</v>
      </c>
      <c r="D153" s="44">
        <v>7320</v>
      </c>
      <c r="E153" s="45"/>
      <c r="F153" s="45"/>
      <c r="G153" s="45"/>
      <c r="H153" s="46"/>
    </row>
    <row r="154" spans="1:8" s="28" customFormat="1" ht="50.1" customHeight="1" thickBot="1" x14ac:dyDescent="0.25">
      <c r="A154" s="24" t="s">
        <v>118</v>
      </c>
      <c r="B154" s="25"/>
      <c r="C154" s="26"/>
      <c r="D154" s="173"/>
      <c r="E154" s="173"/>
      <c r="F154" s="173"/>
      <c r="G154" s="173"/>
      <c r="H154" s="174"/>
    </row>
    <row r="155" spans="1:8" s="16" customFormat="1" ht="50.1" customHeight="1" x14ac:dyDescent="0.2">
      <c r="A155" s="160" t="s">
        <v>119</v>
      </c>
      <c r="B155" s="161"/>
      <c r="C15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6">
        <v>2400</v>
      </c>
      <c r="E155" s="37"/>
      <c r="F155" s="37"/>
      <c r="G155" s="37"/>
      <c r="H155" s="38"/>
    </row>
    <row r="156" spans="1:8" s="16" customFormat="1" ht="50.1" customHeight="1" x14ac:dyDescent="0.2">
      <c r="A156" s="160" t="s">
        <v>120</v>
      </c>
      <c r="B156" s="161"/>
      <c r="C156" s="209"/>
      <c r="D156" s="36">
        <v>3600</v>
      </c>
      <c r="E156" s="37"/>
      <c r="F156" s="37"/>
      <c r="G156" s="37"/>
      <c r="H156" s="38"/>
    </row>
    <row r="157" spans="1:8" s="16" customFormat="1" ht="50.1" customHeight="1" x14ac:dyDescent="0.2">
      <c r="A157" s="207" t="s">
        <v>121</v>
      </c>
      <c r="B157" s="208"/>
      <c r="C157" s="209"/>
      <c r="D157" s="359">
        <v>1800</v>
      </c>
      <c r="E157" s="157"/>
      <c r="F157" s="157"/>
      <c r="G157" s="157"/>
      <c r="H157" s="157"/>
    </row>
    <row r="158" spans="1:8" s="16" customFormat="1" ht="50.1" customHeight="1" x14ac:dyDescent="0.2">
      <c r="A158" s="207" t="s">
        <v>122</v>
      </c>
      <c r="B158" s="208"/>
      <c r="C158" s="209"/>
      <c r="D158" s="359">
        <v>180</v>
      </c>
      <c r="E158" s="157"/>
      <c r="F158" s="157"/>
      <c r="G158" s="157"/>
      <c r="H158" s="157"/>
    </row>
    <row r="159" spans="1:8" s="16" customFormat="1" ht="50.1" customHeight="1" thickBot="1" x14ac:dyDescent="0.25">
      <c r="A159" s="207" t="s">
        <v>123</v>
      </c>
      <c r="B159" s="208"/>
      <c r="C159" s="210"/>
      <c r="D159" s="78">
        <v>612</v>
      </c>
      <c r="E159" s="79"/>
      <c r="F159" s="79"/>
      <c r="G159" s="79"/>
      <c r="H159" s="79"/>
    </row>
    <row r="160" spans="1:8" s="16" customFormat="1" ht="50.1" customHeight="1" thickBot="1" x14ac:dyDescent="0.25">
      <c r="A160" s="24" t="s">
        <v>124</v>
      </c>
      <c r="B160" s="25"/>
      <c r="C160" s="26"/>
      <c r="D160" s="173"/>
      <c r="E160" s="173"/>
      <c r="F160" s="173"/>
      <c r="G160" s="173"/>
      <c r="H160" s="174"/>
    </row>
    <row r="161" spans="1:8" ht="50.1" customHeight="1" x14ac:dyDescent="0.2">
      <c r="A161" s="160" t="s">
        <v>125</v>
      </c>
      <c r="B161" s="161"/>
      <c r="C16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61" s="212">
        <f>F161*1.2</f>
        <v>3772.7999999999997</v>
      </c>
      <c r="E161" s="213">
        <f>F161*1.1</f>
        <v>3458.4</v>
      </c>
      <c r="F161" s="213">
        <v>3144</v>
      </c>
      <c r="G161" s="213">
        <f>F161*0.75</f>
        <v>2358</v>
      </c>
      <c r="H161" s="214">
        <f>F161*0.5</f>
        <v>1572</v>
      </c>
    </row>
    <row r="162" spans="1:8" ht="50.1" customHeight="1" x14ac:dyDescent="0.2">
      <c r="A162" s="160" t="s">
        <v>126</v>
      </c>
      <c r="B162" s="161"/>
      <c r="C162" s="202" t="str">
        <f>"Интернет-площадка 2gis.ru на основе Cправочника организаций "&amp;$C$2&amp;""</f>
        <v>Интернет-площадка 2gis.ru на основе Cправочника организаций "2ГИС.ТВЕРЬ"</v>
      </c>
      <c r="D162" s="36">
        <v>2298</v>
      </c>
      <c r="E162" s="37"/>
      <c r="F162" s="37"/>
      <c r="G162" s="37"/>
      <c r="H162" s="38"/>
    </row>
    <row r="163" spans="1:8" ht="50.1" customHeight="1" x14ac:dyDescent="0.2">
      <c r="A163" s="160" t="s">
        <v>127</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3" s="36">
        <v>1020</v>
      </c>
      <c r="E163" s="37"/>
      <c r="F163" s="37"/>
      <c r="G163" s="37"/>
      <c r="H163" s="38"/>
    </row>
    <row r="164" spans="1:8" ht="50.1" customHeight="1" x14ac:dyDescent="0.2">
      <c r="A164" s="160" t="s">
        <v>128</v>
      </c>
      <c r="B164" s="161"/>
      <c r="C16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64" s="212">
        <f>F164*1.2</f>
        <v>5328</v>
      </c>
      <c r="E164" s="213">
        <f>F164*1.1</f>
        <v>4884</v>
      </c>
      <c r="F164" s="213">
        <v>4440</v>
      </c>
      <c r="G164" s="213">
        <f>F164*0.75</f>
        <v>3330</v>
      </c>
      <c r="H164" s="214">
        <f>F164*0.5</f>
        <v>2220</v>
      </c>
    </row>
    <row r="165" spans="1:8" ht="50.1" customHeight="1" x14ac:dyDescent="0.2">
      <c r="A165" s="160" t="s">
        <v>179</v>
      </c>
      <c r="B165" s="161"/>
      <c r="C165" s="202" t="str">
        <f>"Интернет-площадка 2gis.ru на основе Cправочника организаций "&amp;$C$2&amp;""</f>
        <v>Интернет-площадка 2gis.ru на основе Cправочника организаций "2ГИС.ТВЕРЬ"</v>
      </c>
      <c r="D165" s="36">
        <v>3240</v>
      </c>
      <c r="E165" s="37"/>
      <c r="F165" s="37"/>
      <c r="G165" s="37"/>
      <c r="H165" s="38"/>
    </row>
    <row r="166" spans="1:8" ht="50.1" customHeight="1" x14ac:dyDescent="0.2">
      <c r="A166" s="160" t="s">
        <v>130</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6" s="36">
        <v>1440</v>
      </c>
      <c r="E166" s="37"/>
      <c r="F166" s="37"/>
      <c r="G166" s="37"/>
      <c r="H166" s="38"/>
    </row>
    <row r="167" spans="1:8" s="16" customFormat="1" ht="126" customHeight="1" thickBot="1" x14ac:dyDescent="0.25">
      <c r="A167" s="160" t="s">
        <v>131</v>
      </c>
      <c r="B167" s="161"/>
      <c r="C167" s="435" t="str">
        <f>C162</f>
        <v>Интернет-площадка 2gis.ru на основе Cправочника организаций "2ГИС.ТВЕРЬ"</v>
      </c>
      <c r="D167" s="36">
        <v>3144</v>
      </c>
      <c r="E167" s="37"/>
      <c r="F167" s="37"/>
      <c r="G167" s="37"/>
      <c r="H167" s="38"/>
    </row>
    <row r="168" spans="1:8" ht="50.1" customHeight="1" thickBot="1" x14ac:dyDescent="0.25">
      <c r="A168" s="24" t="s">
        <v>193</v>
      </c>
      <c r="B168" s="25"/>
      <c r="C168" s="26"/>
      <c r="D168" s="173"/>
      <c r="E168" s="173"/>
      <c r="F168" s="173"/>
      <c r="G168" s="173"/>
      <c r="H168" s="174"/>
    </row>
    <row r="169" spans="1:8" s="23" customFormat="1" ht="30" customHeight="1" thickBot="1" x14ac:dyDescent="0.25">
      <c r="A169" s="589"/>
      <c r="B169" s="429"/>
      <c r="C169" s="430"/>
      <c r="D169" s="429"/>
      <c r="E169" s="429"/>
      <c r="F169" s="429"/>
      <c r="G169" s="429"/>
      <c r="H169" s="431"/>
    </row>
    <row r="170" spans="1:8" s="16" customFormat="1" ht="185.25" customHeight="1" x14ac:dyDescent="0.2">
      <c r="A170" s="160" t="s">
        <v>194</v>
      </c>
      <c r="B170" s="161"/>
      <c r="C17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70" s="31">
        <v>8040</v>
      </c>
      <c r="E170" s="32"/>
      <c r="F170" s="32"/>
      <c r="G170" s="32"/>
      <c r="H170" s="33"/>
    </row>
    <row r="171" spans="1:8" s="16" customFormat="1" ht="83.25" customHeight="1" thickBot="1" x14ac:dyDescent="0.25">
      <c r="A171" s="160" t="s">
        <v>195</v>
      </c>
      <c r="B171" s="161"/>
      <c r="C171" s="209"/>
      <c r="D171" s="36">
        <v>8040</v>
      </c>
      <c r="E171" s="37"/>
      <c r="F171" s="37"/>
      <c r="G171" s="37"/>
      <c r="H171" s="38"/>
    </row>
    <row r="172" spans="1:8" ht="21.75" thickBot="1" x14ac:dyDescent="0.25">
      <c r="A172" s="336"/>
      <c r="B172" s="337"/>
      <c r="C172" s="125"/>
      <c r="D172" s="399"/>
      <c r="E172" s="399"/>
      <c r="F172" s="399"/>
      <c r="G172" s="399"/>
      <c r="H172" s="400"/>
    </row>
    <row r="174" spans="1:8" ht="21" x14ac:dyDescent="0.2">
      <c r="A174" s="220"/>
      <c r="B174" s="221" t="s">
        <v>133</v>
      </c>
      <c r="C174" s="222" t="s">
        <v>271</v>
      </c>
      <c r="D174" s="222"/>
      <c r="E174" s="223"/>
      <c r="F174" s="223"/>
      <c r="G174" s="223"/>
      <c r="H174" s="223"/>
    </row>
    <row r="175" spans="1:8" ht="21" x14ac:dyDescent="0.2">
      <c r="A175" s="220"/>
      <c r="B175" s="223"/>
      <c r="C175" s="224" t="s">
        <v>272</v>
      </c>
      <c r="D175" s="224"/>
      <c r="E175" s="223"/>
      <c r="F175" s="223"/>
      <c r="G175" s="223"/>
      <c r="H175" s="223"/>
    </row>
    <row r="176" spans="1:8" ht="21" x14ac:dyDescent="0.2">
      <c r="A176" s="220"/>
      <c r="B176" s="223"/>
      <c r="C176" s="224" t="s">
        <v>273</v>
      </c>
      <c r="D176" s="224"/>
      <c r="E176" s="223"/>
      <c r="F176" s="223"/>
      <c r="G176" s="223"/>
      <c r="H176" s="223"/>
    </row>
    <row r="177" spans="1:8" ht="21" x14ac:dyDescent="0.2">
      <c r="C177" s="224"/>
      <c r="D177" s="224"/>
      <c r="E177" s="223"/>
      <c r="F177" s="223"/>
      <c r="G177" s="223"/>
      <c r="H177" s="217"/>
    </row>
    <row r="178" spans="1:8" ht="26.25" customHeight="1" x14ac:dyDescent="0.2">
      <c r="A178" s="227" t="str">
        <f>Абакан_юр!A174</f>
        <v>По соглашению сторон в качестве валюты платежа могут выступать украинские гривны, в этом случае курс следующий: 1 руб. = 0,4273 гривен</v>
      </c>
      <c r="B178" s="227"/>
      <c r="C178" s="227"/>
      <c r="D178" s="228"/>
      <c r="E178" s="228"/>
      <c r="F178" s="229"/>
      <c r="G178" s="230"/>
      <c r="H178" s="230"/>
    </row>
    <row r="179" spans="1:8" ht="26.25" customHeight="1" x14ac:dyDescent="0.2">
      <c r="A179" s="227" t="str">
        <f>Абакан_юр!A175</f>
        <v>По соглашению сторон в качестве валюты платежа могут выступать дирхамы ОАЭ, в этом случае курс следующий: 1 руб. = 0,0413 дирхам</v>
      </c>
      <c r="B179" s="227"/>
      <c r="C179" s="227"/>
      <c r="D179" s="228"/>
      <c r="E179" s="228"/>
      <c r="F179" s="229"/>
      <c r="G179" s="232"/>
      <c r="H179" s="232"/>
    </row>
    <row r="180" spans="1:8" ht="26.25" customHeight="1" x14ac:dyDescent="0.2">
      <c r="A180" s="227" t="str">
        <f>Абакан_юр!A176</f>
        <v>По соглашению сторон в качестве валюты платежа могут выступать доллары США, в этом случае курс следующий: 1 руб. = 0,0113 доллара</v>
      </c>
      <c r="B180" s="227"/>
      <c r="C180" s="227"/>
      <c r="D180" s="228"/>
      <c r="E180" s="228"/>
      <c r="F180" s="229"/>
      <c r="G180" s="232"/>
      <c r="H180" s="232"/>
    </row>
    <row r="181" spans="1:8" ht="26.25" customHeight="1" x14ac:dyDescent="0.2">
      <c r="A181" s="227" t="str">
        <f>Абакан_юр!A177</f>
        <v>По соглашению сторон в качестве валюты платежа могут выступать евро, в этом случае курс следующий: 1 руб. = 0,0105 евро</v>
      </c>
      <c r="B181" s="227"/>
      <c r="C181" s="227"/>
      <c r="D181" s="228"/>
      <c r="E181" s="229"/>
      <c r="F181" s="229"/>
      <c r="G181" s="232"/>
      <c r="H181" s="232"/>
    </row>
    <row r="182" spans="1:8" ht="26.25" customHeight="1" x14ac:dyDescent="0.2">
      <c r="A182" s="227" t="str">
        <f>Абакан_юр!A178</f>
        <v>По соглашению сторон в качестве валюты платежа могут выступать чешские кроны, в этом случае курс следующий: 1 руб. = 0,2661 крона</v>
      </c>
      <c r="B182" s="227"/>
      <c r="C182" s="227"/>
      <c r="D182" s="228"/>
      <c r="E182" s="229"/>
      <c r="F182" s="229"/>
      <c r="G182" s="232"/>
      <c r="H182" s="232"/>
    </row>
    <row r="183" spans="1:8" ht="26.25" customHeight="1" x14ac:dyDescent="0.2">
      <c r="A183" s="227" t="str">
        <f>Абакан_юр!A179</f>
        <v>По соглашению сторон в качестве валюты платежа могут выступать киргизские сомы, в этом случае курс следующий: 1 руб. = 1,0065 сом</v>
      </c>
      <c r="B183" s="227"/>
      <c r="C183" s="227"/>
      <c r="D183" s="228"/>
      <c r="E183" s="228"/>
      <c r="F183" s="229"/>
      <c r="G183" s="232"/>
      <c r="H183" s="232"/>
    </row>
    <row r="184" spans="1:8" ht="26.25" customHeight="1" x14ac:dyDescent="0.2">
      <c r="A184"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4" s="227"/>
      <c r="C184" s="227"/>
      <c r="D184" s="228"/>
      <c r="E184" s="228"/>
      <c r="F184" s="229"/>
      <c r="G184" s="232"/>
      <c r="H184" s="232"/>
    </row>
    <row r="185" spans="1:8" ht="26.25" x14ac:dyDescent="0.2">
      <c r="A185" s="233"/>
      <c r="B185" s="233"/>
      <c r="C185" s="234"/>
      <c r="D185" s="235"/>
      <c r="E185" s="235"/>
      <c r="F185" s="236"/>
      <c r="G185" s="237"/>
      <c r="H185" s="237"/>
    </row>
    <row r="186" spans="1:8" ht="21" x14ac:dyDescent="0.2">
      <c r="A186" s="239" t="s">
        <v>144</v>
      </c>
      <c r="B186" s="239"/>
      <c r="C186" s="239"/>
      <c r="D186" s="239"/>
      <c r="E186" s="239"/>
      <c r="F186" s="239"/>
      <c r="G186" s="239"/>
      <c r="H186" s="239"/>
    </row>
    <row r="187" spans="1:8" ht="21" x14ac:dyDescent="0.2">
      <c r="A187" s="239" t="s">
        <v>145</v>
      </c>
      <c r="B187" s="239"/>
      <c r="C187" s="239"/>
      <c r="D187" s="239"/>
      <c r="E187" s="239"/>
      <c r="F187" s="239"/>
      <c r="G187" s="239"/>
      <c r="H187" s="239"/>
    </row>
    <row r="188" spans="1:8" ht="26.25" x14ac:dyDescent="0.2">
      <c r="A188" s="233"/>
      <c r="B188" s="233"/>
      <c r="C188" s="234"/>
      <c r="D188" s="235"/>
      <c r="E188" s="235"/>
      <c r="F188" s="236"/>
      <c r="G188" s="237"/>
      <c r="H188" s="237"/>
    </row>
    <row r="189" spans="1:8" ht="50.1" customHeight="1" thickBot="1" x14ac:dyDescent="0.25">
      <c r="A189" s="240" t="s">
        <v>146</v>
      </c>
      <c r="B189" s="240"/>
      <c r="C189" s="240"/>
      <c r="D189" s="240"/>
      <c r="E189" s="240"/>
      <c r="F189" s="241"/>
      <c r="G189" s="231"/>
      <c r="H189" s="242"/>
    </row>
    <row r="190" spans="1:8" ht="50.1" customHeight="1" thickBot="1" x14ac:dyDescent="0.25">
      <c r="A190" s="243" t="s">
        <v>147</v>
      </c>
      <c r="B190" s="244"/>
      <c r="C190" s="244"/>
      <c r="D190" s="244"/>
      <c r="E190" s="245"/>
      <c r="F190" s="246"/>
      <c r="H190" s="247"/>
    </row>
    <row r="191" spans="1:8" ht="84" customHeight="1" thickBot="1" x14ac:dyDescent="0.25">
      <c r="A191" s="375" t="s">
        <v>148</v>
      </c>
      <c r="B191" s="376"/>
      <c r="C191" s="250" t="s">
        <v>149</v>
      </c>
      <c r="D191" s="402" t="s">
        <v>150</v>
      </c>
      <c r="E191" s="403"/>
      <c r="F191" s="252"/>
      <c r="G191" s="252"/>
      <c r="H191" s="252"/>
    </row>
    <row r="192" spans="1:8" ht="108" customHeight="1" x14ac:dyDescent="0.2">
      <c r="A192" s="253" t="s">
        <v>151</v>
      </c>
      <c r="B192" s="254"/>
      <c r="C192" s="255" t="s">
        <v>152</v>
      </c>
      <c r="D192" s="256" t="s">
        <v>153</v>
      </c>
      <c r="E192" s="257"/>
      <c r="F192" s="252"/>
      <c r="G192" s="252"/>
      <c r="H192" s="252"/>
    </row>
    <row r="193" spans="1:8" ht="93.75" customHeight="1" x14ac:dyDescent="0.2">
      <c r="A193" s="258" t="s">
        <v>154</v>
      </c>
      <c r="B193" s="259"/>
      <c r="C193" s="260" t="s">
        <v>155</v>
      </c>
      <c r="D193" s="261" t="s">
        <v>156</v>
      </c>
      <c r="E193" s="262"/>
      <c r="F193" s="252"/>
      <c r="G193" s="252"/>
      <c r="H193" s="252"/>
    </row>
    <row r="194" spans="1:8" ht="120" customHeight="1" thickBot="1" x14ac:dyDescent="0.25">
      <c r="A194" s="404" t="s">
        <v>157</v>
      </c>
      <c r="B194" s="405"/>
      <c r="C194" s="406" t="s">
        <v>158</v>
      </c>
      <c r="D194" s="407" t="s">
        <v>156</v>
      </c>
      <c r="E194" s="408"/>
      <c r="F194" s="252"/>
      <c r="G194" s="252"/>
      <c r="H194" s="252"/>
    </row>
    <row r="195" spans="1:8" s="217" customFormat="1" ht="102.75" customHeight="1" thickBot="1" x14ac:dyDescent="0.25">
      <c r="A195" s="404" t="s">
        <v>160</v>
      </c>
      <c r="B195" s="405"/>
      <c r="C195" s="601" t="s">
        <v>161</v>
      </c>
      <c r="D195" s="405" t="s">
        <v>156</v>
      </c>
      <c r="E195" s="602"/>
      <c r="F195" s="246"/>
      <c r="G195" s="246"/>
      <c r="H195" s="246"/>
    </row>
    <row r="196" spans="1:8" s="238" customFormat="1" ht="222.75" customHeight="1" thickBot="1" x14ac:dyDescent="0.25">
      <c r="A196" s="404" t="s">
        <v>162</v>
      </c>
      <c r="B196" s="405"/>
      <c r="C196" s="406" t="s">
        <v>163</v>
      </c>
      <c r="D196" s="407" t="s">
        <v>156</v>
      </c>
      <c r="E196" s="408"/>
      <c r="F196" s="236"/>
      <c r="G196" s="237"/>
      <c r="H196" s="237"/>
    </row>
    <row r="197" spans="1:8" ht="23.25" x14ac:dyDescent="0.2">
      <c r="A197" s="264" t="s">
        <v>164</v>
      </c>
      <c r="B197" s="264"/>
      <c r="C197" s="264"/>
      <c r="D197" s="264"/>
      <c r="E197" s="264"/>
      <c r="F197" s="264"/>
      <c r="G197" s="264"/>
      <c r="H197" s="264"/>
    </row>
    <row r="198" spans="1:8" ht="23.25" x14ac:dyDescent="0.2">
      <c r="A198" s="264" t="s">
        <v>165</v>
      </c>
      <c r="B198" s="264"/>
      <c r="C198" s="264"/>
      <c r="D198" s="264"/>
      <c r="E198" s="264"/>
      <c r="F198" s="264"/>
      <c r="G198" s="264"/>
      <c r="H198" s="264"/>
    </row>
    <row r="199" spans="1:8" ht="196.5" customHeight="1" x14ac:dyDescent="0.2">
      <c r="A19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39"/>
      <c r="C199" s="239"/>
      <c r="D199" s="239"/>
      <c r="E199" s="239"/>
      <c r="F199" s="239"/>
      <c r="G199" s="239"/>
      <c r="H199" s="239"/>
    </row>
    <row r="200" spans="1:8" ht="77.25" customHeight="1" x14ac:dyDescent="0.2">
      <c r="A200" s="239" t="s">
        <v>167</v>
      </c>
      <c r="B200" s="239"/>
      <c r="C200" s="239"/>
      <c r="D200" s="239"/>
      <c r="E200" s="239"/>
      <c r="F200" s="239"/>
      <c r="G200" s="239"/>
      <c r="H200" s="239"/>
    </row>
    <row r="201" spans="1:8" ht="30.75" customHeight="1" x14ac:dyDescent="0.2">
      <c r="A201" s="264" t="s">
        <v>168</v>
      </c>
      <c r="B201" s="264"/>
      <c r="C201" s="264"/>
      <c r="D201" s="264"/>
      <c r="E201" s="264"/>
      <c r="F201" s="264"/>
      <c r="G201" s="264"/>
      <c r="H201" s="264"/>
    </row>
    <row r="202" spans="1:8" s="266" customFormat="1" ht="114.75" customHeight="1" x14ac:dyDescent="0.2">
      <c r="A202" s="239" t="s">
        <v>169</v>
      </c>
      <c r="B202" s="239"/>
      <c r="C202" s="239"/>
      <c r="D202" s="239"/>
      <c r="E202" s="239"/>
      <c r="F202" s="239"/>
      <c r="G202" s="239"/>
      <c r="H202" s="239"/>
    </row>
  </sheetData>
  <sheetProtection selectLockedCells="1" selectUnlockedCells="1"/>
  <mergeCells count="331">
    <mergeCell ref="A197:H197"/>
    <mergeCell ref="A198:H198"/>
    <mergeCell ref="A199:H199"/>
    <mergeCell ref="A200:H200"/>
    <mergeCell ref="A201:H201"/>
    <mergeCell ref="A202:E202"/>
    <mergeCell ref="F202:H202"/>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68:B168"/>
    <mergeCell ref="D168:H168"/>
    <mergeCell ref="A169:C169"/>
    <mergeCell ref="D169:H169"/>
    <mergeCell ref="A170:B170"/>
    <mergeCell ref="C170:C171"/>
    <mergeCell ref="D170:H170"/>
    <mergeCell ref="A171:B171"/>
    <mergeCell ref="D171:H171"/>
    <mergeCell ref="A165:B165"/>
    <mergeCell ref="D165:H165"/>
    <mergeCell ref="A166:B166"/>
    <mergeCell ref="D166:H166"/>
    <mergeCell ref="A167:B167"/>
    <mergeCell ref="D167:H167"/>
    <mergeCell ref="A161:B161"/>
    <mergeCell ref="A162:B162"/>
    <mergeCell ref="D162:H162"/>
    <mergeCell ref="A163:B163"/>
    <mergeCell ref="D163:H163"/>
    <mergeCell ref="A164:B164"/>
    <mergeCell ref="D157:H157"/>
    <mergeCell ref="A158:B158"/>
    <mergeCell ref="D158:H158"/>
    <mergeCell ref="A159:B159"/>
    <mergeCell ref="D159:H159"/>
    <mergeCell ref="A160:B160"/>
    <mergeCell ref="D160:H160"/>
    <mergeCell ref="A153:B153"/>
    <mergeCell ref="D153:H153"/>
    <mergeCell ref="A154:B154"/>
    <mergeCell ref="D154:H154"/>
    <mergeCell ref="A155:B155"/>
    <mergeCell ref="C155:C159"/>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18"/>
    <mergeCell ref="D101:H101"/>
    <mergeCell ref="A102:B102"/>
    <mergeCell ref="D102:H102"/>
    <mergeCell ref="A103:B103"/>
    <mergeCell ref="D103:H103"/>
    <mergeCell ref="A104:B104"/>
    <mergeCell ref="A97:B97"/>
    <mergeCell ref="D97:H97"/>
    <mergeCell ref="A98:B98"/>
    <mergeCell ref="D98:H98"/>
    <mergeCell ref="A99:B99"/>
    <mergeCell ref="D99:H99"/>
    <mergeCell ref="D93:H93"/>
    <mergeCell ref="A94:B94"/>
    <mergeCell ref="D94:H94"/>
    <mergeCell ref="A95:B95"/>
    <mergeCell ref="D95:H95"/>
    <mergeCell ref="A96:B96"/>
    <mergeCell ref="D96:H96"/>
    <mergeCell ref="A89:B89"/>
    <mergeCell ref="C89:C97"/>
    <mergeCell ref="D89:H89"/>
    <mergeCell ref="A90:B90"/>
    <mergeCell ref="D90:H90"/>
    <mergeCell ref="A91:B91"/>
    <mergeCell ref="D91:H91"/>
    <mergeCell ref="A92:B92"/>
    <mergeCell ref="D92:H92"/>
    <mergeCell ref="A93:B93"/>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5"/>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300">
        <f>F48*1.2</f>
        <v>3744</v>
      </c>
      <c r="E48" s="300">
        <f>F48*1.1</f>
        <v>3432.0000000000005</v>
      </c>
      <c r="F48" s="300">
        <v>3120</v>
      </c>
      <c r="G48" s="300">
        <f>F48*0.75</f>
        <v>2340</v>
      </c>
      <c r="H48" s="300">
        <f>F48*0.5</f>
        <v>1560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1">
        <f>F55*1.2</f>
        <v>6696</v>
      </c>
      <c r="E55" s="32">
        <f>F55*1.1</f>
        <v>6138.0000000000009</v>
      </c>
      <c r="F55" s="32">
        <v>5580</v>
      </c>
      <c r="G55" s="32">
        <f>F55*0.75</f>
        <v>4185</v>
      </c>
      <c r="H55" s="33">
        <f>F55*0.5</f>
        <v>2790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54">
        <f>F61*1.2</f>
        <v>7992</v>
      </c>
      <c r="E61" s="32">
        <f>F61*1.1</f>
        <v>7326.0000000000009</v>
      </c>
      <c r="F61" s="32">
        <v>6660</v>
      </c>
      <c r="G61" s="32">
        <f>F61*0.75</f>
        <v>4995</v>
      </c>
      <c r="H61" s="33">
        <f>F61*0.5</f>
        <v>3330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389">
        <v>120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840 до 16800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144">
        <v>840</v>
      </c>
      <c r="E72" s="145"/>
      <c r="F72" s="145"/>
      <c r="G72" s="145"/>
      <c r="H72" s="146"/>
    </row>
    <row r="73" spans="1:8" ht="37.5" customHeight="1" x14ac:dyDescent="0.2">
      <c r="A73" s="147" t="s">
        <v>40</v>
      </c>
      <c r="B73" s="148"/>
      <c r="C73" s="143"/>
      <c r="D73" s="36">
        <v>1680</v>
      </c>
      <c r="E73" s="37"/>
      <c r="F73" s="37"/>
      <c r="G73" s="37"/>
      <c r="H73" s="38"/>
    </row>
    <row r="74" spans="1:8" ht="37.5" customHeight="1" x14ac:dyDescent="0.2">
      <c r="A74" s="147" t="s">
        <v>41</v>
      </c>
      <c r="B74" s="148"/>
      <c r="C74" s="143"/>
      <c r="D74" s="36">
        <v>2520</v>
      </c>
      <c r="E74" s="37"/>
      <c r="F74" s="37"/>
      <c r="G74" s="37"/>
      <c r="H74" s="38"/>
    </row>
    <row r="75" spans="1:8" ht="37.5" customHeight="1" x14ac:dyDescent="0.2">
      <c r="A75" s="147" t="s">
        <v>42</v>
      </c>
      <c r="B75" s="148"/>
      <c r="C75" s="143"/>
      <c r="D75" s="36">
        <v>3360</v>
      </c>
      <c r="E75" s="37"/>
      <c r="F75" s="37"/>
      <c r="G75" s="37"/>
      <c r="H75" s="38"/>
    </row>
    <row r="76" spans="1:8" ht="37.5" customHeight="1" x14ac:dyDescent="0.2">
      <c r="A76" s="147" t="s">
        <v>43</v>
      </c>
      <c r="B76" s="148"/>
      <c r="C76" s="143"/>
      <c r="D76" s="36">
        <v>4200</v>
      </c>
      <c r="E76" s="37"/>
      <c r="F76" s="37"/>
      <c r="G76" s="37"/>
      <c r="H76" s="38"/>
    </row>
    <row r="77" spans="1:8" ht="37.5" customHeight="1" x14ac:dyDescent="0.2">
      <c r="A77" s="147" t="s">
        <v>44</v>
      </c>
      <c r="B77" s="148"/>
      <c r="C77" s="143"/>
      <c r="D77" s="36">
        <v>5040</v>
      </c>
      <c r="E77" s="37"/>
      <c r="F77" s="37"/>
      <c r="G77" s="37"/>
      <c r="H77" s="38"/>
    </row>
    <row r="78" spans="1:8" ht="37.5" customHeight="1" x14ac:dyDescent="0.2">
      <c r="A78" s="147" t="s">
        <v>45</v>
      </c>
      <c r="B78" s="148"/>
      <c r="C78" s="143"/>
      <c r="D78" s="36">
        <v>5880</v>
      </c>
      <c r="E78" s="37"/>
      <c r="F78" s="37"/>
      <c r="G78" s="37"/>
      <c r="H78" s="38"/>
    </row>
    <row r="79" spans="1:8" ht="37.5" customHeight="1" x14ac:dyDescent="0.2">
      <c r="A79" s="147" t="s">
        <v>46</v>
      </c>
      <c r="B79" s="148"/>
      <c r="C79" s="143"/>
      <c r="D79" s="36">
        <v>6720</v>
      </c>
      <c r="E79" s="37"/>
      <c r="F79" s="37"/>
      <c r="G79" s="37"/>
      <c r="H79" s="38"/>
    </row>
    <row r="80" spans="1:8" ht="37.5" customHeight="1" x14ac:dyDescent="0.2">
      <c r="A80" s="147" t="s">
        <v>47</v>
      </c>
      <c r="B80" s="148"/>
      <c r="C80" s="143"/>
      <c r="D80" s="36">
        <v>7560</v>
      </c>
      <c r="E80" s="37"/>
      <c r="F80" s="37"/>
      <c r="G80" s="37"/>
      <c r="H80" s="38"/>
    </row>
    <row r="81" spans="1:8" ht="37.5" customHeight="1" x14ac:dyDescent="0.2">
      <c r="A81" s="147" t="s">
        <v>48</v>
      </c>
      <c r="B81" s="148"/>
      <c r="C81" s="143"/>
      <c r="D81" s="36">
        <v>8400</v>
      </c>
      <c r="E81" s="37"/>
      <c r="F81" s="37"/>
      <c r="G81" s="37"/>
      <c r="H81" s="38"/>
    </row>
    <row r="82" spans="1:8" ht="37.5" customHeight="1" x14ac:dyDescent="0.2">
      <c r="A82" s="147" t="s">
        <v>49</v>
      </c>
      <c r="B82" s="148"/>
      <c r="C82" s="143"/>
      <c r="D82" s="36">
        <v>9240</v>
      </c>
      <c r="E82" s="37"/>
      <c r="F82" s="37"/>
      <c r="G82" s="37"/>
      <c r="H82" s="38"/>
    </row>
    <row r="83" spans="1:8" ht="37.5" customHeight="1" x14ac:dyDescent="0.2">
      <c r="A83" s="147" t="s">
        <v>50</v>
      </c>
      <c r="B83" s="148"/>
      <c r="C83" s="143"/>
      <c r="D83" s="36">
        <v>10080</v>
      </c>
      <c r="E83" s="37"/>
      <c r="F83" s="37"/>
      <c r="G83" s="37"/>
      <c r="H83" s="38"/>
    </row>
    <row r="84" spans="1:8" ht="37.5" customHeight="1" x14ac:dyDescent="0.2">
      <c r="A84" s="147" t="s">
        <v>51</v>
      </c>
      <c r="B84" s="148"/>
      <c r="C84" s="143"/>
      <c r="D84" s="36">
        <v>10920</v>
      </c>
      <c r="E84" s="37"/>
      <c r="F84" s="37"/>
      <c r="G84" s="37"/>
      <c r="H84" s="38"/>
    </row>
    <row r="85" spans="1:8" ht="37.5" customHeight="1" x14ac:dyDescent="0.2">
      <c r="A85" s="147" t="s">
        <v>52</v>
      </c>
      <c r="B85" s="148"/>
      <c r="C85" s="143"/>
      <c r="D85" s="36">
        <v>11760</v>
      </c>
      <c r="E85" s="37"/>
      <c r="F85" s="37"/>
      <c r="G85" s="37"/>
      <c r="H85" s="38"/>
    </row>
    <row r="86" spans="1:8" ht="37.5" customHeight="1" x14ac:dyDescent="0.2">
      <c r="A86" s="147" t="s">
        <v>53</v>
      </c>
      <c r="B86" s="148"/>
      <c r="C86" s="143"/>
      <c r="D86" s="36">
        <v>12600</v>
      </c>
      <c r="E86" s="37"/>
      <c r="F86" s="37"/>
      <c r="G86" s="37"/>
      <c r="H86" s="38"/>
    </row>
    <row r="87" spans="1:8" ht="37.5" customHeight="1" x14ac:dyDescent="0.2">
      <c r="A87" s="147" t="s">
        <v>54</v>
      </c>
      <c r="B87" s="148"/>
      <c r="C87" s="143"/>
      <c r="D87" s="36">
        <v>13440</v>
      </c>
      <c r="E87" s="37"/>
      <c r="F87" s="37"/>
      <c r="G87" s="37"/>
      <c r="H87" s="38"/>
    </row>
    <row r="88" spans="1:8" ht="37.5" customHeight="1" x14ac:dyDescent="0.2">
      <c r="A88" s="147" t="s">
        <v>55</v>
      </c>
      <c r="B88" s="148"/>
      <c r="C88" s="143"/>
      <c r="D88" s="36">
        <v>14280</v>
      </c>
      <c r="E88" s="37"/>
      <c r="F88" s="37"/>
      <c r="G88" s="37"/>
      <c r="H88" s="38"/>
    </row>
    <row r="89" spans="1:8" ht="37.5" customHeight="1" x14ac:dyDescent="0.2">
      <c r="A89" s="147" t="s">
        <v>56</v>
      </c>
      <c r="B89" s="148"/>
      <c r="C89" s="143"/>
      <c r="D89" s="36">
        <v>15120</v>
      </c>
      <c r="E89" s="37"/>
      <c r="F89" s="37"/>
      <c r="G89" s="37"/>
      <c r="H89" s="38"/>
    </row>
    <row r="90" spans="1:8" ht="37.5" customHeight="1" x14ac:dyDescent="0.2">
      <c r="A90" s="147" t="s">
        <v>57</v>
      </c>
      <c r="B90" s="148"/>
      <c r="C90" s="143"/>
      <c r="D90" s="36">
        <v>15960</v>
      </c>
      <c r="E90" s="37"/>
      <c r="F90" s="37"/>
      <c r="G90" s="37"/>
      <c r="H90" s="38"/>
    </row>
    <row r="91" spans="1:8" ht="37.5" customHeight="1" thickBot="1" x14ac:dyDescent="0.25">
      <c r="A91" s="147" t="s">
        <v>58</v>
      </c>
      <c r="B91" s="148"/>
      <c r="C91" s="143"/>
      <c r="D91" s="36">
        <v>16800</v>
      </c>
      <c r="E91" s="37"/>
      <c r="F91" s="37"/>
      <c r="G91" s="37"/>
      <c r="H91" s="38"/>
    </row>
    <row r="92" spans="1:8" ht="50.1" customHeight="1" thickBot="1" x14ac:dyDescent="0.25">
      <c r="A92" s="136" t="s">
        <v>59</v>
      </c>
      <c r="B92" s="137"/>
      <c r="C92" s="137"/>
      <c r="D92" s="138" t="str">
        <f>"от "&amp;MIN(D93:D102)&amp;" до "&amp;MAX(D93:D102)</f>
        <v>от 240 до 5100</v>
      </c>
      <c r="E92" s="139"/>
      <c r="F92" s="139"/>
      <c r="G92" s="139"/>
      <c r="H92" s="140"/>
    </row>
    <row r="93" spans="1:8" ht="151.5" x14ac:dyDescent="0.2">
      <c r="A93" s="149" t="s">
        <v>60</v>
      </c>
      <c r="B93" s="150" t="s">
        <v>13</v>
      </c>
      <c r="C93" s="555"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144">
        <v>240</v>
      </c>
      <c r="E93" s="145"/>
      <c r="F93" s="145"/>
      <c r="G93" s="145"/>
      <c r="H93" s="146"/>
    </row>
    <row r="94" spans="1:8" ht="37.5" customHeight="1" x14ac:dyDescent="0.2">
      <c r="A94" s="160" t="s">
        <v>61</v>
      </c>
      <c r="B94" s="161"/>
      <c r="C94" s="159"/>
      <c r="D94" s="36">
        <v>360</v>
      </c>
      <c r="E94" s="37"/>
      <c r="F94" s="37"/>
      <c r="G94" s="37"/>
      <c r="H94" s="38"/>
    </row>
    <row r="95" spans="1:8" ht="37.5" customHeight="1" x14ac:dyDescent="0.2">
      <c r="A95" s="160" t="s">
        <v>62</v>
      </c>
      <c r="B95" s="161"/>
      <c r="C95" s="159"/>
      <c r="D95" s="36">
        <v>5100</v>
      </c>
      <c r="E95" s="37"/>
      <c r="F95" s="37"/>
      <c r="G95" s="37"/>
      <c r="H95" s="38"/>
    </row>
    <row r="96" spans="1:8" ht="37.5" customHeight="1" x14ac:dyDescent="0.2">
      <c r="A96" s="160" t="s">
        <v>63</v>
      </c>
      <c r="B96" s="161"/>
      <c r="C96" s="159"/>
      <c r="D96" s="359">
        <v>720</v>
      </c>
      <c r="E96" s="157"/>
      <c r="F96" s="157"/>
      <c r="G96" s="157"/>
      <c r="H96" s="158"/>
    </row>
    <row r="97" spans="1:8" ht="37.5" customHeight="1" x14ac:dyDescent="0.2">
      <c r="A97" s="160" t="s">
        <v>64</v>
      </c>
      <c r="B97" s="161"/>
      <c r="C97" s="159"/>
      <c r="D97" s="359">
        <v>1440</v>
      </c>
      <c r="E97" s="157"/>
      <c r="F97" s="157"/>
      <c r="G97" s="157"/>
      <c r="H97" s="158"/>
    </row>
    <row r="98" spans="1:8" ht="37.5" customHeight="1" x14ac:dyDescent="0.2">
      <c r="A98" s="160" t="s">
        <v>65</v>
      </c>
      <c r="B98" s="504"/>
      <c r="C98" s="159"/>
      <c r="D98" s="359">
        <v>240</v>
      </c>
      <c r="E98" s="157"/>
      <c r="F98" s="157"/>
      <c r="G98" s="157"/>
      <c r="H98" s="158"/>
    </row>
    <row r="99" spans="1:8" ht="37.5" customHeight="1" x14ac:dyDescent="0.2">
      <c r="A99" s="160" t="s">
        <v>66</v>
      </c>
      <c r="B99" s="504"/>
      <c r="C99" s="159"/>
      <c r="D99" s="36">
        <v>240</v>
      </c>
      <c r="E99" s="37"/>
      <c r="F99" s="37"/>
      <c r="G99" s="37"/>
      <c r="H99" s="38"/>
    </row>
    <row r="100" spans="1:8" ht="37.5" customHeight="1" x14ac:dyDescent="0.2">
      <c r="A100" s="160" t="s">
        <v>67</v>
      </c>
      <c r="B100" s="504"/>
      <c r="C100" s="159"/>
      <c r="D100" s="36">
        <v>480</v>
      </c>
      <c r="E100" s="37"/>
      <c r="F100" s="37"/>
      <c r="G100" s="37"/>
      <c r="H100" s="38"/>
    </row>
    <row r="101" spans="1:8" ht="37.5" customHeight="1" x14ac:dyDescent="0.2">
      <c r="A101" s="160" t="s">
        <v>68</v>
      </c>
      <c r="B101" s="504"/>
      <c r="C101" s="159"/>
      <c r="D101" s="36">
        <v>720</v>
      </c>
      <c r="E101" s="37"/>
      <c r="F101" s="37"/>
      <c r="G101" s="37"/>
      <c r="H101" s="38"/>
    </row>
    <row r="102" spans="1:8" ht="37.5" customHeight="1" thickBot="1" x14ac:dyDescent="0.25">
      <c r="A102" s="207" t="s">
        <v>69</v>
      </c>
      <c r="B102" s="505"/>
      <c r="C102" s="164"/>
      <c r="D102" s="36">
        <v>1560</v>
      </c>
      <c r="E102" s="37"/>
      <c r="F102" s="37"/>
      <c r="G102" s="37"/>
      <c r="H102" s="38"/>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9000</v>
      </c>
      <c r="E104" s="173"/>
      <c r="F104" s="173"/>
      <c r="G104" s="173"/>
      <c r="H104" s="174"/>
    </row>
    <row r="105" spans="1:8" ht="21.75" thickBot="1" x14ac:dyDescent="0.25">
      <c r="A105" s="336"/>
      <c r="B105" s="337"/>
      <c r="C105" s="130"/>
      <c r="D105" s="399"/>
      <c r="E105" s="399"/>
      <c r="F105" s="399"/>
      <c r="G105" s="399"/>
      <c r="H105" s="400"/>
    </row>
    <row r="106" spans="1:8" ht="61.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182">
        <v>1440</v>
      </c>
      <c r="E106" s="182"/>
      <c r="F106" s="182"/>
      <c r="G106" s="182"/>
      <c r="H106" s="183"/>
    </row>
    <row r="107" spans="1:8" ht="61.5" customHeight="1" thickBot="1" x14ac:dyDescent="0.25">
      <c r="A107" s="184" t="s">
        <v>74</v>
      </c>
      <c r="B107" s="185"/>
      <c r="C107" s="186"/>
      <c r="D107" s="187" t="s">
        <v>75</v>
      </c>
      <c r="E107" s="188"/>
      <c r="F107" s="188"/>
      <c r="G107" s="188"/>
      <c r="H107" s="189"/>
    </row>
    <row r="108" spans="1:8" ht="61.5" customHeight="1" x14ac:dyDescent="0.2">
      <c r="A108" s="190" t="s">
        <v>76</v>
      </c>
      <c r="B108" s="191"/>
      <c r="C108" s="186"/>
      <c r="D108" s="157">
        <f>D106/4</f>
        <v>360</v>
      </c>
      <c r="E108" s="157"/>
      <c r="F108" s="157"/>
      <c r="G108" s="157"/>
      <c r="H108" s="158"/>
    </row>
    <row r="109" spans="1:8" ht="61.5" customHeight="1" x14ac:dyDescent="0.2">
      <c r="A109" s="190" t="s">
        <v>77</v>
      </c>
      <c r="B109" s="191"/>
      <c r="C109" s="186"/>
      <c r="D109" s="157">
        <f>D106/5</f>
        <v>288</v>
      </c>
      <c r="E109" s="157"/>
      <c r="F109" s="157"/>
      <c r="G109" s="157"/>
      <c r="H109" s="158"/>
    </row>
    <row r="110" spans="1:8" ht="61.5" customHeight="1" x14ac:dyDescent="0.2">
      <c r="A110" s="190" t="s">
        <v>78</v>
      </c>
      <c r="B110" s="191"/>
      <c r="C110" s="186"/>
      <c r="D110" s="157">
        <f>D106/6</f>
        <v>240</v>
      </c>
      <c r="E110" s="157"/>
      <c r="F110" s="157"/>
      <c r="G110" s="157"/>
      <c r="H110" s="158"/>
    </row>
    <row r="111" spans="1:8" ht="61.5" customHeight="1" x14ac:dyDescent="0.2">
      <c r="A111" s="190" t="s">
        <v>79</v>
      </c>
      <c r="B111" s="191"/>
      <c r="C111" s="186"/>
      <c r="D111" s="157">
        <f>D106/7</f>
        <v>205.71428571428572</v>
      </c>
      <c r="E111" s="157"/>
      <c r="F111" s="157"/>
      <c r="G111" s="157"/>
      <c r="H111" s="158"/>
    </row>
    <row r="112" spans="1:8" ht="61.5" customHeight="1" x14ac:dyDescent="0.2">
      <c r="A112" s="190" t="s">
        <v>80</v>
      </c>
      <c r="B112" s="191"/>
      <c r="C112" s="186"/>
      <c r="D112" s="157">
        <f>D106/8</f>
        <v>180</v>
      </c>
      <c r="E112" s="157"/>
      <c r="F112" s="157"/>
      <c r="G112" s="157"/>
      <c r="H112" s="158"/>
    </row>
    <row r="113" spans="1:8" ht="61.5" customHeight="1" x14ac:dyDescent="0.2">
      <c r="A113" s="190" t="s">
        <v>81</v>
      </c>
      <c r="B113" s="191"/>
      <c r="C113" s="186"/>
      <c r="D113" s="157">
        <f>D106/9</f>
        <v>160</v>
      </c>
      <c r="E113" s="157"/>
      <c r="F113" s="157"/>
      <c r="G113" s="157"/>
      <c r="H113" s="158"/>
    </row>
    <row r="114" spans="1:8" ht="61.5" customHeight="1" x14ac:dyDescent="0.2">
      <c r="A114" s="190" t="s">
        <v>82</v>
      </c>
      <c r="B114" s="191"/>
      <c r="C114" s="186"/>
      <c r="D114" s="157">
        <f>D106/10</f>
        <v>144</v>
      </c>
      <c r="E114" s="157"/>
      <c r="F114" s="157"/>
      <c r="G114" s="157"/>
      <c r="H114" s="158"/>
    </row>
    <row r="115" spans="1:8" ht="61.5" customHeight="1" thickBot="1" x14ac:dyDescent="0.25">
      <c r="A115" s="179" t="s">
        <v>83</v>
      </c>
      <c r="B115" s="180"/>
      <c r="C115" s="186"/>
      <c r="D115" s="182">
        <v>2448</v>
      </c>
      <c r="E115" s="182"/>
      <c r="F115" s="182"/>
      <c r="G115" s="182"/>
      <c r="H115" s="183"/>
    </row>
    <row r="116" spans="1:8" ht="61.5" customHeight="1" thickBot="1" x14ac:dyDescent="0.25">
      <c r="A116" s="184" t="s">
        <v>74</v>
      </c>
      <c r="B116" s="185"/>
      <c r="C116" s="186"/>
      <c r="D116" s="187" t="s">
        <v>75</v>
      </c>
      <c r="E116" s="188"/>
      <c r="F116" s="188"/>
      <c r="G116" s="188"/>
      <c r="H116" s="189"/>
    </row>
    <row r="117" spans="1:8" ht="61.5" customHeight="1" x14ac:dyDescent="0.2">
      <c r="A117" s="190" t="s">
        <v>76</v>
      </c>
      <c r="B117" s="191"/>
      <c r="C117" s="186"/>
      <c r="D117" s="157">
        <v>612</v>
      </c>
      <c r="E117" s="157"/>
      <c r="F117" s="157"/>
      <c r="G117" s="157"/>
      <c r="H117" s="158"/>
    </row>
    <row r="118" spans="1:8" ht="61.5" customHeight="1" x14ac:dyDescent="0.2">
      <c r="A118" s="190" t="s">
        <v>77</v>
      </c>
      <c r="B118" s="191"/>
      <c r="C118" s="186"/>
      <c r="D118" s="157">
        <v>489.59999999999997</v>
      </c>
      <c r="E118" s="157"/>
      <c r="F118" s="157"/>
      <c r="G118" s="157"/>
      <c r="H118" s="158"/>
    </row>
    <row r="119" spans="1:8" ht="61.5" customHeight="1" x14ac:dyDescent="0.2">
      <c r="A119" s="190" t="s">
        <v>78</v>
      </c>
      <c r="B119" s="191"/>
      <c r="C119" s="186"/>
      <c r="D119" s="157">
        <v>408</v>
      </c>
      <c r="E119" s="157"/>
      <c r="F119" s="157"/>
      <c r="G119" s="157"/>
      <c r="H119" s="158"/>
    </row>
    <row r="120" spans="1:8" ht="61.5" customHeight="1" x14ac:dyDescent="0.2">
      <c r="A120" s="190" t="s">
        <v>79</v>
      </c>
      <c r="B120" s="191"/>
      <c r="C120" s="186"/>
      <c r="D120" s="157">
        <v>349.71428571428572</v>
      </c>
      <c r="E120" s="157"/>
      <c r="F120" s="157"/>
      <c r="G120" s="157"/>
      <c r="H120" s="158"/>
    </row>
    <row r="121" spans="1:8" ht="61.5" customHeight="1" x14ac:dyDescent="0.2">
      <c r="A121" s="190" t="s">
        <v>80</v>
      </c>
      <c r="B121" s="191"/>
      <c r="C121" s="186"/>
      <c r="D121" s="157">
        <v>306</v>
      </c>
      <c r="E121" s="157"/>
      <c r="F121" s="157"/>
      <c r="G121" s="157"/>
      <c r="H121" s="158"/>
    </row>
    <row r="122" spans="1:8" ht="61.5" customHeight="1" x14ac:dyDescent="0.2">
      <c r="A122" s="190" t="s">
        <v>81</v>
      </c>
      <c r="B122" s="191"/>
      <c r="C122" s="186"/>
      <c r="D122" s="157">
        <v>272</v>
      </c>
      <c r="E122" s="157"/>
      <c r="F122" s="157"/>
      <c r="G122" s="157"/>
      <c r="H122" s="158"/>
    </row>
    <row r="123" spans="1:8" ht="61.5" customHeight="1" thickBot="1" x14ac:dyDescent="0.25">
      <c r="A123" s="190" t="s">
        <v>82</v>
      </c>
      <c r="B123" s="191"/>
      <c r="C123" s="194"/>
      <c r="D123" s="157">
        <v>244.79999999999998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44">
        <v>10008</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439" t="str">
        <f>"Интернет-площадка 2gis.ru на основе Cправочника организаций "&amp;$C$2&amp;""</f>
        <v>Интернет-площадка 2gis.ru на основе Cправочника организаций "2ГИС.ТОБОЛЬСК"</v>
      </c>
      <c r="D126" s="56">
        <v>2280</v>
      </c>
      <c r="E126" s="37"/>
      <c r="F126" s="37"/>
      <c r="G126" s="37"/>
      <c r="H126" s="38"/>
    </row>
    <row r="127" spans="1:8"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56">
        <v>1800</v>
      </c>
      <c r="E127" s="37"/>
      <c r="F127" s="37"/>
      <c r="G127" s="37"/>
      <c r="H127" s="3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56">
        <v>3000</v>
      </c>
      <c r="E128" s="37"/>
      <c r="F128" s="37"/>
      <c r="G128" s="37"/>
      <c r="H128" s="3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"2ГИС.ТОБОЛЬСК"</v>
      </c>
      <c r="D129" s="56">
        <v>3000</v>
      </c>
      <c r="E129" s="37"/>
      <c r="F129" s="37"/>
      <c r="G129" s="37"/>
      <c r="H129" s="38"/>
    </row>
    <row r="130" spans="1:8"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"2ГИС.ТОБОЛЬСК"</v>
      </c>
      <c r="D130" s="56">
        <v>3600</v>
      </c>
      <c r="E130" s="37"/>
      <c r="F130" s="37"/>
      <c r="G130" s="37"/>
      <c r="H130" s="38"/>
    </row>
    <row r="131" spans="1:8"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56">
        <v>1140</v>
      </c>
      <c r="E131" s="37"/>
      <c r="F131" s="37"/>
      <c r="G131" s="37"/>
      <c r="H131" s="38"/>
    </row>
    <row r="132" spans="1:8"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56">
        <v>1620</v>
      </c>
      <c r="E132" s="37"/>
      <c r="F132" s="37"/>
      <c r="G132" s="37"/>
      <c r="H132" s="38"/>
    </row>
    <row r="133" spans="1:8"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56">
        <v>2220</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"2ГИС.ТОБОЛЬСК" (мобильная версия 2ГИС 4.0 и выше)</v>
      </c>
      <c r="D134" s="56">
        <v>9000</v>
      </c>
      <c r="E134" s="37"/>
      <c r="F134" s="37"/>
      <c r="G134" s="37"/>
      <c r="H134" s="38"/>
    </row>
    <row r="135" spans="1:8" ht="50.1" customHeight="1" x14ac:dyDescent="0.2">
      <c r="A135" s="160" t="s">
        <v>94</v>
      </c>
      <c r="B135" s="161"/>
      <c r="C135" s="203" t="s">
        <v>95</v>
      </c>
      <c r="D135" s="56">
        <v>510</v>
      </c>
      <c r="E135" s="37"/>
      <c r="F135" s="37"/>
      <c r="G135" s="37"/>
      <c r="H135" s="38"/>
    </row>
    <row r="136" spans="1:8" ht="76.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56">
        <v>1800</v>
      </c>
      <c r="E136" s="37"/>
      <c r="F136" s="37"/>
      <c r="G136" s="37"/>
      <c r="H136" s="38"/>
    </row>
    <row r="137" spans="1:8" ht="76.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56">
        <v>1440</v>
      </c>
      <c r="E137" s="37"/>
      <c r="F137" s="37"/>
      <c r="G137" s="37"/>
      <c r="H137" s="38"/>
    </row>
    <row r="138" spans="1:8" ht="76.5" customHeight="1" x14ac:dyDescent="0.2">
      <c r="A138" s="160" t="s">
        <v>98</v>
      </c>
      <c r="B138" s="161"/>
      <c r="C138"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56">
        <v>1200</v>
      </c>
      <c r="E138" s="37"/>
      <c r="F138" s="37"/>
      <c r="G138" s="37"/>
      <c r="H138" s="38"/>
    </row>
    <row r="139" spans="1:8" ht="76.5" customHeight="1" x14ac:dyDescent="0.2">
      <c r="A139" s="160" t="s">
        <v>99</v>
      </c>
      <c r="B139" s="161"/>
      <c r="C139"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56">
        <v>720</v>
      </c>
      <c r="E139" s="37"/>
      <c r="F139" s="37"/>
      <c r="G139" s="37"/>
      <c r="H139" s="38"/>
    </row>
    <row r="140" spans="1:8" ht="76.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56">
        <v>3300</v>
      </c>
      <c r="E140" s="37"/>
      <c r="F140" s="37"/>
      <c r="G140" s="37"/>
      <c r="H140" s="38"/>
    </row>
    <row r="141" spans="1:8" ht="76.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56">
        <v>3000</v>
      </c>
      <c r="E141" s="37"/>
      <c r="F141" s="37"/>
      <c r="G141" s="37"/>
      <c r="H141" s="38"/>
    </row>
    <row r="142" spans="1:8"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56">
        <v>1500</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56">
        <v>900</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4" s="5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5" s="56">
        <v>1800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7" s="56">
        <v>2004</v>
      </c>
      <c r="E147" s="37"/>
      <c r="F147" s="37"/>
      <c r="G147" s="37"/>
      <c r="H147" s="38"/>
    </row>
    <row r="148" spans="1:8"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"2ГИС.ТОБОЛЬСК"</v>
      </c>
      <c r="D148" s="56">
        <v>3240</v>
      </c>
      <c r="E148" s="37"/>
      <c r="F148" s="37"/>
      <c r="G148" s="37"/>
      <c r="H148" s="38"/>
    </row>
    <row r="149" spans="1:8"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56">
        <v>2520</v>
      </c>
      <c r="E149" s="37"/>
      <c r="F149" s="37"/>
      <c r="G149" s="37"/>
      <c r="H149" s="3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56">
        <v>4200</v>
      </c>
      <c r="E150" s="37"/>
      <c r="F150" s="37"/>
      <c r="G150" s="37"/>
      <c r="H150" s="3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"2ГИС.ТОБОЛЬСК"</v>
      </c>
      <c r="D151" s="56">
        <v>4200</v>
      </c>
      <c r="E151" s="37"/>
      <c r="F151" s="37"/>
      <c r="G151" s="37"/>
      <c r="H151" s="3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"2ГИС.ТОБОЛЬСК"</v>
      </c>
      <c r="D152" s="56">
        <v>5040</v>
      </c>
      <c r="E152" s="37"/>
      <c r="F152" s="37"/>
      <c r="G152" s="37"/>
      <c r="H152" s="3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56">
        <v>1680</v>
      </c>
      <c r="E153" s="37"/>
      <c r="F153" s="37"/>
      <c r="G153" s="37"/>
      <c r="H153" s="3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56">
        <v>2280</v>
      </c>
      <c r="E154" s="37"/>
      <c r="F154" s="37"/>
      <c r="G154" s="37"/>
      <c r="H154" s="38"/>
    </row>
    <row r="155" spans="1:8"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56">
        <v>3120</v>
      </c>
      <c r="E155" s="37"/>
      <c r="F155" s="37"/>
      <c r="G155" s="37"/>
      <c r="H155" s="38"/>
    </row>
    <row r="156" spans="1:8" ht="50.1" customHeight="1" x14ac:dyDescent="0.2">
      <c r="A156" s="160" t="s">
        <v>115</v>
      </c>
      <c r="B156" s="161"/>
      <c r="C156" s="203" t="s">
        <v>95</v>
      </c>
      <c r="D156" s="56">
        <v>720</v>
      </c>
      <c r="E156" s="37"/>
      <c r="F156" s="37"/>
      <c r="G156" s="37"/>
      <c r="H156" s="38"/>
    </row>
    <row r="157" spans="1:8" ht="79.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56">
        <v>4680</v>
      </c>
      <c r="E157" s="37"/>
      <c r="F157" s="37"/>
      <c r="G157" s="37"/>
      <c r="H157" s="38"/>
    </row>
    <row r="158" spans="1:8"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56">
        <v>2160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359">
        <v>1500</v>
      </c>
      <c r="E162" s="157"/>
      <c r="F162" s="157"/>
      <c r="G162" s="157"/>
      <c r="H162" s="157"/>
    </row>
    <row r="163" spans="1:8" s="16" customFormat="1" ht="50.1" customHeight="1" x14ac:dyDescent="0.2">
      <c r="A163" s="207" t="s">
        <v>122</v>
      </c>
      <c r="B163" s="208"/>
      <c r="C163" s="209"/>
      <c r="D163" s="359">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66" s="212">
        <f>F166*1.2</f>
        <v>2520</v>
      </c>
      <c r="E166" s="213">
        <f>F166*1.1</f>
        <v>2310</v>
      </c>
      <c r="F166" s="213">
        <v>2100</v>
      </c>
      <c r="G166" s="213">
        <f>F166*0.75</f>
        <v>1575</v>
      </c>
      <c r="H166" s="214">
        <f>F166*0.5</f>
        <v>1050</v>
      </c>
    </row>
    <row r="167" spans="1:8"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"2ГИС.ТОБОЛЬСК"</v>
      </c>
      <c r="D167" s="36">
        <v>1200</v>
      </c>
      <c r="E167" s="37"/>
      <c r="F167" s="37"/>
      <c r="G167" s="37"/>
      <c r="H167" s="38"/>
    </row>
    <row r="168" spans="1:8"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8" s="56">
        <v>840</v>
      </c>
      <c r="E168" s="37"/>
      <c r="F168" s="37"/>
      <c r="G168" s="37"/>
      <c r="H168" s="38"/>
    </row>
    <row r="169" spans="1:8" ht="50.1" customHeight="1" x14ac:dyDescent="0.2">
      <c r="A169" s="154" t="s">
        <v>295</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69" s="212">
        <f>F169*1.2</f>
        <v>3600</v>
      </c>
      <c r="E169" s="213">
        <f>F169*1.1</f>
        <v>3300.0000000000005</v>
      </c>
      <c r="F169" s="213">
        <v>3000</v>
      </c>
      <c r="G169" s="213">
        <f>F169*0.75</f>
        <v>2250</v>
      </c>
      <c r="H169" s="214">
        <f>F169*0.5</f>
        <v>1500</v>
      </c>
    </row>
    <row r="170" spans="1:8" ht="50.1" customHeight="1" x14ac:dyDescent="0.2">
      <c r="A170" s="154" t="s">
        <v>179</v>
      </c>
      <c r="B170" s="204"/>
      <c r="C170" s="203" t="str">
        <f>"Интернет-площадка 2gis.ru на основе Cправочника организаций "&amp;$C$2&amp;""</f>
        <v>Интернет-площадка 2gis.ru на основе Cправочника организаций "2ГИС.ТОБОЛЬСК"</v>
      </c>
      <c r="D170" s="36">
        <v>1680</v>
      </c>
      <c r="E170" s="37"/>
      <c r="F170" s="37"/>
      <c r="G170" s="37"/>
      <c r="H170" s="38"/>
    </row>
    <row r="171" spans="1:8" ht="50.1" customHeight="1" x14ac:dyDescent="0.2">
      <c r="A171" s="154" t="s">
        <v>130</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71" s="36">
        <v>1200</v>
      </c>
      <c r="E171" s="37"/>
      <c r="F171" s="37"/>
      <c r="G171" s="37"/>
      <c r="H171" s="38"/>
    </row>
    <row r="172" spans="1:8" s="16" customFormat="1" ht="126" customHeight="1" x14ac:dyDescent="0.2">
      <c r="A172" s="160" t="s">
        <v>131</v>
      </c>
      <c r="B172" s="161"/>
      <c r="C172" s="215" t="str">
        <f>C167</f>
        <v>Интернет-площадка 2gis.ru на основе Cправочника организаций "2ГИС.ТОБОЛЬСК"</v>
      </c>
      <c r="D172" s="212">
        <f>F172*1.2</f>
        <v>2448</v>
      </c>
      <c r="E172" s="213">
        <f>F172*1.1</f>
        <v>2244</v>
      </c>
      <c r="F172" s="213">
        <v>2040</v>
      </c>
      <c r="G172" s="213">
        <f>F172*0.75</f>
        <v>1530</v>
      </c>
      <c r="H172" s="214">
        <f>F172*0.5</f>
        <v>1020</v>
      </c>
    </row>
    <row r="173" spans="1:8" s="16" customFormat="1" ht="126"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56">
        <v>2514</v>
      </c>
      <c r="E173" s="37"/>
      <c r="F173" s="37"/>
      <c r="G173" s="37"/>
      <c r="H173" s="38"/>
    </row>
    <row r="174" spans="1:8" ht="50.1" customHeight="1" thickBot="1" x14ac:dyDescent="0.25">
      <c r="A174" s="24" t="s">
        <v>193</v>
      </c>
      <c r="B174" s="25"/>
      <c r="C174" s="26"/>
      <c r="D174" s="173"/>
      <c r="E174" s="173"/>
      <c r="F174" s="173"/>
      <c r="G174" s="173"/>
      <c r="H174" s="174"/>
    </row>
    <row r="175" spans="1:8" s="23" customFormat="1" ht="30" customHeight="1" thickBot="1" x14ac:dyDescent="0.25">
      <c r="A175" s="429"/>
      <c r="B175" s="429"/>
      <c r="C175" s="429"/>
      <c r="D175" s="429"/>
      <c r="E175" s="429"/>
      <c r="F175" s="429"/>
      <c r="G175" s="429"/>
      <c r="H175" s="431"/>
    </row>
    <row r="176" spans="1:8" s="16" customFormat="1" ht="83.25" customHeight="1" x14ac:dyDescent="0.2">
      <c r="A176" s="538" t="s">
        <v>194</v>
      </c>
      <c r="B176" s="539"/>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6" s="617">
        <v>6780</v>
      </c>
      <c r="E176" s="552"/>
      <c r="F176" s="552"/>
      <c r="G176" s="552"/>
      <c r="H176" s="472"/>
    </row>
    <row r="177" spans="1:8" s="16" customFormat="1" ht="83.25" customHeight="1" thickBot="1" x14ac:dyDescent="0.25">
      <c r="A177" s="540" t="s">
        <v>195</v>
      </c>
      <c r="B177" s="541"/>
      <c r="C177" s="210"/>
      <c r="D177" s="361">
        <v>6780</v>
      </c>
      <c r="E177" s="165"/>
      <c r="F177" s="165"/>
      <c r="G177" s="165"/>
      <c r="H177" s="166"/>
    </row>
    <row r="178" spans="1:8" ht="50.1" customHeight="1" thickBot="1" x14ac:dyDescent="0.25">
      <c r="A178" s="197"/>
      <c r="B178" s="198"/>
      <c r="C178" s="125"/>
      <c r="D178" s="199"/>
      <c r="E178" s="199"/>
      <c r="F178" s="199"/>
      <c r="G178" s="199"/>
      <c r="H178" s="200"/>
    </row>
    <row r="179" spans="1:8" s="23" customFormat="1" ht="26.25" x14ac:dyDescent="0.2">
      <c r="A179" s="216"/>
      <c r="B179" s="217"/>
      <c r="C179" s="218"/>
      <c r="D179" s="217"/>
      <c r="E179" s="217"/>
      <c r="F179" s="217"/>
      <c r="G179" s="217"/>
      <c r="H179" s="219"/>
    </row>
    <row r="180" spans="1:8" s="16" customFormat="1" ht="21" x14ac:dyDescent="0.2">
      <c r="A180" s="220"/>
      <c r="B180" s="221" t="s">
        <v>133</v>
      </c>
      <c r="C180" s="222" t="s">
        <v>189</v>
      </c>
      <c r="D180" s="222"/>
      <c r="E180" s="223"/>
      <c r="F180" s="223"/>
      <c r="G180" s="223"/>
      <c r="H180" s="223"/>
    </row>
    <row r="181" spans="1:8" s="16" customFormat="1" ht="21" x14ac:dyDescent="0.2">
      <c r="A181" s="220"/>
      <c r="B181" s="223"/>
      <c r="C181" s="224" t="s">
        <v>190</v>
      </c>
      <c r="D181" s="224"/>
      <c r="E181" s="223"/>
      <c r="F181" s="223"/>
      <c r="G181" s="223"/>
      <c r="H181" s="223"/>
    </row>
    <row r="182" spans="1:8" s="16" customFormat="1" ht="21" x14ac:dyDescent="0.2">
      <c r="A182" s="220"/>
      <c r="B182" s="223"/>
      <c r="C182" s="222" t="s">
        <v>191</v>
      </c>
      <c r="D182" s="224"/>
      <c r="E182" s="223"/>
      <c r="F182" s="223"/>
      <c r="G182" s="223"/>
      <c r="H182" s="223"/>
    </row>
    <row r="183" spans="1:8" s="16" customFormat="1" ht="21" x14ac:dyDescent="0.2">
      <c r="A183" s="216"/>
      <c r="B183" s="217"/>
      <c r="C183" s="224"/>
      <c r="D183" s="224"/>
      <c r="E183" s="223"/>
      <c r="F183" s="223"/>
      <c r="G183" s="223"/>
      <c r="H183" s="217"/>
    </row>
    <row r="184" spans="1:8" s="16" customFormat="1" ht="26.25"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ht="26.25"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26.25"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ht="26.25"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ht="26.25"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ht="26.25"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ht="26.25" customHeight="1" x14ac:dyDescent="0.2">
      <c r="A191" s="233"/>
      <c r="B191" s="233"/>
      <c r="C191" s="234"/>
      <c r="D191" s="235"/>
      <c r="E191" s="235"/>
      <c r="F191" s="236"/>
      <c r="G191" s="237"/>
      <c r="H191" s="237"/>
    </row>
    <row r="192" spans="1:8" ht="26.25" customHeight="1" x14ac:dyDescent="0.2">
      <c r="A192" s="239" t="s">
        <v>144</v>
      </c>
      <c r="B192" s="239"/>
      <c r="C192" s="239"/>
      <c r="D192" s="239"/>
      <c r="E192" s="239"/>
      <c r="F192" s="239"/>
      <c r="G192" s="239"/>
      <c r="H192" s="239"/>
    </row>
    <row r="193" spans="1:8" ht="26.25" customHeight="1" x14ac:dyDescent="0.2">
      <c r="A193" s="239" t="s">
        <v>145</v>
      </c>
      <c r="B193" s="239"/>
      <c r="C193" s="239"/>
      <c r="D193" s="239"/>
      <c r="E193" s="239"/>
      <c r="F193" s="239"/>
      <c r="G193" s="239"/>
      <c r="H193" s="239"/>
    </row>
    <row r="194" spans="1:8" ht="26.25" customHeight="1" x14ac:dyDescent="0.2">
      <c r="A194" s="233"/>
      <c r="B194" s="233"/>
      <c r="C194" s="234"/>
      <c r="D194" s="235"/>
      <c r="E194" s="235"/>
      <c r="F194" s="236"/>
      <c r="G194" s="237"/>
      <c r="H194" s="237"/>
    </row>
    <row r="195" spans="1:8" ht="26.25" customHeight="1" thickBot="1" x14ac:dyDescent="0.25">
      <c r="A195" s="240" t="s">
        <v>146</v>
      </c>
      <c r="B195" s="240"/>
      <c r="C195" s="240"/>
      <c r="D195" s="240"/>
      <c r="E195" s="240"/>
      <c r="F195" s="241"/>
      <c r="G195" s="231"/>
      <c r="H195" s="242"/>
    </row>
    <row r="196" spans="1:8" ht="26.25" customHeight="1" thickBot="1" x14ac:dyDescent="0.25">
      <c r="A196" s="595" t="s">
        <v>147</v>
      </c>
      <c r="B196" s="596"/>
      <c r="C196" s="596"/>
      <c r="D196" s="596"/>
      <c r="E196" s="597"/>
      <c r="F196" s="246"/>
      <c r="H196" s="247"/>
    </row>
    <row r="197" spans="1:8" ht="26.25" customHeight="1" thickBot="1" x14ac:dyDescent="0.25">
      <c r="A197" s="631" t="s">
        <v>148</v>
      </c>
      <c r="B197" s="632"/>
      <c r="C197" s="633" t="s">
        <v>149</v>
      </c>
      <c r="D197" s="654" t="s">
        <v>150</v>
      </c>
      <c r="E197" s="655"/>
      <c r="F197" s="252"/>
      <c r="G197" s="252"/>
      <c r="H197" s="252"/>
    </row>
    <row r="198" spans="1:8" ht="84" x14ac:dyDescent="0.2">
      <c r="A198" s="253" t="s">
        <v>151</v>
      </c>
      <c r="B198" s="254"/>
      <c r="C198" s="255" t="s">
        <v>152</v>
      </c>
      <c r="D198" s="256" t="s">
        <v>153</v>
      </c>
      <c r="E198" s="257"/>
      <c r="F198" s="252"/>
      <c r="G198" s="252"/>
      <c r="H198" s="252"/>
    </row>
    <row r="199" spans="1:8" ht="21" x14ac:dyDescent="0.2">
      <c r="A199" s="258" t="s">
        <v>154</v>
      </c>
      <c r="B199" s="259"/>
      <c r="C199" s="260" t="s">
        <v>155</v>
      </c>
      <c r="D199" s="261" t="s">
        <v>156</v>
      </c>
      <c r="E199" s="262"/>
      <c r="F199" s="252"/>
      <c r="G199" s="252"/>
      <c r="H199" s="252"/>
    </row>
    <row r="200" spans="1:8" ht="63" x14ac:dyDescent="0.2">
      <c r="A200" s="258" t="s">
        <v>157</v>
      </c>
      <c r="B200" s="259"/>
      <c r="C200" s="260" t="s">
        <v>158</v>
      </c>
      <c r="D200" s="261" t="s">
        <v>156</v>
      </c>
      <c r="E200" s="262"/>
      <c r="F200" s="252"/>
      <c r="G200" s="252"/>
      <c r="H200" s="252"/>
    </row>
    <row r="201" spans="1:8" ht="42" x14ac:dyDescent="0.2">
      <c r="A201" s="258" t="s">
        <v>160</v>
      </c>
      <c r="B201" s="259"/>
      <c r="C201" s="409" t="s">
        <v>161</v>
      </c>
      <c r="D201" s="259" t="s">
        <v>156</v>
      </c>
      <c r="E201" s="410"/>
      <c r="F201" s="246"/>
      <c r="G201" s="246"/>
      <c r="H201" s="246"/>
    </row>
    <row r="202" spans="1:8" ht="50.1" customHeight="1" thickBot="1" x14ac:dyDescent="0.25">
      <c r="A202" s="404" t="s">
        <v>162</v>
      </c>
      <c r="B202" s="405"/>
      <c r="C202" s="406" t="s">
        <v>163</v>
      </c>
      <c r="D202" s="407" t="s">
        <v>156</v>
      </c>
      <c r="E202" s="408"/>
      <c r="F202" s="236"/>
      <c r="G202" s="237"/>
      <c r="H202" s="237"/>
    </row>
    <row r="203" spans="1:8" ht="50.1" customHeight="1" x14ac:dyDescent="0.2">
      <c r="A203" s="264" t="s">
        <v>164</v>
      </c>
      <c r="B203" s="264"/>
      <c r="C203" s="264"/>
      <c r="D203" s="264"/>
      <c r="E203" s="264"/>
      <c r="F203" s="264"/>
      <c r="G203" s="264"/>
      <c r="H203" s="264"/>
    </row>
    <row r="204" spans="1:8" ht="106.5" customHeight="1" x14ac:dyDescent="0.2">
      <c r="A204" s="264" t="s">
        <v>165</v>
      </c>
      <c r="B204" s="264"/>
      <c r="C204" s="264"/>
      <c r="D204" s="264"/>
      <c r="E204" s="264"/>
      <c r="F204" s="264"/>
      <c r="G204" s="264"/>
      <c r="H204" s="264"/>
    </row>
    <row r="205" spans="1:8" ht="114" customHeight="1" x14ac:dyDescent="0.2">
      <c r="A205"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84"/>
      <c r="C205" s="384"/>
      <c r="D205" s="384"/>
      <c r="E205" s="384"/>
      <c r="F205" s="384"/>
      <c r="G205" s="384"/>
      <c r="H205" s="384"/>
    </row>
    <row r="206" spans="1:8" ht="109.5" customHeight="1" x14ac:dyDescent="0.2">
      <c r="A206" s="239" t="s">
        <v>167</v>
      </c>
      <c r="B206" s="239"/>
      <c r="C206" s="239"/>
      <c r="D206" s="239"/>
      <c r="E206" s="239"/>
      <c r="F206" s="239"/>
      <c r="G206" s="239"/>
      <c r="H206" s="239"/>
    </row>
    <row r="207" spans="1:8" ht="127.5" customHeight="1" x14ac:dyDescent="0.2">
      <c r="A207" s="264" t="s">
        <v>168</v>
      </c>
      <c r="B207" s="264"/>
      <c r="C207" s="264"/>
      <c r="D207" s="264"/>
      <c r="E207" s="264"/>
      <c r="F207" s="264"/>
      <c r="G207" s="264"/>
      <c r="H207" s="264"/>
    </row>
    <row r="208" spans="1:8" s="217" customFormat="1" ht="102.75" customHeight="1" x14ac:dyDescent="0.2">
      <c r="A208" s="239" t="s">
        <v>169</v>
      </c>
      <c r="B208" s="239"/>
      <c r="C208" s="239"/>
      <c r="D208" s="239"/>
      <c r="E208" s="239"/>
      <c r="F208" s="239"/>
      <c r="G208" s="239"/>
      <c r="H208" s="239"/>
    </row>
    <row r="209" spans="1:8" s="238" customFormat="1" ht="222.75" customHeight="1" x14ac:dyDescent="0.2">
      <c r="A209" s="216"/>
      <c r="B209" s="217"/>
      <c r="C209" s="218"/>
      <c r="D209" s="217"/>
      <c r="E209" s="217"/>
      <c r="F209" s="217"/>
      <c r="G209" s="217"/>
      <c r="H209" s="219"/>
    </row>
    <row r="210" spans="1:8" ht="34.5" customHeight="1" x14ac:dyDescent="0.2"/>
    <row r="211" spans="1:8" ht="34.5" customHeight="1" x14ac:dyDescent="0.2"/>
    <row r="212" spans="1:8" ht="195.75" customHeight="1" x14ac:dyDescent="0.2"/>
    <row r="213" spans="1:8" ht="73.5" customHeight="1" x14ac:dyDescent="0.2"/>
    <row r="215" spans="1:8" s="266" customFormat="1" ht="114.75" customHeight="1" x14ac:dyDescent="0.2">
      <c r="A215" s="216"/>
      <c r="B215" s="217"/>
      <c r="C215" s="218"/>
      <c r="D215" s="217"/>
      <c r="E215" s="217"/>
      <c r="F215" s="217"/>
      <c r="G215" s="217"/>
      <c r="H215" s="219"/>
    </row>
  </sheetData>
  <sheetProtection selectLockedCells="1" selectUnlockedCells="1"/>
  <mergeCells count="339">
    <mergeCell ref="A205:H205"/>
    <mergeCell ref="A206:H206"/>
    <mergeCell ref="A207:H207"/>
    <mergeCell ref="A208:E208"/>
    <mergeCell ref="F208:H208"/>
    <mergeCell ref="A201:B201"/>
    <mergeCell ref="D201:E201"/>
    <mergeCell ref="A202:B202"/>
    <mergeCell ref="D202:E202"/>
    <mergeCell ref="A203:H203"/>
    <mergeCell ref="A204:H20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8"/>
  <sheetViews>
    <sheetView view="pageBreakPreview" zoomScale="40" zoomScaleNormal="60" zoomScaleSheetLayoutView="40" workbookViewId="0">
      <pane ySplit="3" topLeftCell="A187"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702</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389">
        <v>180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1">
        <f>F49*1.2</f>
        <v>14421.6</v>
      </c>
      <c r="E49" s="32">
        <f>F49*1.1</f>
        <v>13219.800000000001</v>
      </c>
      <c r="F49" s="32">
        <v>12018</v>
      </c>
      <c r="G49" s="32">
        <f>F49*0.75</f>
        <v>9013.5</v>
      </c>
      <c r="H49" s="33">
        <f>F49*0.5</f>
        <v>6009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54">
        <f>F55*1.2</f>
        <v>16718.399999999998</v>
      </c>
      <c r="E55" s="32">
        <f>F55*1.1</f>
        <v>15325.2</v>
      </c>
      <c r="F55" s="32">
        <v>13932</v>
      </c>
      <c r="G55" s="32">
        <f>F55*0.75</f>
        <v>10449</v>
      </c>
      <c r="H55" s="33">
        <f>F55*0.5</f>
        <v>6966</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389">
        <v>180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38</v>
      </c>
      <c r="B65" s="137"/>
      <c r="C65" s="137"/>
      <c r="D65" s="138" t="str">
        <f>"от "&amp;MIN(D66:D85)&amp;" до "&amp;MAX(D66:D85)</f>
        <v>от 1500 до 30000</v>
      </c>
      <c r="E65" s="139"/>
      <c r="F65" s="139"/>
      <c r="G65" s="139"/>
      <c r="H65" s="140"/>
    </row>
    <row r="66" spans="1:8" s="16" customFormat="1" ht="37.5" customHeight="1" outlineLevel="1" x14ac:dyDescent="0.2">
      <c r="A66" s="141" t="s">
        <v>39</v>
      </c>
      <c r="B66" s="142"/>
      <c r="C66" s="14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144">
        <v>1500</v>
      </c>
      <c r="E66" s="145"/>
      <c r="F66" s="145"/>
      <c r="G66" s="145"/>
      <c r="H66" s="146"/>
    </row>
    <row r="67" spans="1:8" s="16" customFormat="1" ht="37.5" customHeight="1" outlineLevel="1" x14ac:dyDescent="0.2">
      <c r="A67" s="147" t="s">
        <v>40</v>
      </c>
      <c r="B67" s="148"/>
      <c r="C67" s="143"/>
      <c r="D67" s="36">
        <v>3000</v>
      </c>
      <c r="E67" s="37"/>
      <c r="F67" s="37"/>
      <c r="G67" s="37"/>
      <c r="H67" s="38"/>
    </row>
    <row r="68" spans="1:8" s="16" customFormat="1" ht="37.5" customHeight="1" outlineLevel="1" x14ac:dyDescent="0.2">
      <c r="A68" s="147" t="s">
        <v>41</v>
      </c>
      <c r="B68" s="148"/>
      <c r="C68" s="143"/>
      <c r="D68" s="36">
        <v>4500</v>
      </c>
      <c r="E68" s="37"/>
      <c r="F68" s="37"/>
      <c r="G68" s="37"/>
      <c r="H68" s="38"/>
    </row>
    <row r="69" spans="1:8" s="16" customFormat="1" ht="37.5" customHeight="1" outlineLevel="1" x14ac:dyDescent="0.2">
      <c r="A69" s="147" t="s">
        <v>42</v>
      </c>
      <c r="B69" s="148"/>
      <c r="C69" s="143"/>
      <c r="D69" s="36">
        <v>6000</v>
      </c>
      <c r="E69" s="37"/>
      <c r="F69" s="37"/>
      <c r="G69" s="37"/>
      <c r="H69" s="38"/>
    </row>
    <row r="70" spans="1:8" s="16" customFormat="1" ht="37.5" customHeight="1" outlineLevel="1" x14ac:dyDescent="0.2">
      <c r="A70" s="147" t="s">
        <v>43</v>
      </c>
      <c r="B70" s="148"/>
      <c r="C70" s="143"/>
      <c r="D70" s="36">
        <v>7500</v>
      </c>
      <c r="E70" s="37"/>
      <c r="F70" s="37"/>
      <c r="G70" s="37"/>
      <c r="H70" s="38"/>
    </row>
    <row r="71" spans="1:8" s="16" customFormat="1" ht="37.5" customHeight="1" outlineLevel="1" x14ac:dyDescent="0.2">
      <c r="A71" s="147" t="s">
        <v>44</v>
      </c>
      <c r="B71" s="148"/>
      <c r="C71" s="143"/>
      <c r="D71" s="36">
        <v>9000</v>
      </c>
      <c r="E71" s="37"/>
      <c r="F71" s="37"/>
      <c r="G71" s="37"/>
      <c r="H71" s="38"/>
    </row>
    <row r="72" spans="1:8" s="16" customFormat="1" ht="37.5" customHeight="1" outlineLevel="1" x14ac:dyDescent="0.2">
      <c r="A72" s="147" t="s">
        <v>45</v>
      </c>
      <c r="B72" s="148"/>
      <c r="C72" s="143"/>
      <c r="D72" s="36">
        <v>10500</v>
      </c>
      <c r="E72" s="37"/>
      <c r="F72" s="37"/>
      <c r="G72" s="37"/>
      <c r="H72" s="38"/>
    </row>
    <row r="73" spans="1:8" s="16" customFormat="1" ht="37.5" customHeight="1" outlineLevel="1" x14ac:dyDescent="0.2">
      <c r="A73" s="147" t="s">
        <v>46</v>
      </c>
      <c r="B73" s="148"/>
      <c r="C73" s="143"/>
      <c r="D73" s="36">
        <v>12000</v>
      </c>
      <c r="E73" s="37"/>
      <c r="F73" s="37"/>
      <c r="G73" s="37"/>
      <c r="H73" s="38"/>
    </row>
    <row r="74" spans="1:8" s="16" customFormat="1" ht="37.5" customHeight="1" outlineLevel="1" x14ac:dyDescent="0.2">
      <c r="A74" s="147" t="s">
        <v>47</v>
      </c>
      <c r="B74" s="148"/>
      <c r="C74" s="143"/>
      <c r="D74" s="36">
        <v>13500</v>
      </c>
      <c r="E74" s="37"/>
      <c r="F74" s="37"/>
      <c r="G74" s="37"/>
      <c r="H74" s="38"/>
    </row>
    <row r="75" spans="1:8" s="16" customFormat="1" ht="37.5" customHeight="1" outlineLevel="1" x14ac:dyDescent="0.2">
      <c r="A75" s="147" t="s">
        <v>48</v>
      </c>
      <c r="B75" s="148"/>
      <c r="C75" s="143"/>
      <c r="D75" s="36">
        <v>15000</v>
      </c>
      <c r="E75" s="37"/>
      <c r="F75" s="37"/>
      <c r="G75" s="37"/>
      <c r="H75" s="38"/>
    </row>
    <row r="76" spans="1:8" s="16" customFormat="1" ht="37.5" customHeight="1" outlineLevel="1" x14ac:dyDescent="0.2">
      <c r="A76" s="147" t="s">
        <v>49</v>
      </c>
      <c r="B76" s="148"/>
      <c r="C76" s="143"/>
      <c r="D76" s="36">
        <v>16500</v>
      </c>
      <c r="E76" s="37"/>
      <c r="F76" s="37"/>
      <c r="G76" s="37"/>
      <c r="H76" s="38"/>
    </row>
    <row r="77" spans="1:8" s="16" customFormat="1" ht="37.5" customHeight="1" outlineLevel="1" x14ac:dyDescent="0.2">
      <c r="A77" s="147" t="s">
        <v>50</v>
      </c>
      <c r="B77" s="148"/>
      <c r="C77" s="143"/>
      <c r="D77" s="36">
        <v>18000</v>
      </c>
      <c r="E77" s="37"/>
      <c r="F77" s="37"/>
      <c r="G77" s="37"/>
      <c r="H77" s="38"/>
    </row>
    <row r="78" spans="1:8" s="16" customFormat="1" ht="37.5" customHeight="1" outlineLevel="1" x14ac:dyDescent="0.2">
      <c r="A78" s="147" t="s">
        <v>51</v>
      </c>
      <c r="B78" s="148"/>
      <c r="C78" s="143"/>
      <c r="D78" s="36">
        <v>19500</v>
      </c>
      <c r="E78" s="37"/>
      <c r="F78" s="37"/>
      <c r="G78" s="37"/>
      <c r="H78" s="38"/>
    </row>
    <row r="79" spans="1:8" s="16" customFormat="1" ht="37.5" customHeight="1" outlineLevel="1" x14ac:dyDescent="0.2">
      <c r="A79" s="147" t="s">
        <v>52</v>
      </c>
      <c r="B79" s="148"/>
      <c r="C79" s="143"/>
      <c r="D79" s="36">
        <v>21000</v>
      </c>
      <c r="E79" s="37"/>
      <c r="F79" s="37"/>
      <c r="G79" s="37"/>
      <c r="H79" s="38"/>
    </row>
    <row r="80" spans="1:8" s="16" customFormat="1" ht="37.5" customHeight="1" outlineLevel="1" x14ac:dyDescent="0.2">
      <c r="A80" s="147" t="s">
        <v>53</v>
      </c>
      <c r="B80" s="148"/>
      <c r="C80" s="143"/>
      <c r="D80" s="36">
        <v>22500</v>
      </c>
      <c r="E80" s="37"/>
      <c r="F80" s="37"/>
      <c r="G80" s="37"/>
      <c r="H80" s="38"/>
    </row>
    <row r="81" spans="1:8" s="16" customFormat="1" ht="37.5" customHeight="1" outlineLevel="1" x14ac:dyDescent="0.2">
      <c r="A81" s="147" t="s">
        <v>54</v>
      </c>
      <c r="B81" s="148"/>
      <c r="C81" s="143"/>
      <c r="D81" s="36">
        <v>24000</v>
      </c>
      <c r="E81" s="37"/>
      <c r="F81" s="37"/>
      <c r="G81" s="37"/>
      <c r="H81" s="38"/>
    </row>
    <row r="82" spans="1:8" s="16" customFormat="1" ht="37.5" customHeight="1" outlineLevel="1" x14ac:dyDescent="0.2">
      <c r="A82" s="147" t="s">
        <v>55</v>
      </c>
      <c r="B82" s="148"/>
      <c r="C82" s="143"/>
      <c r="D82" s="36">
        <v>25500</v>
      </c>
      <c r="E82" s="37"/>
      <c r="F82" s="37"/>
      <c r="G82" s="37"/>
      <c r="H82" s="38"/>
    </row>
    <row r="83" spans="1:8" s="16" customFormat="1" ht="37.5" customHeight="1" outlineLevel="1" x14ac:dyDescent="0.2">
      <c r="A83" s="147" t="s">
        <v>56</v>
      </c>
      <c r="B83" s="148"/>
      <c r="C83" s="143"/>
      <c r="D83" s="36">
        <v>27000</v>
      </c>
      <c r="E83" s="37"/>
      <c r="F83" s="37"/>
      <c r="G83" s="37"/>
      <c r="H83" s="38"/>
    </row>
    <row r="84" spans="1:8" s="16" customFormat="1" ht="37.5" customHeight="1" outlineLevel="1" x14ac:dyDescent="0.2">
      <c r="A84" s="147" t="s">
        <v>57</v>
      </c>
      <c r="B84" s="148"/>
      <c r="C84" s="143"/>
      <c r="D84" s="36">
        <v>28500</v>
      </c>
      <c r="E84" s="37"/>
      <c r="F84" s="37"/>
      <c r="G84" s="37"/>
      <c r="H84" s="38"/>
    </row>
    <row r="85" spans="1:8" s="16" customFormat="1" ht="37.5" customHeight="1" outlineLevel="1" thickBot="1" x14ac:dyDescent="0.25">
      <c r="A85" s="147" t="s">
        <v>58</v>
      </c>
      <c r="B85" s="148"/>
      <c r="C85" s="143"/>
      <c r="D85" s="36">
        <v>30000</v>
      </c>
      <c r="E85" s="37"/>
      <c r="F85" s="37"/>
      <c r="G85" s="37"/>
      <c r="H85" s="38"/>
    </row>
    <row r="86" spans="1:8" s="16" customFormat="1" ht="24.95" customHeight="1" thickBot="1" x14ac:dyDescent="0.25">
      <c r="A86" s="81"/>
      <c r="B86" s="513"/>
      <c r="C86" s="130"/>
      <c r="D86" s="291" t="s">
        <v>360</v>
      </c>
      <c r="E86" s="291"/>
      <c r="F86" s="291"/>
      <c r="G86" s="291"/>
      <c r="H86" s="292"/>
    </row>
    <row r="87" spans="1:8" s="16" customFormat="1" ht="24.95" customHeight="1" thickBot="1" x14ac:dyDescent="0.25">
      <c r="A87" s="514"/>
      <c r="B87" s="124"/>
      <c r="C87" s="125"/>
      <c r="D87" s="515" t="s">
        <v>171</v>
      </c>
      <c r="E87" s="516" t="s">
        <v>172</v>
      </c>
      <c r="F87" s="517" t="s">
        <v>173</v>
      </c>
      <c r="G87" s="516" t="s">
        <v>174</v>
      </c>
      <c r="H87" s="518" t="s">
        <v>175</v>
      </c>
    </row>
    <row r="88" spans="1:8" s="16" customFormat="1" ht="48" customHeight="1" x14ac:dyDescent="0.2">
      <c r="A88" s="29" t="s">
        <v>361</v>
      </c>
      <c r="B88" s="30" t="s">
        <v>27</v>
      </c>
      <c r="C8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8" s="31">
        <f>F88*1.2</f>
        <v>12016.8</v>
      </c>
      <c r="E88" s="32">
        <f>F88*1.1</f>
        <v>11015.400000000001</v>
      </c>
      <c r="F88" s="32">
        <v>10014</v>
      </c>
      <c r="G88" s="32">
        <f>F88*0.75</f>
        <v>7510.5</v>
      </c>
      <c r="H88" s="33">
        <f>F88*0.5</f>
        <v>5007</v>
      </c>
    </row>
    <row r="89" spans="1:8" s="16" customFormat="1" ht="132" customHeight="1" x14ac:dyDescent="0.2">
      <c r="A89" s="34"/>
      <c r="B89" s="35"/>
      <c r="C89" s="35"/>
      <c r="D89" s="36"/>
      <c r="E89" s="37"/>
      <c r="F89" s="37"/>
      <c r="G89" s="37"/>
      <c r="H89" s="38"/>
    </row>
    <row r="90" spans="1:8" s="16" customFormat="1" ht="97.5" customHeight="1" x14ac:dyDescent="0.2">
      <c r="A90" s="34"/>
      <c r="B90" s="39" t="s">
        <v>12</v>
      </c>
      <c r="C9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0" s="36"/>
      <c r="E90" s="37"/>
      <c r="F90" s="37"/>
      <c r="G90" s="37"/>
      <c r="H90" s="38"/>
    </row>
    <row r="91" spans="1:8" s="16" customFormat="1" ht="166.5" customHeight="1" thickBot="1" x14ac:dyDescent="0.25">
      <c r="A91" s="41"/>
      <c r="B91" s="42" t="s">
        <v>13</v>
      </c>
      <c r="C9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1" s="44"/>
      <c r="E91" s="45"/>
      <c r="F91" s="45"/>
      <c r="G91" s="45"/>
      <c r="H91" s="46"/>
    </row>
    <row r="92" spans="1:8" s="16" customFormat="1" ht="24.95" customHeight="1" thickBot="1" x14ac:dyDescent="0.25">
      <c r="A92" s="47"/>
      <c r="B92" s="48"/>
      <c r="C92" s="49"/>
      <c r="D92" s="337"/>
      <c r="E92" s="337"/>
      <c r="F92" s="337"/>
      <c r="G92" s="337"/>
      <c r="H92" s="478"/>
    </row>
    <row r="93" spans="1:8" s="16" customFormat="1" ht="48" customHeight="1" x14ac:dyDescent="0.2">
      <c r="A93" s="53" t="s">
        <v>362</v>
      </c>
      <c r="B93" s="30" t="s">
        <v>27</v>
      </c>
      <c r="C9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3" s="54">
        <f>F93*1.2</f>
        <v>13932</v>
      </c>
      <c r="E93" s="32">
        <f>F93*1.1</f>
        <v>12771.000000000002</v>
      </c>
      <c r="F93" s="32">
        <v>11610</v>
      </c>
      <c r="G93" s="32">
        <f>F93*0.75</f>
        <v>8707.5</v>
      </c>
      <c r="H93" s="33">
        <f>F93*0.5</f>
        <v>5805</v>
      </c>
    </row>
    <row r="94" spans="1:8" s="16" customFormat="1" ht="132" customHeight="1" x14ac:dyDescent="0.2">
      <c r="A94" s="55"/>
      <c r="B94" s="35"/>
      <c r="C94" s="35"/>
      <c r="D94" s="56"/>
      <c r="E94" s="37"/>
      <c r="F94" s="37"/>
      <c r="G94" s="37"/>
      <c r="H94" s="38"/>
    </row>
    <row r="95" spans="1:8" s="16" customFormat="1" ht="97.5" customHeight="1" x14ac:dyDescent="0.2">
      <c r="A95" s="55"/>
      <c r="B95" s="39" t="s">
        <v>12</v>
      </c>
      <c r="C9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5" s="56"/>
      <c r="E95" s="37"/>
      <c r="F95" s="37"/>
      <c r="G95" s="37"/>
      <c r="H95" s="38"/>
    </row>
    <row r="96" spans="1:8" s="16" customFormat="1" ht="166.5" customHeight="1" x14ac:dyDescent="0.2">
      <c r="A96" s="55"/>
      <c r="B96" s="57" t="s">
        <v>13</v>
      </c>
      <c r="C9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6" s="56"/>
      <c r="E96" s="37"/>
      <c r="F96" s="37"/>
      <c r="G96" s="37"/>
      <c r="H96" s="38"/>
    </row>
    <row r="97" spans="1:8" s="16" customFormat="1" ht="92.25" customHeight="1" thickBot="1" x14ac:dyDescent="0.25">
      <c r="A97" s="59"/>
      <c r="B97" s="42" t="s">
        <v>16</v>
      </c>
      <c r="C9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7" s="61"/>
      <c r="E97" s="45"/>
      <c r="F97" s="45"/>
      <c r="G97" s="45"/>
      <c r="H97" s="46"/>
    </row>
    <row r="98" spans="1:8" s="16" customFormat="1" ht="24.95" customHeight="1" thickBot="1" x14ac:dyDescent="0.25">
      <c r="A98" s="81"/>
      <c r="B98" s="82"/>
      <c r="C98" s="83"/>
      <c r="D98" s="337"/>
      <c r="E98" s="337"/>
      <c r="F98" s="337"/>
      <c r="G98" s="337"/>
      <c r="H98" s="478"/>
    </row>
    <row r="99" spans="1:8" s="16" customFormat="1" ht="50.1" customHeight="1" x14ac:dyDescent="0.2">
      <c r="A99" s="65" t="s">
        <v>363</v>
      </c>
      <c r="B99" s="66" t="s">
        <v>204</v>
      </c>
      <c r="C99" s="769"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99" s="389">
        <v>180</v>
      </c>
      <c r="E99" s="390"/>
      <c r="F99" s="390"/>
      <c r="G99" s="390"/>
      <c r="H99" s="391"/>
    </row>
    <row r="100" spans="1:8" s="16" customFormat="1" ht="94.5" customHeight="1" x14ac:dyDescent="0.2">
      <c r="A100" s="71"/>
      <c r="B100" s="72" t="s">
        <v>23</v>
      </c>
      <c r="C100"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0" s="94"/>
      <c r="E100" s="95"/>
      <c r="F100" s="95"/>
      <c r="G100" s="95"/>
      <c r="H100" s="392"/>
    </row>
    <row r="101" spans="1:8" s="16" customFormat="1" ht="163.5" customHeight="1" thickBot="1" x14ac:dyDescent="0.25">
      <c r="A101" s="77"/>
      <c r="B101" s="97" t="s">
        <v>13</v>
      </c>
      <c r="C10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01" s="393"/>
      <c r="E101" s="394"/>
      <c r="F101" s="394"/>
      <c r="G101" s="394"/>
      <c r="H101" s="395"/>
    </row>
    <row r="102" spans="1:8" s="16" customFormat="1" ht="24.95" customHeight="1" thickBot="1" x14ac:dyDescent="0.25">
      <c r="A102" s="81"/>
      <c r="B102" s="129"/>
      <c r="C102" s="130"/>
      <c r="D102" s="291" t="s">
        <v>360</v>
      </c>
      <c r="E102" s="291"/>
      <c r="F102" s="291"/>
      <c r="G102" s="291"/>
      <c r="H102" s="292"/>
    </row>
    <row r="103" spans="1:8" s="16" customFormat="1" ht="50.1" customHeight="1" thickBot="1" x14ac:dyDescent="0.25">
      <c r="A103" s="136" t="s">
        <v>38</v>
      </c>
      <c r="B103" s="137"/>
      <c r="C103" s="137"/>
      <c r="D103" s="498" t="str">
        <f>"от "&amp;MIN(D104:D122)&amp;" до "&amp;MAX(D104:D122)</f>
        <v>от 1500 до 28500</v>
      </c>
      <c r="E103" s="499"/>
      <c r="F103" s="499"/>
      <c r="G103" s="499"/>
      <c r="H103" s="500"/>
    </row>
    <row r="104" spans="1:8" s="16" customFormat="1" ht="37.5" customHeight="1" outlineLevel="1" x14ac:dyDescent="0.2">
      <c r="A104" s="141" t="s">
        <v>364</v>
      </c>
      <c r="B104" s="313"/>
      <c r="C104" s="3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4" s="314">
        <v>1500</v>
      </c>
      <c r="E104" s="145"/>
      <c r="F104" s="145"/>
      <c r="G104" s="145"/>
      <c r="H104" s="146"/>
    </row>
    <row r="105" spans="1:8" s="16" customFormat="1" ht="37.5" customHeight="1" outlineLevel="1" x14ac:dyDescent="0.2">
      <c r="A105" s="543" t="s">
        <v>365</v>
      </c>
      <c r="B105" s="554"/>
      <c r="C105" s="297"/>
      <c r="D105" s="314">
        <v>3000</v>
      </c>
      <c r="E105" s="145"/>
      <c r="F105" s="145"/>
      <c r="G105" s="145"/>
      <c r="H105" s="146"/>
    </row>
    <row r="106" spans="1:8" s="16" customFormat="1" ht="37.5" customHeight="1" outlineLevel="1" x14ac:dyDescent="0.2">
      <c r="A106" s="543" t="s">
        <v>366</v>
      </c>
      <c r="B106" s="554"/>
      <c r="C106" s="297"/>
      <c r="D106" s="314">
        <v>4500</v>
      </c>
      <c r="E106" s="145"/>
      <c r="F106" s="145"/>
      <c r="G106" s="145"/>
      <c r="H106" s="146"/>
    </row>
    <row r="107" spans="1:8" s="16" customFormat="1" ht="37.5" customHeight="1" outlineLevel="1" x14ac:dyDescent="0.2">
      <c r="A107" s="543" t="s">
        <v>367</v>
      </c>
      <c r="B107" s="554"/>
      <c r="C107" s="297"/>
      <c r="D107" s="314">
        <v>6000</v>
      </c>
      <c r="E107" s="145"/>
      <c r="F107" s="145"/>
      <c r="G107" s="145"/>
      <c r="H107" s="146"/>
    </row>
    <row r="108" spans="1:8" s="16" customFormat="1" ht="37.5" customHeight="1" outlineLevel="1" x14ac:dyDescent="0.2">
      <c r="A108" s="543" t="s">
        <v>368</v>
      </c>
      <c r="B108" s="554"/>
      <c r="C108" s="297"/>
      <c r="D108" s="314">
        <v>7500</v>
      </c>
      <c r="E108" s="145"/>
      <c r="F108" s="145"/>
      <c r="G108" s="145"/>
      <c r="H108" s="146"/>
    </row>
    <row r="109" spans="1:8" s="16" customFormat="1" ht="37.5" customHeight="1" outlineLevel="1" x14ac:dyDescent="0.2">
      <c r="A109" s="543" t="s">
        <v>369</v>
      </c>
      <c r="B109" s="554"/>
      <c r="C109" s="297"/>
      <c r="D109" s="314">
        <v>9000</v>
      </c>
      <c r="E109" s="145"/>
      <c r="F109" s="145"/>
      <c r="G109" s="145"/>
      <c r="H109" s="146"/>
    </row>
    <row r="110" spans="1:8" s="16" customFormat="1" ht="37.5" customHeight="1" outlineLevel="1" x14ac:dyDescent="0.2">
      <c r="A110" s="543" t="s">
        <v>370</v>
      </c>
      <c r="B110" s="554"/>
      <c r="C110" s="297"/>
      <c r="D110" s="314">
        <v>10500</v>
      </c>
      <c r="E110" s="145"/>
      <c r="F110" s="145"/>
      <c r="G110" s="145"/>
      <c r="H110" s="146"/>
    </row>
    <row r="111" spans="1:8" s="16" customFormat="1" ht="37.5" customHeight="1" outlineLevel="1" x14ac:dyDescent="0.2">
      <c r="A111" s="543" t="s">
        <v>371</v>
      </c>
      <c r="B111" s="554"/>
      <c r="C111" s="297"/>
      <c r="D111" s="314">
        <v>12000</v>
      </c>
      <c r="E111" s="145"/>
      <c r="F111" s="145"/>
      <c r="G111" s="145"/>
      <c r="H111" s="146"/>
    </row>
    <row r="112" spans="1:8" s="16" customFormat="1" ht="37.5" customHeight="1" outlineLevel="1" x14ac:dyDescent="0.2">
      <c r="A112" s="543" t="s">
        <v>372</v>
      </c>
      <c r="B112" s="554"/>
      <c r="C112" s="297"/>
      <c r="D112" s="314">
        <v>13500</v>
      </c>
      <c r="E112" s="145"/>
      <c r="F112" s="145"/>
      <c r="G112" s="145"/>
      <c r="H112" s="146"/>
    </row>
    <row r="113" spans="1:8" s="16" customFormat="1" ht="37.5" customHeight="1" outlineLevel="1" x14ac:dyDescent="0.2">
      <c r="A113" s="543" t="s">
        <v>373</v>
      </c>
      <c r="B113" s="554"/>
      <c r="C113" s="297"/>
      <c r="D113" s="314">
        <v>15000</v>
      </c>
      <c r="E113" s="145"/>
      <c r="F113" s="145"/>
      <c r="G113" s="145"/>
      <c r="H113" s="146"/>
    </row>
    <row r="114" spans="1:8" s="16" customFormat="1" ht="37.5" customHeight="1" outlineLevel="1" x14ac:dyDescent="0.2">
      <c r="A114" s="543" t="s">
        <v>374</v>
      </c>
      <c r="B114" s="554"/>
      <c r="C114" s="297"/>
      <c r="D114" s="314">
        <v>16500</v>
      </c>
      <c r="E114" s="145"/>
      <c r="F114" s="145"/>
      <c r="G114" s="145"/>
      <c r="H114" s="146"/>
    </row>
    <row r="115" spans="1:8" s="16" customFormat="1" ht="37.5" customHeight="1" outlineLevel="1" x14ac:dyDescent="0.2">
      <c r="A115" s="543" t="s">
        <v>375</v>
      </c>
      <c r="B115" s="554"/>
      <c r="C115" s="297"/>
      <c r="D115" s="314">
        <v>18000</v>
      </c>
      <c r="E115" s="145"/>
      <c r="F115" s="145"/>
      <c r="G115" s="145"/>
      <c r="H115" s="146"/>
    </row>
    <row r="116" spans="1:8" s="16" customFormat="1" ht="37.5" customHeight="1" outlineLevel="1" x14ac:dyDescent="0.2">
      <c r="A116" s="543" t="s">
        <v>376</v>
      </c>
      <c r="B116" s="554"/>
      <c r="C116" s="297"/>
      <c r="D116" s="314">
        <v>19500</v>
      </c>
      <c r="E116" s="145"/>
      <c r="F116" s="145"/>
      <c r="G116" s="145"/>
      <c r="H116" s="146"/>
    </row>
    <row r="117" spans="1:8" s="16" customFormat="1" ht="37.5" customHeight="1" outlineLevel="1" x14ac:dyDescent="0.2">
      <c r="A117" s="543" t="s">
        <v>377</v>
      </c>
      <c r="B117" s="554"/>
      <c r="C117" s="297"/>
      <c r="D117" s="314">
        <v>21000</v>
      </c>
      <c r="E117" s="145"/>
      <c r="F117" s="145"/>
      <c r="G117" s="145"/>
      <c r="H117" s="146"/>
    </row>
    <row r="118" spans="1:8" s="16" customFormat="1" ht="37.5" customHeight="1" outlineLevel="1" x14ac:dyDescent="0.2">
      <c r="A118" s="543" t="s">
        <v>378</v>
      </c>
      <c r="B118" s="554"/>
      <c r="C118" s="297"/>
      <c r="D118" s="314">
        <v>22500</v>
      </c>
      <c r="E118" s="145"/>
      <c r="F118" s="145"/>
      <c r="G118" s="145"/>
      <c r="H118" s="146"/>
    </row>
    <row r="119" spans="1:8" s="16" customFormat="1" ht="37.5" customHeight="1" outlineLevel="1" x14ac:dyDescent="0.2">
      <c r="A119" s="543" t="s">
        <v>379</v>
      </c>
      <c r="B119" s="554"/>
      <c r="C119" s="297"/>
      <c r="D119" s="314">
        <v>24000</v>
      </c>
      <c r="E119" s="145"/>
      <c r="F119" s="145"/>
      <c r="G119" s="145"/>
      <c r="H119" s="146"/>
    </row>
    <row r="120" spans="1:8" s="16" customFormat="1" ht="37.5" customHeight="1" outlineLevel="1" x14ac:dyDescent="0.2">
      <c r="A120" s="543" t="s">
        <v>380</v>
      </c>
      <c r="B120" s="554"/>
      <c r="C120" s="297"/>
      <c r="D120" s="314">
        <v>25500</v>
      </c>
      <c r="E120" s="145"/>
      <c r="F120" s="145"/>
      <c r="G120" s="145"/>
      <c r="H120" s="146"/>
    </row>
    <row r="121" spans="1:8" s="16" customFormat="1" ht="37.5" customHeight="1" outlineLevel="1" x14ac:dyDescent="0.2">
      <c r="A121" s="543" t="s">
        <v>381</v>
      </c>
      <c r="B121" s="554"/>
      <c r="C121" s="297"/>
      <c r="D121" s="314">
        <v>27000</v>
      </c>
      <c r="E121" s="145"/>
      <c r="F121" s="145"/>
      <c r="G121" s="145"/>
      <c r="H121" s="146"/>
    </row>
    <row r="122" spans="1:8" s="16" customFormat="1" ht="37.5" customHeight="1" outlineLevel="1" x14ac:dyDescent="0.2">
      <c r="A122" s="543" t="s">
        <v>382</v>
      </c>
      <c r="B122" s="554"/>
      <c r="C122" s="297"/>
      <c r="D122" s="314">
        <v>28500</v>
      </c>
      <c r="E122" s="145"/>
      <c r="F122" s="145"/>
      <c r="G122" s="145"/>
      <c r="H122" s="146"/>
    </row>
    <row r="123" spans="1:8" s="16" customFormat="1" ht="37.5" customHeight="1" outlineLevel="1" thickBot="1" x14ac:dyDescent="0.25">
      <c r="A123" s="147" t="s">
        <v>383</v>
      </c>
      <c r="B123" s="315"/>
      <c r="C123" s="316"/>
      <c r="D123" s="314">
        <v>30000</v>
      </c>
      <c r="E123" s="145"/>
      <c r="F123" s="145"/>
      <c r="G123" s="145"/>
      <c r="H123" s="146"/>
    </row>
    <row r="124" spans="1:8" s="16" customFormat="1" ht="50.1" customHeight="1" thickBot="1" x14ac:dyDescent="0.25">
      <c r="A124" s="136" t="s">
        <v>59</v>
      </c>
      <c r="B124" s="137"/>
      <c r="C124" s="137"/>
      <c r="D124" s="138" t="str">
        <f>"от "&amp;MIN(D125:D134)&amp;" до "&amp;MAX(D125:D134)</f>
        <v>от 390 до 9390</v>
      </c>
      <c r="E124" s="139"/>
      <c r="F124" s="139"/>
      <c r="G124" s="139"/>
      <c r="H124" s="140"/>
    </row>
    <row r="125" spans="1:8" s="16" customFormat="1" ht="154.5" customHeight="1" x14ac:dyDescent="0.2">
      <c r="A125" s="642" t="s">
        <v>280</v>
      </c>
      <c r="B125" s="150" t="s">
        <v>281</v>
      </c>
      <c r="C125"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25" s="552">
        <v>1380</v>
      </c>
      <c r="E125" s="552"/>
      <c r="F125" s="552"/>
      <c r="G125" s="552"/>
      <c r="H125" s="54"/>
    </row>
    <row r="126" spans="1:8" s="16" customFormat="1" ht="37.5" customHeight="1" x14ac:dyDescent="0.2">
      <c r="A126" s="160" t="s">
        <v>61</v>
      </c>
      <c r="B126" s="161"/>
      <c r="C126" s="15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6" s="359">
        <v>840</v>
      </c>
      <c r="E126" s="157"/>
      <c r="F126" s="157"/>
      <c r="G126" s="157"/>
      <c r="H126" s="158"/>
    </row>
    <row r="127" spans="1:8" s="16" customFormat="1" ht="37.5" customHeight="1" x14ac:dyDescent="0.2">
      <c r="A127" s="160" t="s">
        <v>62</v>
      </c>
      <c r="B127" s="161"/>
      <c r="C127" s="159"/>
      <c r="D127" s="359">
        <v>9390</v>
      </c>
      <c r="E127" s="157"/>
      <c r="F127" s="157"/>
      <c r="G127" s="157"/>
      <c r="H127" s="158"/>
    </row>
    <row r="128" spans="1:8" s="16" customFormat="1" ht="37.5" customHeight="1" x14ac:dyDescent="0.2">
      <c r="A128" s="160" t="s">
        <v>63</v>
      </c>
      <c r="B128" s="161"/>
      <c r="C128" s="159"/>
      <c r="D128" s="359">
        <v>2190</v>
      </c>
      <c r="E128" s="157"/>
      <c r="F128" s="157"/>
      <c r="G128" s="157"/>
      <c r="H128" s="158"/>
    </row>
    <row r="129" spans="1:8" s="16" customFormat="1" ht="37.5" customHeight="1" x14ac:dyDescent="0.2">
      <c r="A129" s="770" t="s">
        <v>64</v>
      </c>
      <c r="B129" s="771"/>
      <c r="C129" s="159"/>
      <c r="D129" s="359">
        <v>5790</v>
      </c>
      <c r="E129" s="157"/>
      <c r="F129" s="157"/>
      <c r="G129" s="157"/>
      <c r="H129" s="158"/>
    </row>
    <row r="130" spans="1:8" s="16" customFormat="1" ht="37.5" customHeight="1" x14ac:dyDescent="0.2">
      <c r="A130" s="160" t="s">
        <v>65</v>
      </c>
      <c r="B130" s="161"/>
      <c r="C130" s="159"/>
      <c r="D130" s="56">
        <v>390</v>
      </c>
      <c r="E130" s="37"/>
      <c r="F130" s="37"/>
      <c r="G130" s="37"/>
      <c r="H130" s="38"/>
    </row>
    <row r="131" spans="1:8" s="16" customFormat="1" ht="37.5" customHeight="1" x14ac:dyDescent="0.2">
      <c r="A131" s="160" t="s">
        <v>66</v>
      </c>
      <c r="B131" s="161"/>
      <c r="C131" s="159"/>
      <c r="D131" s="56">
        <v>390</v>
      </c>
      <c r="E131" s="37"/>
      <c r="F131" s="37"/>
      <c r="G131" s="37"/>
      <c r="H131" s="38"/>
    </row>
    <row r="132" spans="1:8" s="16" customFormat="1" ht="37.5" customHeight="1" x14ac:dyDescent="0.2">
      <c r="A132" s="160" t="s">
        <v>67</v>
      </c>
      <c r="B132" s="161"/>
      <c r="C132" s="159"/>
      <c r="D132" s="56">
        <v>780</v>
      </c>
      <c r="E132" s="37"/>
      <c r="F132" s="37"/>
      <c r="G132" s="37"/>
      <c r="H132" s="38"/>
    </row>
    <row r="133" spans="1:8" s="16" customFormat="1" ht="37.5" customHeight="1" x14ac:dyDescent="0.2">
      <c r="A133" s="160" t="s">
        <v>68</v>
      </c>
      <c r="B133" s="161"/>
      <c r="C133" s="159"/>
      <c r="D133" s="56">
        <v>1170</v>
      </c>
      <c r="E133" s="37"/>
      <c r="F133" s="37"/>
      <c r="G133" s="37"/>
      <c r="H133" s="38"/>
    </row>
    <row r="134" spans="1:8" s="16" customFormat="1" ht="37.5" customHeight="1" thickBot="1" x14ac:dyDescent="0.25">
      <c r="A134" s="207" t="s">
        <v>69</v>
      </c>
      <c r="B134" s="208"/>
      <c r="C134" s="164"/>
      <c r="D134" s="56">
        <v>6990</v>
      </c>
      <c r="E134" s="37"/>
      <c r="F134" s="37"/>
      <c r="G134" s="37"/>
      <c r="H134" s="38"/>
    </row>
    <row r="135" spans="1:8" s="16" customFormat="1" ht="117.75" customHeight="1" thickBot="1" x14ac:dyDescent="0.25">
      <c r="A135" s="356" t="s">
        <v>71</v>
      </c>
      <c r="B135" s="397"/>
      <c r="C13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5" s="45">
        <v>30</v>
      </c>
      <c r="E135" s="45"/>
      <c r="F135" s="45"/>
      <c r="G135" s="45"/>
      <c r="H135" s="46"/>
    </row>
    <row r="136" spans="1:8" s="28" customFormat="1" ht="50.1" customHeight="1" thickBot="1" x14ac:dyDescent="0.25">
      <c r="A136" s="24" t="s">
        <v>72</v>
      </c>
      <c r="B136" s="25"/>
      <c r="C136" s="26"/>
      <c r="D136" s="173" t="str">
        <f>"от "&amp;MIN(D138,D158:D172)&amp;" до "&amp;MAX(D138,D158:D172)</f>
        <v>от 540 до 22290</v>
      </c>
      <c r="E136" s="173"/>
      <c r="F136" s="173"/>
      <c r="G136" s="173"/>
      <c r="H136" s="174"/>
    </row>
    <row r="137" spans="1:8" s="16" customFormat="1" ht="24.95" customHeight="1" thickBot="1" x14ac:dyDescent="0.25">
      <c r="A137" s="336"/>
      <c r="B137" s="337"/>
      <c r="C137" s="130"/>
      <c r="D137" s="399"/>
      <c r="E137" s="399"/>
      <c r="F137" s="399"/>
      <c r="G137" s="399"/>
      <c r="H137" s="400"/>
    </row>
    <row r="138" spans="1:8" s="16" customFormat="1" ht="68.25" customHeight="1" thickBot="1" x14ac:dyDescent="0.25">
      <c r="A138" s="179" t="s">
        <v>73</v>
      </c>
      <c r="B138" s="180"/>
      <c r="C13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38" s="182">
        <v>12600</v>
      </c>
      <c r="E138" s="182"/>
      <c r="F138" s="182"/>
      <c r="G138" s="182"/>
      <c r="H138" s="183"/>
    </row>
    <row r="139" spans="1:8" s="16" customFormat="1" ht="68.25" customHeight="1" thickBot="1" x14ac:dyDescent="0.25">
      <c r="A139" s="184" t="s">
        <v>74</v>
      </c>
      <c r="B139" s="185"/>
      <c r="C139" s="186"/>
      <c r="D139" s="187" t="s">
        <v>75</v>
      </c>
      <c r="E139" s="188"/>
      <c r="F139" s="188"/>
      <c r="G139" s="188"/>
      <c r="H139" s="189"/>
    </row>
    <row r="140" spans="1:8" s="16" customFormat="1" ht="68.25" customHeight="1" x14ac:dyDescent="0.2">
      <c r="A140" s="190" t="s">
        <v>76</v>
      </c>
      <c r="B140" s="191"/>
      <c r="C140" s="186"/>
      <c r="D140" s="157">
        <f>D138/4</f>
        <v>3150</v>
      </c>
      <c r="E140" s="157"/>
      <c r="F140" s="157"/>
      <c r="G140" s="157"/>
      <c r="H140" s="158"/>
    </row>
    <row r="141" spans="1:8" s="16" customFormat="1" ht="68.25" customHeight="1" x14ac:dyDescent="0.2">
      <c r="A141" s="190" t="s">
        <v>77</v>
      </c>
      <c r="B141" s="191"/>
      <c r="C141" s="186"/>
      <c r="D141" s="157">
        <f>D138/5</f>
        <v>2520</v>
      </c>
      <c r="E141" s="157"/>
      <c r="F141" s="157"/>
      <c r="G141" s="157"/>
      <c r="H141" s="158"/>
    </row>
    <row r="142" spans="1:8" s="16" customFormat="1" ht="68.25" customHeight="1" x14ac:dyDescent="0.2">
      <c r="A142" s="190" t="s">
        <v>78</v>
      </c>
      <c r="B142" s="191"/>
      <c r="C142" s="186"/>
      <c r="D142" s="157">
        <f>D138/6</f>
        <v>2100</v>
      </c>
      <c r="E142" s="157"/>
      <c r="F142" s="157"/>
      <c r="G142" s="157"/>
      <c r="H142" s="158"/>
    </row>
    <row r="143" spans="1:8" s="16" customFormat="1" ht="68.25" customHeight="1" x14ac:dyDescent="0.2">
      <c r="A143" s="190" t="s">
        <v>79</v>
      </c>
      <c r="B143" s="191"/>
      <c r="C143" s="186"/>
      <c r="D143" s="157">
        <f>D138/7</f>
        <v>1800</v>
      </c>
      <c r="E143" s="157"/>
      <c r="F143" s="157"/>
      <c r="G143" s="157"/>
      <c r="H143" s="158"/>
    </row>
    <row r="144" spans="1:8" s="16" customFormat="1" ht="68.25" customHeight="1" x14ac:dyDescent="0.2">
      <c r="A144" s="190" t="s">
        <v>80</v>
      </c>
      <c r="B144" s="191"/>
      <c r="C144" s="186"/>
      <c r="D144" s="157">
        <f>D138/8</f>
        <v>1575</v>
      </c>
      <c r="E144" s="157"/>
      <c r="F144" s="157"/>
      <c r="G144" s="157"/>
      <c r="H144" s="158"/>
    </row>
    <row r="145" spans="1:8" s="16" customFormat="1" ht="68.25" customHeight="1" x14ac:dyDescent="0.2">
      <c r="A145" s="190" t="s">
        <v>81</v>
      </c>
      <c r="B145" s="191"/>
      <c r="C145" s="186"/>
      <c r="D145" s="157">
        <f>D138/9</f>
        <v>1400</v>
      </c>
      <c r="E145" s="157"/>
      <c r="F145" s="157"/>
      <c r="G145" s="157"/>
      <c r="H145" s="158"/>
    </row>
    <row r="146" spans="1:8" s="16" customFormat="1" ht="68.25" customHeight="1" x14ac:dyDescent="0.2">
      <c r="A146" s="190" t="s">
        <v>82</v>
      </c>
      <c r="B146" s="191"/>
      <c r="C146" s="186"/>
      <c r="D146" s="157">
        <f>D138/10</f>
        <v>1260</v>
      </c>
      <c r="E146" s="157"/>
      <c r="F146" s="157"/>
      <c r="G146" s="157"/>
      <c r="H146" s="158"/>
    </row>
    <row r="147" spans="1:8" s="16" customFormat="1" ht="68.25" customHeight="1" thickBot="1" x14ac:dyDescent="0.25">
      <c r="A147" s="179" t="s">
        <v>83</v>
      </c>
      <c r="B147" s="180"/>
      <c r="C147" s="186"/>
      <c r="D147" s="182">
        <v>18888</v>
      </c>
      <c r="E147" s="182"/>
      <c r="F147" s="182"/>
      <c r="G147" s="182"/>
      <c r="H147" s="183"/>
    </row>
    <row r="148" spans="1:8" s="16" customFormat="1" ht="68.25" customHeight="1" thickBot="1" x14ac:dyDescent="0.25">
      <c r="A148" s="184" t="s">
        <v>74</v>
      </c>
      <c r="B148" s="185"/>
      <c r="C148" s="186"/>
      <c r="D148" s="187" t="s">
        <v>75</v>
      </c>
      <c r="E148" s="188"/>
      <c r="F148" s="188"/>
      <c r="G148" s="188"/>
      <c r="H148" s="189"/>
    </row>
    <row r="149" spans="1:8" s="16" customFormat="1" ht="68.25" customHeight="1" x14ac:dyDescent="0.2">
      <c r="A149" s="190" t="s">
        <v>76</v>
      </c>
      <c r="B149" s="191"/>
      <c r="C149" s="186"/>
      <c r="D149" s="157">
        <v>4722</v>
      </c>
      <c r="E149" s="157"/>
      <c r="F149" s="157"/>
      <c r="G149" s="157"/>
      <c r="H149" s="158"/>
    </row>
    <row r="150" spans="1:8" s="16" customFormat="1" ht="68.25" customHeight="1" x14ac:dyDescent="0.2">
      <c r="A150" s="190" t="s">
        <v>77</v>
      </c>
      <c r="B150" s="191"/>
      <c r="C150" s="186"/>
      <c r="D150" s="157">
        <v>3777.6</v>
      </c>
      <c r="E150" s="157"/>
      <c r="F150" s="157"/>
      <c r="G150" s="157"/>
      <c r="H150" s="158"/>
    </row>
    <row r="151" spans="1:8" s="16" customFormat="1" ht="68.25" customHeight="1" x14ac:dyDescent="0.2">
      <c r="A151" s="190" t="s">
        <v>78</v>
      </c>
      <c r="B151" s="191"/>
      <c r="C151" s="186"/>
      <c r="D151" s="157">
        <v>3148</v>
      </c>
      <c r="E151" s="157"/>
      <c r="F151" s="157"/>
      <c r="G151" s="157"/>
      <c r="H151" s="158"/>
    </row>
    <row r="152" spans="1:8" s="16" customFormat="1" ht="68.25" customHeight="1" x14ac:dyDescent="0.2">
      <c r="A152" s="190" t="s">
        <v>79</v>
      </c>
      <c r="B152" s="191"/>
      <c r="C152" s="186"/>
      <c r="D152" s="157">
        <v>2698.2857142857142</v>
      </c>
      <c r="E152" s="157"/>
      <c r="F152" s="157"/>
      <c r="G152" s="157"/>
      <c r="H152" s="158"/>
    </row>
    <row r="153" spans="1:8" s="16" customFormat="1" ht="68.25" customHeight="1" x14ac:dyDescent="0.2">
      <c r="A153" s="190" t="s">
        <v>80</v>
      </c>
      <c r="B153" s="191"/>
      <c r="C153" s="186"/>
      <c r="D153" s="157">
        <v>2361</v>
      </c>
      <c r="E153" s="157"/>
      <c r="F153" s="157"/>
      <c r="G153" s="157"/>
      <c r="H153" s="158"/>
    </row>
    <row r="154" spans="1:8" s="16" customFormat="1" ht="68.25" customHeight="1" x14ac:dyDescent="0.2">
      <c r="A154" s="190" t="s">
        <v>81</v>
      </c>
      <c r="B154" s="191"/>
      <c r="C154" s="186"/>
      <c r="D154" s="157">
        <v>2098.6666666666665</v>
      </c>
      <c r="E154" s="157"/>
      <c r="F154" s="157"/>
      <c r="G154" s="157"/>
      <c r="H154" s="158"/>
    </row>
    <row r="155" spans="1:8" s="16" customFormat="1" ht="68.25" customHeight="1" thickBot="1" x14ac:dyDescent="0.25">
      <c r="A155" s="190" t="s">
        <v>82</v>
      </c>
      <c r="B155" s="191"/>
      <c r="C155" s="194"/>
      <c r="D155" s="157">
        <v>1888.8</v>
      </c>
      <c r="E155" s="157"/>
      <c r="F155" s="157"/>
      <c r="G155" s="157"/>
      <c r="H155" s="158"/>
    </row>
    <row r="156" spans="1:8" s="16" customFormat="1" ht="62.45" customHeight="1" thickBot="1" x14ac:dyDescent="0.25">
      <c r="A156" s="195" t="s">
        <v>84</v>
      </c>
      <c r="B156" s="196"/>
      <c r="C15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6" s="44">
        <v>10008</v>
      </c>
      <c r="E156" s="45"/>
      <c r="F156" s="45"/>
      <c r="G156" s="45"/>
      <c r="H156" s="46"/>
    </row>
    <row r="157" spans="1:8" s="16" customFormat="1" ht="24.95" customHeight="1" thickBot="1" x14ac:dyDescent="0.25">
      <c r="A157" s="336"/>
      <c r="B157" s="337"/>
      <c r="C157" s="125"/>
      <c r="D157" s="399"/>
      <c r="E157" s="399"/>
      <c r="F157" s="399"/>
      <c r="G157" s="399"/>
      <c r="H157" s="400"/>
    </row>
    <row r="158" spans="1:8" s="16" customFormat="1" ht="50.1" customHeight="1" x14ac:dyDescent="0.2">
      <c r="A158" s="154" t="s">
        <v>85</v>
      </c>
      <c r="B158" s="204"/>
      <c r="C158" s="439" t="str">
        <f>"Интернет-площадка 2gis.ru на основе Cправочника организаций "&amp;$C$2&amp;""</f>
        <v>Интернет-площадка 2gis.ru на основе Cправочника организаций "2ГИС.ТОЛЬЯТТИ"</v>
      </c>
      <c r="D158" s="359">
        <v>5490</v>
      </c>
      <c r="E158" s="157"/>
      <c r="F158" s="157"/>
      <c r="G158" s="157"/>
      <c r="H158" s="158"/>
    </row>
    <row r="159" spans="1:8" s="16" customFormat="1" ht="50.1" customHeight="1" x14ac:dyDescent="0.2">
      <c r="A159" s="160" t="s">
        <v>86</v>
      </c>
      <c r="B159" s="161"/>
      <c r="C159"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59" s="56">
        <v>6090</v>
      </c>
      <c r="E159" s="37"/>
      <c r="F159" s="37"/>
      <c r="G159" s="37"/>
      <c r="H159" s="38"/>
    </row>
    <row r="160" spans="1:8" s="16" customFormat="1" ht="50.1" customHeight="1" x14ac:dyDescent="0.2">
      <c r="A160" s="160" t="s">
        <v>87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0" s="56">
        <v>21990</v>
      </c>
      <c r="E160" s="37"/>
      <c r="F160" s="37"/>
      <c r="G160" s="37"/>
      <c r="H160" s="38"/>
    </row>
    <row r="161" spans="1:8" s="16" customFormat="1" ht="50.1" customHeight="1" x14ac:dyDescent="0.2">
      <c r="A161" s="160" t="s">
        <v>88</v>
      </c>
      <c r="B161" s="161"/>
      <c r="C161" s="203" t="str">
        <f>"Интернет-площадка 2gis.ru на основе Cправочника организаций "&amp;$C$2&amp;""</f>
        <v>Интернет-площадка 2gis.ru на основе Cправочника организаций "2ГИС.ТОЛЬЯТТИ"</v>
      </c>
      <c r="D161" s="56">
        <v>5790</v>
      </c>
      <c r="E161" s="37"/>
      <c r="F161" s="37"/>
      <c r="G161" s="37"/>
      <c r="H161" s="38"/>
    </row>
    <row r="162" spans="1:8" s="16" customFormat="1" ht="50.1" customHeight="1" x14ac:dyDescent="0.2">
      <c r="A162" s="160" t="s">
        <v>89</v>
      </c>
      <c r="B162" s="161"/>
      <c r="C162" s="203" t="str">
        <f>"Интернет-площадка 2gis.ru на основе Cправочника организаций "&amp;$C$2&amp;""</f>
        <v>Интернет-площадка 2gis.ru на основе Cправочника организаций "2ГИС.ТОЛЬЯТТИ"</v>
      </c>
      <c r="D162" s="56">
        <v>6948</v>
      </c>
      <c r="E162" s="37"/>
      <c r="F162" s="37"/>
      <c r="G162" s="37"/>
      <c r="H162" s="38"/>
    </row>
    <row r="163" spans="1:8" s="16" customFormat="1" ht="50.1" customHeight="1" x14ac:dyDescent="0.2">
      <c r="A163" s="160" t="s">
        <v>90</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3" s="56">
        <v>8490</v>
      </c>
      <c r="E163" s="37"/>
      <c r="F163" s="37"/>
      <c r="G163" s="37"/>
      <c r="H163" s="38"/>
    </row>
    <row r="164" spans="1:8" s="16" customFormat="1" ht="50.1" customHeight="1" x14ac:dyDescent="0.2">
      <c r="A164" s="160" t="s">
        <v>91</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4" s="56">
        <v>12390</v>
      </c>
      <c r="E164" s="37"/>
      <c r="F164" s="37"/>
      <c r="G164" s="37"/>
      <c r="H164" s="38"/>
    </row>
    <row r="165" spans="1:8" s="16" customFormat="1" ht="50.1" customHeight="1" x14ac:dyDescent="0.2">
      <c r="A165" s="160" t="s">
        <v>92</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5" s="56">
        <v>22290</v>
      </c>
      <c r="E165" s="37"/>
      <c r="F165" s="37"/>
      <c r="G165" s="37"/>
      <c r="H165" s="38"/>
    </row>
    <row r="166" spans="1:8" s="16" customFormat="1" ht="50.1" customHeight="1" x14ac:dyDescent="0.2">
      <c r="A166" s="160" t="s">
        <v>93</v>
      </c>
      <c r="B166" s="161"/>
      <c r="C166" s="203" t="str">
        <f>C197</f>
        <v>электронный справочник на основе Справочника организаций "2ГИС.ТОЛЬЯТТИ" (мобильная версия 2ГИС 4.0 и выше)</v>
      </c>
      <c r="D166" s="56">
        <v>12000</v>
      </c>
      <c r="E166" s="37"/>
      <c r="F166" s="37"/>
      <c r="G166" s="37"/>
      <c r="H166" s="38"/>
    </row>
    <row r="167" spans="1:8" s="16" customFormat="1" ht="50.1" customHeight="1" x14ac:dyDescent="0.2">
      <c r="A167" s="160" t="s">
        <v>94</v>
      </c>
      <c r="B167" s="161"/>
      <c r="C167" s="203" t="s">
        <v>703</v>
      </c>
      <c r="D167" s="56">
        <v>540</v>
      </c>
      <c r="E167" s="37"/>
      <c r="F167" s="37"/>
      <c r="G167" s="37"/>
      <c r="H167" s="38"/>
    </row>
    <row r="168" spans="1:8" s="16" customFormat="1" ht="83.25" customHeight="1" x14ac:dyDescent="0.2">
      <c r="A168" s="160" t="s">
        <v>96</v>
      </c>
      <c r="B168" s="161"/>
      <c r="C16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68" s="56">
        <v>4590</v>
      </c>
      <c r="E168" s="37"/>
      <c r="F168" s="37"/>
      <c r="G168" s="37"/>
      <c r="H168" s="38"/>
    </row>
    <row r="169" spans="1:8" s="16" customFormat="1" ht="83.25" customHeight="1" x14ac:dyDescent="0.2">
      <c r="A169" s="160" t="s">
        <v>97</v>
      </c>
      <c r="B169" s="161"/>
      <c r="C169" s="203" t="str">
        <f t="shared" ref="C169: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69" s="56">
        <v>3672</v>
      </c>
      <c r="E169" s="37"/>
      <c r="F169" s="37"/>
      <c r="G169" s="37"/>
      <c r="H169" s="38"/>
    </row>
    <row r="170" spans="1:8" s="16" customFormat="1" ht="83.25" customHeight="1" x14ac:dyDescent="0.2">
      <c r="A170" s="160" t="s">
        <v>98</v>
      </c>
      <c r="B170" s="161"/>
      <c r="C170"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0" s="56">
        <v>3750</v>
      </c>
      <c r="E170" s="37"/>
      <c r="F170" s="37"/>
      <c r="G170" s="37"/>
      <c r="H170" s="38"/>
    </row>
    <row r="171" spans="1:8" s="16" customFormat="1" ht="83.25" customHeight="1" x14ac:dyDescent="0.2">
      <c r="A171" s="160" t="s">
        <v>99</v>
      </c>
      <c r="B171" s="161"/>
      <c r="C171"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1" s="56">
        <v>1836</v>
      </c>
      <c r="E171" s="37"/>
      <c r="F171" s="37"/>
      <c r="G171" s="37"/>
      <c r="H171" s="38"/>
    </row>
    <row r="172" spans="1:8" s="16" customFormat="1" ht="50.1" customHeight="1" thickBot="1" x14ac:dyDescent="0.25">
      <c r="A172" s="160" t="s">
        <v>102</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72" s="56">
        <v>6990</v>
      </c>
      <c r="E172" s="37"/>
      <c r="F172" s="37"/>
      <c r="G172" s="37"/>
      <c r="H172" s="38"/>
    </row>
    <row r="173" spans="1:8" s="16" customFormat="1" ht="102" customHeight="1" thickBot="1" x14ac:dyDescent="0.25">
      <c r="A173" s="160" t="s">
        <v>16</v>
      </c>
      <c r="B173" s="161"/>
      <c r="C17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3" s="56">
        <v>1380</v>
      </c>
      <c r="E173" s="37"/>
      <c r="F173" s="37"/>
      <c r="G173" s="37"/>
      <c r="H173" s="38"/>
    </row>
    <row r="174" spans="1:8" s="16" customFormat="1" ht="102" customHeight="1" thickBot="1" x14ac:dyDescent="0.25">
      <c r="A174" s="160" t="s">
        <v>103</v>
      </c>
      <c r="B174" s="161"/>
      <c r="C17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4" s="56">
        <v>100002</v>
      </c>
      <c r="E174" s="37"/>
      <c r="F174" s="37"/>
      <c r="G174" s="37"/>
      <c r="H174" s="38"/>
    </row>
    <row r="175" spans="1:8" s="16" customFormat="1" ht="126" customHeight="1" x14ac:dyDescent="0.2">
      <c r="A175" s="160" t="s">
        <v>104</v>
      </c>
      <c r="B175" s="161"/>
      <c r="C17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5" s="56">
        <v>14100</v>
      </c>
      <c r="E175" s="37"/>
      <c r="F175" s="37"/>
      <c r="G175" s="37"/>
      <c r="H175" s="38"/>
    </row>
    <row r="176" spans="1:8" s="16" customFormat="1" ht="96" customHeight="1" x14ac:dyDescent="0.2">
      <c r="A176" s="154" t="s">
        <v>105</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6" s="56">
        <v>5010</v>
      </c>
      <c r="E176" s="37"/>
      <c r="F176" s="37"/>
      <c r="G176" s="37"/>
      <c r="H176" s="38"/>
    </row>
    <row r="177" spans="1:8" s="16" customFormat="1" ht="96" customHeight="1" x14ac:dyDescent="0.2">
      <c r="A177" s="154" t="s">
        <v>106</v>
      </c>
      <c r="B177" s="204"/>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7" s="56">
        <v>5010</v>
      </c>
      <c r="E177" s="37"/>
      <c r="F177" s="37"/>
      <c r="G177" s="37"/>
      <c r="H177" s="38"/>
    </row>
    <row r="178" spans="1:8" s="16" customFormat="1" ht="78" customHeight="1" x14ac:dyDescent="0.2">
      <c r="A178" s="160" t="s">
        <v>100</v>
      </c>
      <c r="B178" s="161" t="s">
        <v>100</v>
      </c>
      <c r="C17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8" s="56">
        <v>10008</v>
      </c>
      <c r="E178" s="37"/>
      <c r="F178" s="37"/>
      <c r="G178" s="37"/>
      <c r="H178" s="38"/>
    </row>
    <row r="179" spans="1:8" s="16" customFormat="1" ht="78" customHeight="1" x14ac:dyDescent="0.2">
      <c r="A179" s="160" t="s">
        <v>101</v>
      </c>
      <c r="B179" s="161" t="s">
        <v>101</v>
      </c>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9" s="56">
        <v>7500</v>
      </c>
      <c r="E179" s="37"/>
      <c r="F179" s="37"/>
      <c r="G179" s="37"/>
      <c r="H179" s="38"/>
    </row>
    <row r="180" spans="1:8" s="16" customFormat="1" ht="50.1" customHeight="1" x14ac:dyDescent="0.2">
      <c r="A180" s="160" t="s">
        <v>107</v>
      </c>
      <c r="B180" s="161"/>
      <c r="C180" s="203" t="str">
        <f>"Интернет-площадка 2gis.ru на основе Cправочника организаций "&amp;$C$2&amp;""</f>
        <v>Интернет-площадка 2gis.ru на основе Cправочника организаций "2ГИС.ТОЛЬЯТТИ"</v>
      </c>
      <c r="D180" s="56">
        <v>7800</v>
      </c>
      <c r="E180" s="37"/>
      <c r="F180" s="37"/>
      <c r="G180" s="37"/>
      <c r="H180" s="38"/>
    </row>
    <row r="181" spans="1:8" s="16" customFormat="1" ht="50.1" customHeight="1" x14ac:dyDescent="0.2">
      <c r="A181" s="160" t="s">
        <v>108</v>
      </c>
      <c r="B181" s="161"/>
      <c r="C181" s="203" t="str">
        <f t="shared" ref="C181:C189"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81" s="56">
        <v>8640</v>
      </c>
      <c r="E181" s="37"/>
      <c r="F181" s="37"/>
      <c r="G181" s="37"/>
      <c r="H181" s="38"/>
    </row>
    <row r="182" spans="1:8" s="16" customFormat="1" ht="50.1" customHeight="1" x14ac:dyDescent="0.2">
      <c r="A182" s="160" t="s">
        <v>109</v>
      </c>
      <c r="B182" s="161"/>
      <c r="C182" s="203" t="str">
        <f t="shared" si="1"/>
        <v>Электронный справочник на основе Справочника организаций "2ГИС.ТОЛЬЯТТИ" (версия для ПК)</v>
      </c>
      <c r="D182" s="56">
        <v>30840</v>
      </c>
      <c r="E182" s="37"/>
      <c r="F182" s="37"/>
      <c r="G182" s="37"/>
      <c r="H182" s="38"/>
    </row>
    <row r="183" spans="1:8" s="16" customFormat="1" ht="50.1" customHeight="1" x14ac:dyDescent="0.2">
      <c r="A183" s="160" t="s">
        <v>110</v>
      </c>
      <c r="B183" s="161"/>
      <c r="C183" s="203" t="str">
        <f>"Интернет-площадка 2gis.ru на основе Cправочника организаций "&amp;$C$2&amp;""</f>
        <v>Интернет-площадка 2gis.ru на основе Cправочника организаций "2ГИС.ТОЛЬЯТТИ"</v>
      </c>
      <c r="D183" s="56">
        <v>8160</v>
      </c>
      <c r="E183" s="37"/>
      <c r="F183" s="37"/>
      <c r="G183" s="37"/>
      <c r="H183" s="38"/>
    </row>
    <row r="184" spans="1:8" s="16" customFormat="1" ht="50.1" customHeight="1" x14ac:dyDescent="0.2">
      <c r="A184" s="160" t="s">
        <v>111</v>
      </c>
      <c r="B184" s="161"/>
      <c r="C184" s="203" t="str">
        <f>"Интернет-площадка 2gis.ru на основе Cправочника организаций "&amp;$C$2&amp;""</f>
        <v>Интернет-площадка 2gis.ru на основе Cправочника организаций "2ГИС.ТОЛЬЯТТИ"</v>
      </c>
      <c r="D184" s="56">
        <v>9792</v>
      </c>
      <c r="E184" s="37"/>
      <c r="F184" s="37"/>
      <c r="G184" s="37"/>
      <c r="H184" s="38"/>
    </row>
    <row r="185" spans="1:8" s="16" customFormat="1" ht="50.1" customHeight="1" x14ac:dyDescent="0.2">
      <c r="A185" s="160" t="s">
        <v>112</v>
      </c>
      <c r="B185" s="161"/>
      <c r="C185" s="203" t="str">
        <f t="shared" si="1"/>
        <v>Электронный справочник на основе Справочника организаций "2ГИС.ТОЛЬЯТТИ" (версия для ПК)</v>
      </c>
      <c r="D185" s="56">
        <v>12000</v>
      </c>
      <c r="E185" s="37"/>
      <c r="F185" s="37"/>
      <c r="G185" s="37"/>
      <c r="H185" s="38"/>
    </row>
    <row r="186" spans="1:8" s="16" customFormat="1" ht="50.1" customHeight="1" x14ac:dyDescent="0.2">
      <c r="A186" s="160" t="s">
        <v>113</v>
      </c>
      <c r="B186" s="161"/>
      <c r="C186" s="203" t="str">
        <f t="shared" si="1"/>
        <v>Электронный справочник на основе Справочника организаций "2ГИС.ТОЛЬЯТТИ" (версия для ПК)</v>
      </c>
      <c r="D186" s="56">
        <v>17400</v>
      </c>
      <c r="E186" s="37"/>
      <c r="F186" s="37"/>
      <c r="G186" s="37"/>
      <c r="H186" s="38"/>
    </row>
    <row r="187" spans="1:8" s="16" customFormat="1" ht="50.1" customHeight="1" x14ac:dyDescent="0.2">
      <c r="A187" s="160" t="s">
        <v>114</v>
      </c>
      <c r="B187" s="161"/>
      <c r="C187" s="203" t="str">
        <f t="shared" si="1"/>
        <v>Электронный справочник на основе Справочника организаций "2ГИС.ТОЛЬЯТТИ" (версия для ПК)</v>
      </c>
      <c r="D187" s="56">
        <v>31320</v>
      </c>
      <c r="E187" s="37"/>
      <c r="F187" s="37"/>
      <c r="G187" s="37"/>
      <c r="H187" s="38"/>
    </row>
    <row r="188" spans="1:8" s="16" customFormat="1" ht="50.1" customHeight="1" x14ac:dyDescent="0.2">
      <c r="A188" s="160" t="s">
        <v>115</v>
      </c>
      <c r="B188" s="161"/>
      <c r="C188" s="203" t="s">
        <v>703</v>
      </c>
      <c r="D188" s="56">
        <v>840</v>
      </c>
      <c r="E188" s="37"/>
      <c r="F188" s="37"/>
      <c r="G188" s="37"/>
      <c r="H188" s="38"/>
    </row>
    <row r="189" spans="1:8" s="16" customFormat="1" ht="50.1" customHeight="1" thickBot="1" x14ac:dyDescent="0.25">
      <c r="A189" s="160" t="s">
        <v>117</v>
      </c>
      <c r="B189" s="161"/>
      <c r="C189" s="203" t="str">
        <f t="shared" si="1"/>
        <v>Электронный справочник на основе Справочника организаций "2ГИС.ТОЛЬЯТТИ" (версия для ПК)</v>
      </c>
      <c r="D189" s="56">
        <v>9840</v>
      </c>
      <c r="E189" s="37"/>
      <c r="F189" s="37"/>
      <c r="G189" s="37"/>
      <c r="H189" s="38"/>
    </row>
    <row r="190" spans="1:8" s="28" customFormat="1" ht="50.1" customHeight="1" thickBot="1" x14ac:dyDescent="0.25">
      <c r="A190" s="24" t="s">
        <v>118</v>
      </c>
      <c r="B190" s="25"/>
      <c r="C190" s="26"/>
      <c r="D190" s="173"/>
      <c r="E190" s="173"/>
      <c r="F190" s="173"/>
      <c r="G190" s="173"/>
      <c r="H190" s="174"/>
    </row>
    <row r="191" spans="1:8" s="16" customFormat="1" ht="50.1" customHeight="1" x14ac:dyDescent="0.2">
      <c r="A191" s="160" t="s">
        <v>119</v>
      </c>
      <c r="B191" s="161"/>
      <c r="C19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91" s="31">
        <v>5004</v>
      </c>
      <c r="E191" s="32"/>
      <c r="F191" s="32"/>
      <c r="G191" s="32"/>
      <c r="H191" s="33"/>
    </row>
    <row r="192" spans="1:8" s="16" customFormat="1" ht="50.1" customHeight="1" x14ac:dyDescent="0.2">
      <c r="A192" s="160" t="s">
        <v>120</v>
      </c>
      <c r="B192" s="161"/>
      <c r="C192" s="209"/>
      <c r="D192" s="36">
        <v>5004</v>
      </c>
      <c r="E192" s="37"/>
      <c r="F192" s="37"/>
      <c r="G192" s="37"/>
      <c r="H192" s="38"/>
    </row>
    <row r="193" spans="1:8" s="16" customFormat="1" ht="50.1" customHeight="1" x14ac:dyDescent="0.2">
      <c r="A193" s="207" t="s">
        <v>121</v>
      </c>
      <c r="B193" s="208"/>
      <c r="C193" s="209"/>
      <c r="D193" s="359">
        <v>3000</v>
      </c>
      <c r="E193" s="157"/>
      <c r="F193" s="157"/>
      <c r="G193" s="157"/>
      <c r="H193" s="158"/>
    </row>
    <row r="194" spans="1:8" s="16" customFormat="1" ht="50.1" customHeight="1" x14ac:dyDescent="0.2">
      <c r="A194" s="207" t="s">
        <v>122</v>
      </c>
      <c r="B194" s="208"/>
      <c r="C194" s="209"/>
      <c r="D194" s="359">
        <v>300</v>
      </c>
      <c r="E194" s="157"/>
      <c r="F194" s="157"/>
      <c r="G194" s="157"/>
      <c r="H194" s="158"/>
    </row>
    <row r="195" spans="1:8" s="16" customFormat="1" ht="50.1" customHeight="1" thickBot="1" x14ac:dyDescent="0.25">
      <c r="A195" s="207" t="s">
        <v>123</v>
      </c>
      <c r="B195" s="208"/>
      <c r="C195" s="210"/>
      <c r="D195" s="78">
        <v>1050</v>
      </c>
      <c r="E195" s="79"/>
      <c r="F195" s="79"/>
      <c r="G195" s="79"/>
      <c r="H195" s="80"/>
    </row>
    <row r="196" spans="1:8" s="16" customFormat="1" ht="50.1" customHeight="1" thickBot="1" x14ac:dyDescent="0.25">
      <c r="A196" s="24" t="s">
        <v>124</v>
      </c>
      <c r="B196" s="25"/>
      <c r="C196" s="26"/>
      <c r="D196" s="173"/>
      <c r="E196" s="173"/>
      <c r="F196" s="173"/>
      <c r="G196" s="173"/>
      <c r="H196" s="174"/>
    </row>
    <row r="197" spans="1:8" s="16" customFormat="1" ht="50.1" customHeight="1" x14ac:dyDescent="0.2">
      <c r="A197" s="160" t="s">
        <v>177</v>
      </c>
      <c r="B197" s="161"/>
      <c r="C19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97" s="56">
        <v>8490</v>
      </c>
      <c r="E197" s="37"/>
      <c r="F197" s="37"/>
      <c r="G197" s="37"/>
      <c r="H197" s="38"/>
    </row>
    <row r="198" spans="1:8" s="16" customFormat="1" ht="50.1" customHeight="1" x14ac:dyDescent="0.2">
      <c r="A198" s="154" t="s">
        <v>126</v>
      </c>
      <c r="B198" s="204" t="s">
        <v>464</v>
      </c>
      <c r="C19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98" s="56">
        <v>8190</v>
      </c>
      <c r="E198" s="37"/>
      <c r="F198" s="37"/>
      <c r="G198" s="37"/>
      <c r="H198" s="38"/>
    </row>
    <row r="199" spans="1:8" s="16" customFormat="1" ht="50.1" customHeight="1" x14ac:dyDescent="0.2">
      <c r="A199" s="160" t="s">
        <v>178</v>
      </c>
      <c r="B199" s="161"/>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99" s="359">
        <v>12000</v>
      </c>
      <c r="E199" s="157"/>
      <c r="F199" s="157"/>
      <c r="G199" s="157"/>
      <c r="H199" s="158"/>
    </row>
    <row r="200" spans="1:8" s="16" customFormat="1" ht="67.5" customHeight="1" x14ac:dyDescent="0.2">
      <c r="A200" s="154" t="s">
        <v>179</v>
      </c>
      <c r="B200" s="204" t="s">
        <v>464</v>
      </c>
      <c r="C20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200" s="359">
        <v>11520</v>
      </c>
      <c r="E200" s="157"/>
      <c r="F200" s="157"/>
      <c r="G200" s="157"/>
      <c r="H200" s="158"/>
    </row>
    <row r="201" spans="1:8" s="16" customFormat="1" ht="126" customHeight="1" x14ac:dyDescent="0.2">
      <c r="A201" s="160" t="s">
        <v>131</v>
      </c>
      <c r="B201" s="161"/>
      <c r="C201" s="435" t="str">
        <f>C197</f>
        <v>электронный справочник на основе Справочника организаций "2ГИС.ТОЛЬЯТТИ" (мобильная версия 2ГИС 4.0 и выше)</v>
      </c>
      <c r="D201" s="359">
        <v>10290</v>
      </c>
      <c r="E201" s="157"/>
      <c r="F201" s="157"/>
      <c r="G201" s="157"/>
      <c r="H201" s="158"/>
    </row>
    <row r="202" spans="1:8" s="16" customFormat="1" ht="126" customHeight="1" thickBot="1" x14ac:dyDescent="0.25">
      <c r="A202" s="160" t="s">
        <v>132</v>
      </c>
      <c r="B202" s="161"/>
      <c r="C2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02" s="359">
        <v>7722</v>
      </c>
      <c r="E202" s="157"/>
      <c r="F202" s="157"/>
      <c r="G202" s="157"/>
      <c r="H202" s="158"/>
    </row>
    <row r="203" spans="1:8" s="28" customFormat="1" ht="50.1" customHeight="1" thickBot="1" x14ac:dyDescent="0.25">
      <c r="A203" s="336"/>
      <c r="B203" s="337"/>
      <c r="C203" s="130"/>
      <c r="D203" s="399"/>
      <c r="E203" s="399"/>
      <c r="F203" s="399"/>
      <c r="G203" s="399"/>
      <c r="H203" s="400"/>
    </row>
    <row r="204" spans="1:8" s="16" customFormat="1" ht="21" x14ac:dyDescent="0.2">
      <c r="A204" s="216"/>
      <c r="B204" s="217"/>
      <c r="C204" s="218"/>
      <c r="D204" s="217"/>
      <c r="E204" s="217"/>
      <c r="F204" s="217"/>
      <c r="G204" s="217"/>
      <c r="H204" s="219"/>
    </row>
    <row r="205" spans="1:8" s="16" customFormat="1" ht="21" x14ac:dyDescent="0.2">
      <c r="A205" s="220"/>
      <c r="B205" s="221" t="s">
        <v>133</v>
      </c>
      <c r="C205" s="222" t="s">
        <v>189</v>
      </c>
      <c r="D205" s="222"/>
      <c r="E205" s="223"/>
      <c r="F205" s="223"/>
      <c r="G205" s="223"/>
      <c r="H205" s="223"/>
    </row>
    <row r="206" spans="1:8" s="16" customFormat="1" ht="21" x14ac:dyDescent="0.2">
      <c r="A206" s="220"/>
      <c r="B206" s="223"/>
      <c r="C206" s="224" t="s">
        <v>190</v>
      </c>
      <c r="D206" s="224"/>
      <c r="E206" s="223"/>
      <c r="F206" s="223"/>
      <c r="G206" s="223"/>
      <c r="H206" s="223"/>
    </row>
    <row r="207" spans="1:8" s="16" customFormat="1" ht="21" x14ac:dyDescent="0.2">
      <c r="A207" s="220"/>
      <c r="B207" s="223"/>
      <c r="C207" s="222" t="s">
        <v>191</v>
      </c>
      <c r="D207" s="224"/>
      <c r="E207" s="223"/>
      <c r="F207" s="223"/>
      <c r="G207" s="223"/>
      <c r="H207" s="223"/>
    </row>
    <row r="208" spans="1:8" s="28" customFormat="1" ht="26.25" x14ac:dyDescent="0.2">
      <c r="A208" s="233"/>
      <c r="B208" s="233"/>
      <c r="C208" s="224"/>
      <c r="D208" s="224"/>
      <c r="E208" s="235"/>
      <c r="F208" s="236"/>
      <c r="G208" s="237"/>
      <c r="H208" s="237"/>
    </row>
    <row r="209" spans="1:8" s="23" customFormat="1" ht="26.25" x14ac:dyDescent="0.2">
      <c r="A209" s="227" t="str">
        <f>Абакан_юр!A174</f>
        <v>По соглашению сторон в качестве валюты платежа могут выступать украинские гривны, в этом случае курс следующий: 1 руб. = 0,4273 гривен</v>
      </c>
      <c r="B209" s="227"/>
      <c r="C209" s="227"/>
      <c r="D209" s="228"/>
      <c r="E209" s="228"/>
      <c r="F209" s="229"/>
      <c r="G209" s="230"/>
      <c r="H209" s="230"/>
    </row>
    <row r="210" spans="1:8" s="16" customFormat="1" ht="26.25" x14ac:dyDescent="0.2">
      <c r="A210" s="227" t="str">
        <f>Абакан_юр!A175</f>
        <v>По соглашению сторон в качестве валюты платежа могут выступать дирхамы ОАЭ, в этом случае курс следующий: 1 руб. = 0,0413 дирхам</v>
      </c>
      <c r="B210" s="227"/>
      <c r="C210" s="227"/>
      <c r="D210" s="228"/>
      <c r="E210" s="228"/>
      <c r="F210" s="229"/>
      <c r="G210" s="232"/>
      <c r="H210" s="232"/>
    </row>
    <row r="211" spans="1:8" ht="12.6" customHeight="1" x14ac:dyDescent="0.2">
      <c r="A211" s="227" t="str">
        <f>Абакан_юр!A176</f>
        <v>По соглашению сторон в качестве валюты платежа могут выступать доллары США, в этом случае курс следующий: 1 руб. = 0,0113 доллара</v>
      </c>
      <c r="B211" s="227"/>
      <c r="C211" s="227"/>
      <c r="D211" s="228"/>
      <c r="E211" s="228"/>
      <c r="F211" s="229"/>
      <c r="G211" s="232"/>
      <c r="H211" s="232"/>
    </row>
    <row r="212" spans="1:8" s="223" customFormat="1" ht="24.95" customHeight="1" x14ac:dyDescent="0.2">
      <c r="A212" s="227" t="str">
        <f>Абакан_юр!A177</f>
        <v>По соглашению сторон в качестве валюты платежа могут выступать евро, в этом случае курс следующий: 1 руб. = 0,0105 евро</v>
      </c>
      <c r="B212" s="227"/>
      <c r="C212" s="227"/>
      <c r="D212" s="228"/>
      <c r="E212" s="229"/>
      <c r="F212" s="229"/>
      <c r="G212" s="232"/>
      <c r="H212" s="232"/>
    </row>
    <row r="213" spans="1:8" s="223" customFormat="1" ht="24.95" customHeight="1" x14ac:dyDescent="0.2">
      <c r="A213" s="227" t="str">
        <f>Абакан_юр!A178</f>
        <v>По соглашению сторон в качестве валюты платежа могут выступать чешские кроны, в этом случае курс следующий: 1 руб. = 0,2661 крона</v>
      </c>
      <c r="B213" s="227"/>
      <c r="C213" s="227"/>
      <c r="D213" s="228"/>
      <c r="E213" s="229"/>
      <c r="F213" s="229"/>
      <c r="G213" s="232"/>
      <c r="H213" s="232"/>
    </row>
    <row r="214" spans="1:8" s="223" customFormat="1" ht="24.95" customHeight="1" x14ac:dyDescent="0.2">
      <c r="A214" s="227" t="str">
        <f>Абакан_юр!A179</f>
        <v>По соглашению сторон в качестве валюты платежа могут выступать киргизские сомы, в этом случае курс следующий: 1 руб. = 1,0065 сом</v>
      </c>
      <c r="B214" s="227"/>
      <c r="C214" s="227"/>
      <c r="D214" s="228"/>
      <c r="E214" s="228"/>
      <c r="F214" s="229"/>
      <c r="G214" s="232"/>
      <c r="H214" s="232"/>
    </row>
    <row r="215" spans="1:8" s="238" customFormat="1" ht="12" customHeight="1" x14ac:dyDescent="0.2">
      <c r="A215" s="227" t="str">
        <f>Абакан_юр!A180</f>
        <v>По соглашению сторон в качестве валюты платежа могут выступать казахстанские тенге, в этом случае курс следующий: 1 руб. = 5,0495 тенге</v>
      </c>
      <c r="B215" s="227"/>
      <c r="C215" s="227"/>
      <c r="D215" s="228"/>
      <c r="E215" s="228"/>
      <c r="F215" s="229"/>
      <c r="G215" s="232"/>
      <c r="H215" s="232"/>
    </row>
    <row r="216" spans="1:8" s="231" customFormat="1" ht="24.95" customHeight="1" x14ac:dyDescent="0.2">
      <c r="A216" s="233"/>
      <c r="B216" s="233"/>
      <c r="C216" s="234"/>
      <c r="D216" s="235"/>
      <c r="E216" s="235"/>
      <c r="F216" s="236"/>
      <c r="G216" s="237"/>
      <c r="H216" s="237"/>
    </row>
    <row r="217" spans="1:8" s="231" customFormat="1" ht="24.95" customHeight="1" x14ac:dyDescent="0.2">
      <c r="A217" s="239" t="s">
        <v>144</v>
      </c>
      <c r="B217" s="239"/>
      <c r="C217" s="239"/>
      <c r="D217" s="239"/>
      <c r="E217" s="239"/>
      <c r="F217" s="239"/>
      <c r="G217" s="239"/>
      <c r="H217" s="239"/>
    </row>
    <row r="218" spans="1:8" s="231" customFormat="1" ht="24.95" customHeight="1" x14ac:dyDescent="0.2">
      <c r="A218" s="239" t="s">
        <v>145</v>
      </c>
      <c r="B218" s="239"/>
      <c r="C218" s="239"/>
      <c r="D218" s="239"/>
      <c r="E218" s="239"/>
      <c r="F218" s="239"/>
      <c r="G218" s="239"/>
      <c r="H218" s="239"/>
    </row>
    <row r="219" spans="1:8" s="231" customFormat="1" ht="74.25" customHeight="1" x14ac:dyDescent="0.2">
      <c r="A219" s="227" t="s">
        <v>467</v>
      </c>
      <c r="B219" s="227"/>
      <c r="C219" s="227"/>
      <c r="D219" s="227"/>
      <c r="E219" s="227"/>
      <c r="F219" s="227"/>
      <c r="G219" s="227"/>
      <c r="H219" s="227"/>
    </row>
    <row r="220" spans="1:8" s="231" customFormat="1" ht="24.95" customHeight="1" thickBot="1" x14ac:dyDescent="0.25">
      <c r="A220" s="240" t="s">
        <v>146</v>
      </c>
      <c r="B220" s="240"/>
      <c r="C220" s="240"/>
      <c r="D220" s="240"/>
      <c r="E220" s="240"/>
      <c r="F220" s="241"/>
      <c r="H220" s="242"/>
    </row>
    <row r="221" spans="1:8" s="231" customFormat="1" ht="24.95" customHeight="1" thickBot="1" x14ac:dyDescent="0.25">
      <c r="A221" s="243" t="s">
        <v>147</v>
      </c>
      <c r="B221" s="244"/>
      <c r="C221" s="244"/>
      <c r="D221" s="244"/>
      <c r="E221" s="245"/>
      <c r="F221" s="246"/>
      <c r="G221" s="217"/>
      <c r="H221" s="247"/>
    </row>
    <row r="222" spans="1:8" s="231" customFormat="1" ht="24.95" customHeight="1" thickBot="1" x14ac:dyDescent="0.25">
      <c r="A222" s="375" t="s">
        <v>148</v>
      </c>
      <c r="B222" s="376"/>
      <c r="C222" s="250" t="s">
        <v>149</v>
      </c>
      <c r="D222" s="402" t="s">
        <v>150</v>
      </c>
      <c r="E222" s="403"/>
      <c r="F222" s="252"/>
      <c r="G222" s="252"/>
      <c r="H222" s="252"/>
    </row>
    <row r="223" spans="1:8" s="238" customFormat="1" ht="12" customHeight="1" x14ac:dyDescent="0.2">
      <c r="A223" s="259" t="s">
        <v>183</v>
      </c>
      <c r="B223" s="259"/>
      <c r="C223" s="261" t="s">
        <v>184</v>
      </c>
      <c r="D223" s="437">
        <v>2190</v>
      </c>
      <c r="E223" s="261"/>
      <c r="F223" s="252"/>
      <c r="G223" s="252"/>
      <c r="H223" s="252"/>
    </row>
    <row r="224" spans="1:8" ht="24.95" customHeight="1" x14ac:dyDescent="0.2">
      <c r="A224" s="259" t="s">
        <v>185</v>
      </c>
      <c r="B224" s="259"/>
      <c r="C224" s="261"/>
      <c r="D224" s="437">
        <v>1590</v>
      </c>
      <c r="E224" s="261"/>
      <c r="F224" s="252"/>
      <c r="G224" s="252"/>
      <c r="H224" s="252"/>
    </row>
    <row r="225" spans="1:8" ht="24.95" customHeight="1" x14ac:dyDescent="0.2">
      <c r="A225" s="259" t="s">
        <v>186</v>
      </c>
      <c r="B225" s="259"/>
      <c r="C225" s="261"/>
      <c r="D225" s="437">
        <v>1440</v>
      </c>
      <c r="E225" s="261"/>
      <c r="F225" s="252"/>
      <c r="G225" s="252"/>
      <c r="H225" s="252"/>
    </row>
    <row r="226" spans="1:8" s="217" customFormat="1" ht="38.25" customHeight="1" x14ac:dyDescent="0.2">
      <c r="A226" s="259" t="s">
        <v>187</v>
      </c>
      <c r="B226" s="259"/>
      <c r="C226" s="261"/>
      <c r="D226" s="437">
        <v>1290</v>
      </c>
      <c r="E226" s="261"/>
      <c r="F226" s="252"/>
      <c r="G226" s="252"/>
      <c r="H226" s="252"/>
    </row>
    <row r="227" spans="1:8" s="242" customFormat="1" ht="50.1" customHeight="1" x14ac:dyDescent="0.2">
      <c r="A227" s="259" t="s">
        <v>151</v>
      </c>
      <c r="B227" s="259"/>
      <c r="C227" s="260" t="s">
        <v>152</v>
      </c>
      <c r="D227" s="261" t="s">
        <v>153</v>
      </c>
      <c r="E227" s="261"/>
      <c r="F227" s="252"/>
      <c r="G227" s="252"/>
      <c r="H227" s="252"/>
    </row>
    <row r="228" spans="1:8" s="247" customFormat="1" ht="50.1" customHeight="1" x14ac:dyDescent="0.2">
      <c r="A228" s="259" t="s">
        <v>154</v>
      </c>
      <c r="B228" s="259"/>
      <c r="C228" s="260" t="s">
        <v>155</v>
      </c>
      <c r="D228" s="261" t="s">
        <v>156</v>
      </c>
      <c r="E228" s="261"/>
      <c r="F228" s="252"/>
      <c r="G228" s="252"/>
      <c r="H228" s="252"/>
    </row>
    <row r="229" spans="1:8" ht="93" customHeight="1" x14ac:dyDescent="0.2">
      <c r="A229" s="259" t="s">
        <v>157</v>
      </c>
      <c r="B229" s="259"/>
      <c r="C229" s="260" t="s">
        <v>158</v>
      </c>
      <c r="D229" s="261" t="s">
        <v>156</v>
      </c>
      <c r="E229" s="261"/>
      <c r="F229" s="252"/>
      <c r="G229" s="252"/>
      <c r="H229" s="252"/>
    </row>
    <row r="230" spans="1:8" ht="50.1" customHeight="1" thickBot="1" x14ac:dyDescent="0.25">
      <c r="A230" s="404" t="s">
        <v>160</v>
      </c>
      <c r="B230" s="405"/>
      <c r="C230" s="601" t="s">
        <v>161</v>
      </c>
      <c r="D230" s="405" t="s">
        <v>156</v>
      </c>
      <c r="E230" s="602"/>
      <c r="F230" s="246"/>
      <c r="G230" s="246"/>
      <c r="H230" s="246"/>
    </row>
    <row r="231" spans="1:8" ht="50.1" customHeight="1" thickBot="1" x14ac:dyDescent="0.25">
      <c r="A231" s="404" t="s">
        <v>162</v>
      </c>
      <c r="B231" s="405"/>
      <c r="C231" s="406" t="s">
        <v>163</v>
      </c>
      <c r="D231" s="407" t="s">
        <v>156</v>
      </c>
      <c r="E231" s="408"/>
      <c r="F231" s="236"/>
      <c r="G231" s="237"/>
      <c r="H231" s="237"/>
    </row>
    <row r="232" spans="1:8" ht="50.1" customHeight="1" x14ac:dyDescent="0.2">
      <c r="A232" s="264" t="s">
        <v>164</v>
      </c>
      <c r="B232" s="264"/>
      <c r="C232" s="264"/>
      <c r="D232" s="264"/>
      <c r="E232" s="264"/>
      <c r="F232" s="264"/>
      <c r="G232" s="264"/>
      <c r="H232" s="264"/>
    </row>
    <row r="233" spans="1:8" ht="50.1" customHeight="1" x14ac:dyDescent="0.2">
      <c r="A233" s="264" t="s">
        <v>165</v>
      </c>
      <c r="B233" s="264"/>
      <c r="C233" s="264"/>
      <c r="D233" s="264"/>
      <c r="E233" s="264"/>
      <c r="F233" s="264"/>
      <c r="G233" s="264"/>
      <c r="H233" s="264"/>
    </row>
    <row r="234" spans="1:8" ht="99.95" customHeight="1" x14ac:dyDescent="0.2">
      <c r="A23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4" s="384"/>
      <c r="C234" s="384"/>
      <c r="D234" s="384"/>
      <c r="E234" s="384"/>
      <c r="F234" s="384"/>
      <c r="G234" s="384"/>
      <c r="H234" s="384"/>
    </row>
    <row r="235" spans="1:8" ht="75" customHeight="1" x14ac:dyDescent="0.2">
      <c r="A235" s="239" t="s">
        <v>167</v>
      </c>
      <c r="B235" s="239"/>
      <c r="C235" s="239"/>
      <c r="D235" s="239"/>
      <c r="E235" s="239"/>
      <c r="F235" s="239"/>
      <c r="G235" s="239"/>
      <c r="H235" s="239"/>
    </row>
    <row r="236" spans="1:8" ht="131.25" customHeight="1" x14ac:dyDescent="0.2">
      <c r="A236" s="264" t="s">
        <v>168</v>
      </c>
      <c r="B236" s="264"/>
      <c r="C236" s="264"/>
      <c r="D236" s="264"/>
      <c r="E236" s="264"/>
      <c r="F236" s="264"/>
      <c r="G236" s="264"/>
      <c r="H236" s="264"/>
    </row>
    <row r="237" spans="1:8" s="217" customFormat="1" ht="125.25" customHeight="1" x14ac:dyDescent="0.2">
      <c r="A237" s="531" t="s">
        <v>468</v>
      </c>
      <c r="B237" s="531"/>
      <c r="C237" s="531"/>
      <c r="D237" s="531"/>
      <c r="E237" s="531"/>
      <c r="F237" s="531"/>
      <c r="G237" s="531"/>
      <c r="H237" s="531"/>
    </row>
    <row r="238" spans="1:8" ht="25.5" x14ac:dyDescent="0.35">
      <c r="A238" s="532" t="s">
        <v>469</v>
      </c>
      <c r="B238" s="533"/>
      <c r="C238" s="534" t="s">
        <v>470</v>
      </c>
    </row>
    <row r="239" spans="1:8" ht="25.5" x14ac:dyDescent="0.35">
      <c r="A239" s="535" t="s">
        <v>471</v>
      </c>
      <c r="B239" s="536"/>
      <c r="C239" s="537">
        <v>1</v>
      </c>
    </row>
    <row r="240" spans="1:8" ht="25.5" x14ac:dyDescent="0.35">
      <c r="A240" s="535">
        <v>2</v>
      </c>
      <c r="B240" s="536"/>
      <c r="C240" s="537">
        <v>1.1000000000000001</v>
      </c>
    </row>
    <row r="241" spans="1:8" ht="25.5" x14ac:dyDescent="0.35">
      <c r="A241" s="535">
        <v>3</v>
      </c>
      <c r="B241" s="536"/>
      <c r="C241" s="537">
        <v>1.2</v>
      </c>
    </row>
    <row r="242" spans="1:8" ht="25.5" x14ac:dyDescent="0.35">
      <c r="A242" s="535" t="s">
        <v>472</v>
      </c>
      <c r="B242" s="536"/>
      <c r="C242" s="537">
        <v>1.25</v>
      </c>
    </row>
    <row r="243" spans="1:8" ht="25.5" x14ac:dyDescent="0.35">
      <c r="A243" s="535" t="s">
        <v>473</v>
      </c>
      <c r="B243" s="536"/>
      <c r="C243" s="537">
        <v>1.3</v>
      </c>
    </row>
    <row r="244" spans="1:8" ht="25.5" x14ac:dyDescent="0.35">
      <c r="A244" s="535" t="s">
        <v>474</v>
      </c>
      <c r="B244" s="536"/>
      <c r="C244" s="537">
        <v>1.35</v>
      </c>
    </row>
    <row r="245" spans="1:8" ht="25.5" x14ac:dyDescent="0.35">
      <c r="A245" s="535" t="s">
        <v>475</v>
      </c>
      <c r="B245" s="536"/>
      <c r="C245" s="537">
        <v>1.4</v>
      </c>
    </row>
    <row r="246" spans="1:8" ht="25.5" x14ac:dyDescent="0.35">
      <c r="A246" s="535" t="s">
        <v>476</v>
      </c>
      <c r="B246" s="536"/>
      <c r="C246" s="537">
        <v>1.45</v>
      </c>
    </row>
    <row r="247" spans="1:8" ht="25.5" x14ac:dyDescent="0.35">
      <c r="A247" s="535" t="s">
        <v>477</v>
      </c>
      <c r="B247" s="536"/>
      <c r="C247" s="537">
        <v>1.5</v>
      </c>
    </row>
    <row r="248" spans="1:8" ht="25.5" x14ac:dyDescent="0.35">
      <c r="A248" s="535" t="s">
        <v>478</v>
      </c>
      <c r="B248" s="536"/>
      <c r="C248" s="537">
        <v>2</v>
      </c>
    </row>
    <row r="249" spans="1:8" ht="23.25" x14ac:dyDescent="0.2">
      <c r="A249" s="264" t="s">
        <v>479</v>
      </c>
      <c r="B249" s="264"/>
      <c r="C249" s="264"/>
      <c r="D249" s="264"/>
      <c r="E249" s="264"/>
      <c r="F249" s="264"/>
      <c r="G249" s="264"/>
      <c r="H249" s="264"/>
    </row>
    <row r="252" spans="1:8" s="266" customFormat="1" ht="114.75" customHeight="1" x14ac:dyDescent="0.2">
      <c r="A252" s="239" t="s">
        <v>480</v>
      </c>
      <c r="B252" s="239"/>
      <c r="C252" s="239"/>
      <c r="D252" s="239"/>
      <c r="E252" s="239"/>
      <c r="F252" s="239"/>
      <c r="G252" s="239"/>
      <c r="H252" s="239"/>
    </row>
    <row r="258" spans="1:8" s="266" customFormat="1" ht="114.75" customHeight="1" x14ac:dyDescent="0.2">
      <c r="A258" s="216"/>
      <c r="B258" s="217"/>
      <c r="C258" s="218"/>
      <c r="D258" s="217"/>
      <c r="E258" s="217"/>
      <c r="F258" s="217"/>
      <c r="G258" s="217"/>
      <c r="H258" s="219"/>
    </row>
  </sheetData>
  <sheetProtection selectLockedCells="1" selectUnlockedCells="1"/>
  <mergeCells count="408">
    <mergeCell ref="A246:B246"/>
    <mergeCell ref="A247:B247"/>
    <mergeCell ref="A248:B248"/>
    <mergeCell ref="A249:H249"/>
    <mergeCell ref="A252:E252"/>
    <mergeCell ref="F252:H252"/>
    <mergeCell ref="A240:B240"/>
    <mergeCell ref="A241:B241"/>
    <mergeCell ref="A242:B242"/>
    <mergeCell ref="A243:B243"/>
    <mergeCell ref="A244:B244"/>
    <mergeCell ref="A245:B245"/>
    <mergeCell ref="A234:H234"/>
    <mergeCell ref="A235:H235"/>
    <mergeCell ref="A236:H236"/>
    <mergeCell ref="A237:H237"/>
    <mergeCell ref="A238:B238"/>
    <mergeCell ref="A239:B239"/>
    <mergeCell ref="A230:B230"/>
    <mergeCell ref="D230:E230"/>
    <mergeCell ref="A231:B231"/>
    <mergeCell ref="D231:E231"/>
    <mergeCell ref="A232:H232"/>
    <mergeCell ref="A233:H233"/>
    <mergeCell ref="A227:B227"/>
    <mergeCell ref="D227:E227"/>
    <mergeCell ref="A228:B228"/>
    <mergeCell ref="D228:E228"/>
    <mergeCell ref="A229:B229"/>
    <mergeCell ref="D229:E229"/>
    <mergeCell ref="A223:B223"/>
    <mergeCell ref="C223:C226"/>
    <mergeCell ref="D223:E223"/>
    <mergeCell ref="A224:B224"/>
    <mergeCell ref="D224:E224"/>
    <mergeCell ref="A225:B225"/>
    <mergeCell ref="D225:E225"/>
    <mergeCell ref="A226:B226"/>
    <mergeCell ref="D226:E226"/>
    <mergeCell ref="A217:H217"/>
    <mergeCell ref="A218:H218"/>
    <mergeCell ref="A219:H219"/>
    <mergeCell ref="A220:E220"/>
    <mergeCell ref="A221:E221"/>
    <mergeCell ref="A222:B222"/>
    <mergeCell ref="D222:E222"/>
    <mergeCell ref="A210:C210"/>
    <mergeCell ref="A211:C211"/>
    <mergeCell ref="A212:C212"/>
    <mergeCell ref="A213:C213"/>
    <mergeCell ref="A214:C214"/>
    <mergeCell ref="A215:C215"/>
    <mergeCell ref="C205:D205"/>
    <mergeCell ref="C206:D206"/>
    <mergeCell ref="C207:D207"/>
    <mergeCell ref="C208:D208"/>
    <mergeCell ref="A209:C209"/>
    <mergeCell ref="G209:H209"/>
    <mergeCell ref="A201:B201"/>
    <mergeCell ref="D201:H201"/>
    <mergeCell ref="A202:B202"/>
    <mergeCell ref="D202:H202"/>
    <mergeCell ref="A203:B203"/>
    <mergeCell ref="D203:H203"/>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195"/>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C138:C155"/>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3:B123"/>
    <mergeCell ref="D123:H123"/>
    <mergeCell ref="A124:C124"/>
    <mergeCell ref="D124:H124"/>
    <mergeCell ref="D125:H125"/>
    <mergeCell ref="A126:B126"/>
    <mergeCell ref="C126:C134"/>
    <mergeCell ref="D126:H126"/>
    <mergeCell ref="A127:B127"/>
    <mergeCell ref="D127:H127"/>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D107:H107"/>
    <mergeCell ref="A108:B108"/>
    <mergeCell ref="D108:H108"/>
    <mergeCell ref="A109:B109"/>
    <mergeCell ref="D109:H109"/>
    <mergeCell ref="A110:B110"/>
    <mergeCell ref="D110:H110"/>
    <mergeCell ref="A103:C103"/>
    <mergeCell ref="D103:H103"/>
    <mergeCell ref="A104:B104"/>
    <mergeCell ref="C104:C123"/>
    <mergeCell ref="D104:H104"/>
    <mergeCell ref="A105:B105"/>
    <mergeCell ref="D105:H105"/>
    <mergeCell ref="A106:B106"/>
    <mergeCell ref="D106:H106"/>
    <mergeCell ref="A107:B107"/>
    <mergeCell ref="G93:G97"/>
    <mergeCell ref="H93:H97"/>
    <mergeCell ref="D98:H98"/>
    <mergeCell ref="A99:A101"/>
    <mergeCell ref="D99:H101"/>
    <mergeCell ref="D102:H102"/>
    <mergeCell ref="F88:F91"/>
    <mergeCell ref="G88:G91"/>
    <mergeCell ref="H88:H91"/>
    <mergeCell ref="D92:H92"/>
    <mergeCell ref="A93:A97"/>
    <mergeCell ref="B93:B94"/>
    <mergeCell ref="C93:C94"/>
    <mergeCell ref="D93:D97"/>
    <mergeCell ref="E93:E97"/>
    <mergeCell ref="F93:F97"/>
    <mergeCell ref="A84:B84"/>
    <mergeCell ref="D84:H84"/>
    <mergeCell ref="A85:B85"/>
    <mergeCell ref="D85:H85"/>
    <mergeCell ref="D86:H86"/>
    <mergeCell ref="A88:A91"/>
    <mergeCell ref="B88:B89"/>
    <mergeCell ref="C88:C89"/>
    <mergeCell ref="D88:D91"/>
    <mergeCell ref="E88:E91"/>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8"/>
  <sheetViews>
    <sheetView zoomScale="40" zoomScaleNormal="40" zoomScaleSheetLayoutView="40" workbookViewId="0">
      <pane ySplit="4" topLeftCell="A170"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4" width="31.28515625" style="217" customWidth="1"/>
    <col min="5" max="5" width="26.7109375" style="219" customWidth="1"/>
    <col min="6" max="6" width="30.28515625" style="219" customWidth="1"/>
    <col min="7" max="7" width="18.85546875" style="219" customWidth="1"/>
    <col min="8" max="8" width="28.140625" style="219" customWidth="1"/>
    <col min="9" max="16384" width="9.140625" style="219"/>
  </cols>
  <sheetData>
    <row r="1" spans="1:8" s="4" customFormat="1" ht="50.1" customHeight="1" x14ac:dyDescent="0.2">
      <c r="A1" s="1"/>
      <c r="B1" s="2"/>
      <c r="C1" s="3" t="s">
        <v>0</v>
      </c>
      <c r="D1" s="236"/>
    </row>
    <row r="2" spans="1:8" s="10" customFormat="1" ht="50.1" customHeight="1" x14ac:dyDescent="0.2">
      <c r="A2" s="5" t="str">
        <f>Абакан_юр!A2</f>
        <v>Введен в действие с "01" марта 2024 г.</v>
      </c>
      <c r="B2" s="6" t="s">
        <v>2</v>
      </c>
      <c r="C2" s="7" t="s">
        <v>704</v>
      </c>
      <c r="D2" s="46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449" t="s">
        <v>8</v>
      </c>
      <c r="E4" s="271"/>
      <c r="F4" s="271"/>
      <c r="G4" s="271"/>
      <c r="H4" s="272"/>
    </row>
    <row r="5" spans="1:8" s="28" customFormat="1" ht="50.1" customHeight="1" thickBot="1" x14ac:dyDescent="0.25">
      <c r="A5" s="24" t="s">
        <v>9</v>
      </c>
      <c r="B5" s="25"/>
      <c r="C5" s="26"/>
      <c r="D5" s="26"/>
      <c r="E5" s="26"/>
      <c r="F5" s="26"/>
      <c r="G5" s="26"/>
      <c r="H5" s="27"/>
    </row>
    <row r="6" spans="1:8" ht="24" thickBot="1" x14ac:dyDescent="0.25">
      <c r="A6" s="386"/>
      <c r="B6" s="387"/>
      <c r="C6" s="388"/>
      <c r="D6" s="491" t="s">
        <v>171</v>
      </c>
      <c r="E6" s="278" t="s">
        <v>172</v>
      </c>
      <c r="F6" s="492" t="s">
        <v>173</v>
      </c>
      <c r="G6" s="278" t="s">
        <v>174</v>
      </c>
      <c r="H6" s="493" t="s">
        <v>175</v>
      </c>
    </row>
    <row r="7" spans="1:8" s="16" customFormat="1" ht="48" customHeight="1" x14ac:dyDescent="0.2">
      <c r="A7" s="772"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 s="31">
        <f>F7*1.2</f>
        <v>10368</v>
      </c>
      <c r="E7" s="32">
        <f>F7*1.1</f>
        <v>9504</v>
      </c>
      <c r="F7" s="32">
        <v>8640</v>
      </c>
      <c r="G7" s="32">
        <f>F7*0.75</f>
        <v>6480</v>
      </c>
      <c r="H7" s="33">
        <f>F7*0.5</f>
        <v>4320</v>
      </c>
    </row>
    <row r="8" spans="1:8" s="16" customFormat="1" ht="132" customHeight="1" x14ac:dyDescent="0.2">
      <c r="A8" s="55"/>
      <c r="B8" s="35"/>
      <c r="C8" s="35"/>
      <c r="D8" s="36"/>
      <c r="E8" s="37"/>
      <c r="F8" s="37"/>
      <c r="G8" s="37"/>
      <c r="H8" s="38"/>
    </row>
    <row r="9" spans="1:8" s="16" customFormat="1" ht="97.5" customHeight="1" x14ac:dyDescent="0.2">
      <c r="A9" s="55"/>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9" s="36"/>
      <c r="E9" s="37"/>
      <c r="F9" s="37"/>
      <c r="G9" s="37"/>
      <c r="H9" s="38"/>
    </row>
    <row r="10" spans="1:8" s="16" customFormat="1" ht="166.5" customHeight="1" thickBot="1" x14ac:dyDescent="0.25">
      <c r="A10" s="59"/>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0" s="44"/>
      <c r="E10" s="45"/>
      <c r="F10" s="45"/>
      <c r="G10" s="45"/>
      <c r="H10" s="46"/>
    </row>
    <row r="11" spans="1:8" s="16" customFormat="1" ht="24.95" customHeight="1" thickBot="1" x14ac:dyDescent="0.25">
      <c r="A11" s="81"/>
      <c r="B11" s="129"/>
      <c r="C11" s="130"/>
      <c r="D11" s="177"/>
      <c r="E11" s="177"/>
      <c r="F11" s="177"/>
      <c r="G11" s="177"/>
      <c r="H11" s="178"/>
    </row>
    <row r="12" spans="1:8" s="16" customFormat="1" ht="48" customHeight="1" x14ac:dyDescent="0.2">
      <c r="A12" s="55" t="s">
        <v>14</v>
      </c>
      <c r="B12" s="297" t="s">
        <v>27</v>
      </c>
      <c r="C12" s="77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 s="31">
        <f>F12*1.2</f>
        <v>13464</v>
      </c>
      <c r="E12" s="32">
        <f>F12*1.1</f>
        <v>12342.000000000002</v>
      </c>
      <c r="F12" s="282">
        <v>11220</v>
      </c>
      <c r="G12" s="32">
        <f>F12*0.75</f>
        <v>8415</v>
      </c>
      <c r="H12" s="33">
        <f>F12*0.5</f>
        <v>5610</v>
      </c>
    </row>
    <row r="13" spans="1:8" s="16" customFormat="1" ht="132" customHeight="1" x14ac:dyDescent="0.2">
      <c r="A13" s="55"/>
      <c r="B13" s="35"/>
      <c r="C13" s="774"/>
      <c r="D13" s="36"/>
      <c r="E13" s="37"/>
      <c r="F13" s="285"/>
      <c r="G13" s="37"/>
      <c r="H13" s="38"/>
    </row>
    <row r="14" spans="1:8" s="16" customFormat="1" ht="97.5" customHeight="1" x14ac:dyDescent="0.2">
      <c r="A14" s="55"/>
      <c r="B14" s="39" t="s">
        <v>12</v>
      </c>
      <c r="C14" s="36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4" s="36"/>
      <c r="E14" s="37"/>
      <c r="F14" s="285"/>
      <c r="G14" s="37"/>
      <c r="H14" s="38"/>
    </row>
    <row r="15" spans="1:8" s="16" customFormat="1" ht="166.5" customHeight="1" x14ac:dyDescent="0.2">
      <c r="A15" s="55"/>
      <c r="B15" s="57" t="s">
        <v>13</v>
      </c>
      <c r="C15" s="77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 s="36"/>
      <c r="E15" s="37"/>
      <c r="F15" s="285"/>
      <c r="G15" s="37"/>
      <c r="H15" s="38"/>
    </row>
    <row r="16" spans="1:8" s="16" customFormat="1" ht="92.25" customHeight="1" thickBot="1" x14ac:dyDescent="0.25">
      <c r="A16" s="59"/>
      <c r="B16" s="42" t="s">
        <v>16</v>
      </c>
      <c r="C16" s="77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44"/>
      <c r="E16" s="45"/>
      <c r="F16" s="288"/>
      <c r="G16" s="45"/>
      <c r="H16" s="46"/>
    </row>
    <row r="17" spans="1:8" s="16" customFormat="1" ht="24.95" customHeight="1" thickBot="1" x14ac:dyDescent="0.25">
      <c r="A17" s="81"/>
      <c r="B17" s="513"/>
      <c r="C17" s="130"/>
      <c r="D17" s="199"/>
      <c r="E17" s="199"/>
      <c r="F17" s="199"/>
      <c r="G17" s="199"/>
      <c r="H17" s="200"/>
    </row>
    <row r="18" spans="1:8" s="16" customFormat="1" ht="112.5" customHeight="1" x14ac:dyDescent="0.2">
      <c r="A18" s="55" t="s">
        <v>17</v>
      </c>
      <c r="B18" s="293" t="s">
        <v>18</v>
      </c>
      <c r="C18" s="294"/>
      <c r="D18" s="68">
        <v>1302</v>
      </c>
      <c r="E18" s="69"/>
      <c r="F18" s="69"/>
      <c r="G18" s="69"/>
      <c r="H18" s="70"/>
    </row>
    <row r="19" spans="1:8" s="16" customFormat="1" ht="50.1" customHeight="1" x14ac:dyDescent="0.2">
      <c r="A19" s="55"/>
      <c r="B19" s="72" t="s">
        <v>19</v>
      </c>
      <c r="C19" s="73" t="str">
        <f>"Электронный справочник "&amp;$C$2&amp;" (версия для ПК)"</f>
        <v>Электронный справочник "2ГИС.ТОМСК" (версия для ПК)</v>
      </c>
      <c r="D19" s="74"/>
      <c r="E19" s="75"/>
      <c r="F19" s="75"/>
      <c r="G19" s="75"/>
      <c r="H19" s="76"/>
    </row>
    <row r="20" spans="1:8" s="16" customFormat="1" ht="40.5" customHeight="1" x14ac:dyDescent="0.2">
      <c r="A20" s="55"/>
      <c r="B20" s="72" t="s">
        <v>20</v>
      </c>
      <c r="C20" s="35"/>
      <c r="D20" s="74"/>
      <c r="E20" s="75"/>
      <c r="F20" s="75"/>
      <c r="G20" s="75"/>
      <c r="H20" s="76"/>
    </row>
    <row r="21" spans="1:8" s="16" customFormat="1" ht="75" customHeight="1" thickBot="1" x14ac:dyDescent="0.25">
      <c r="A21" s="59"/>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1" s="78"/>
      <c r="E21" s="79"/>
      <c r="F21" s="79"/>
      <c r="G21" s="79"/>
      <c r="H21" s="80"/>
    </row>
    <row r="22" spans="1:8" s="16" customFormat="1" ht="24.95" customHeight="1" thickBot="1" x14ac:dyDescent="0.25">
      <c r="A22" s="81"/>
      <c r="B22" s="513"/>
      <c r="C22" s="130"/>
      <c r="D22" s="399"/>
      <c r="E22" s="399"/>
      <c r="F22" s="399"/>
      <c r="G22" s="399"/>
      <c r="H22" s="400"/>
    </row>
    <row r="23" spans="1:8" s="16" customFormat="1" ht="50.1" customHeight="1" x14ac:dyDescent="0.2">
      <c r="A23" s="53"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3" s="68">
        <v>300</v>
      </c>
      <c r="E23" s="69"/>
      <c r="F23" s="69"/>
      <c r="G23" s="69"/>
      <c r="H23" s="70"/>
    </row>
    <row r="24" spans="1:8" s="16" customFormat="1" ht="94.5" customHeight="1" x14ac:dyDescent="0.2">
      <c r="A24" s="55"/>
      <c r="B24" s="92"/>
      <c r="C24" s="93"/>
      <c r="D24" s="74"/>
      <c r="E24" s="75"/>
      <c r="F24" s="75"/>
      <c r="G24" s="75"/>
      <c r="H24" s="76"/>
    </row>
    <row r="25" spans="1:8" s="16" customFormat="1" ht="163.5" customHeight="1" thickBot="1" x14ac:dyDescent="0.25">
      <c r="A25" s="59"/>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5" s="78"/>
      <c r="E25" s="79"/>
      <c r="F25" s="79"/>
      <c r="G25" s="79"/>
      <c r="H25" s="80"/>
    </row>
    <row r="26" spans="1:8" s="16" customFormat="1" ht="24.95" customHeight="1" thickBot="1" x14ac:dyDescent="0.25">
      <c r="A26" s="81"/>
      <c r="B26" s="513"/>
      <c r="C26" s="130"/>
      <c r="D26" s="399"/>
      <c r="E26" s="399"/>
      <c r="F26" s="399"/>
      <c r="G26" s="399"/>
      <c r="H26" s="400"/>
    </row>
    <row r="27" spans="1:8" s="16" customFormat="1" ht="50.1" customHeight="1" x14ac:dyDescent="0.2">
      <c r="A27" s="53"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7" s="31">
        <f>F27*1.2</f>
        <v>15552</v>
      </c>
      <c r="E27" s="32">
        <f>F27*1.1</f>
        <v>14256.000000000002</v>
      </c>
      <c r="F27" s="32">
        <v>12960</v>
      </c>
      <c r="G27" s="32">
        <f>F27*0.75</f>
        <v>9720</v>
      </c>
      <c r="H27" s="33">
        <f>F27*0.5</f>
        <v>6480</v>
      </c>
    </row>
    <row r="28" spans="1:8" s="16" customFormat="1" ht="99.95" customHeight="1" x14ac:dyDescent="0.2">
      <c r="A28" s="55"/>
      <c r="B28" s="35"/>
      <c r="C28" s="35"/>
      <c r="D28" s="36"/>
      <c r="E28" s="37"/>
      <c r="F28" s="37"/>
      <c r="G28" s="37"/>
      <c r="H28" s="38"/>
    </row>
    <row r="29" spans="1:8" s="16" customFormat="1" ht="99.95" customHeight="1" x14ac:dyDescent="0.2">
      <c r="A29" s="55"/>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9" s="36"/>
      <c r="E29" s="37"/>
      <c r="F29" s="37"/>
      <c r="G29" s="37"/>
      <c r="H29" s="38"/>
    </row>
    <row r="30" spans="1:8" s="16" customFormat="1" ht="156.75" customHeight="1" thickBot="1" x14ac:dyDescent="0.25">
      <c r="A30" s="59"/>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0" s="44"/>
      <c r="E30" s="45"/>
      <c r="F30" s="45"/>
      <c r="G30" s="45"/>
      <c r="H30" s="46"/>
    </row>
    <row r="31" spans="1:8" s="16" customFormat="1" ht="24.95" customHeight="1" thickBot="1" x14ac:dyDescent="0.25">
      <c r="A31" s="81"/>
      <c r="B31" s="513"/>
      <c r="C31" s="130"/>
      <c r="D31" s="399"/>
      <c r="E31" s="399"/>
      <c r="F31" s="399"/>
      <c r="G31" s="399"/>
      <c r="H31" s="400"/>
    </row>
    <row r="32" spans="1:8" s="16" customFormat="1" ht="50.1" customHeight="1" x14ac:dyDescent="0.2">
      <c r="A32" s="53"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2" s="54">
        <f>F32*1.2</f>
        <v>20203.2</v>
      </c>
      <c r="E32" s="32">
        <f>F32*1.1</f>
        <v>18519.600000000002</v>
      </c>
      <c r="F32" s="282">
        <v>16836</v>
      </c>
      <c r="G32" s="32">
        <f>F32*0.75</f>
        <v>12627</v>
      </c>
      <c r="H32" s="33">
        <f>F32*0.5</f>
        <v>8418</v>
      </c>
    </row>
    <row r="33" spans="1:8" s="16" customFormat="1" ht="99.95" customHeight="1" x14ac:dyDescent="0.2">
      <c r="A33" s="55"/>
      <c r="B33" s="35"/>
      <c r="C33" s="35"/>
      <c r="D33" s="56"/>
      <c r="E33" s="37"/>
      <c r="F33" s="285"/>
      <c r="G33" s="37"/>
      <c r="H33" s="38"/>
    </row>
    <row r="34" spans="1:8" s="16" customFormat="1" ht="99.95" customHeight="1" x14ac:dyDescent="0.2">
      <c r="A34" s="55"/>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4" s="56"/>
      <c r="E34" s="37"/>
      <c r="F34" s="285"/>
      <c r="G34" s="37"/>
      <c r="H34" s="38"/>
    </row>
    <row r="35" spans="1:8" s="16" customFormat="1" ht="156.75" customHeight="1" x14ac:dyDescent="0.2">
      <c r="A35" s="55"/>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5" s="56"/>
      <c r="E35" s="37"/>
      <c r="F35" s="285"/>
      <c r="G35" s="37"/>
      <c r="H35" s="38"/>
    </row>
    <row r="36" spans="1:8" s="16" customFormat="1" ht="92.25" customHeight="1" thickBot="1" x14ac:dyDescent="0.25">
      <c r="A36" s="59"/>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61"/>
      <c r="E36" s="45"/>
      <c r="F36" s="288"/>
      <c r="G36" s="45"/>
      <c r="H36" s="46"/>
    </row>
    <row r="37" spans="1:8" s="16" customFormat="1" ht="24.95" customHeight="1" thickBot="1" x14ac:dyDescent="0.25">
      <c r="A37" s="81"/>
      <c r="B37" s="513"/>
      <c r="C37" s="130"/>
      <c r="D37" s="399"/>
      <c r="E37" s="399"/>
      <c r="F37" s="399"/>
      <c r="G37" s="399"/>
      <c r="H37" s="400"/>
    </row>
    <row r="38" spans="1:8" s="16" customFormat="1" ht="125.1" customHeight="1" x14ac:dyDescent="0.2">
      <c r="A38" s="53" t="s">
        <v>28</v>
      </c>
      <c r="B38" s="66" t="s">
        <v>29</v>
      </c>
      <c r="C38" s="67"/>
      <c r="D38" s="68">
        <v>2040</v>
      </c>
      <c r="E38" s="69"/>
      <c r="F38" s="69"/>
      <c r="G38" s="69"/>
      <c r="H38" s="70"/>
    </row>
    <row r="39" spans="1:8" s="16" customFormat="1" ht="50.1" customHeight="1" x14ac:dyDescent="0.2">
      <c r="A39" s="55"/>
      <c r="B39" s="72" t="s">
        <v>19</v>
      </c>
      <c r="C39" s="73" t="str">
        <f>"Электронный справочник "&amp;$C$2&amp;" (версия для ПК)"</f>
        <v>Электронный справочник "2ГИС.ТОМСК" (версия для ПК)</v>
      </c>
      <c r="D39" s="74"/>
      <c r="E39" s="75"/>
      <c r="F39" s="75"/>
      <c r="G39" s="75"/>
      <c r="H39" s="76"/>
    </row>
    <row r="40" spans="1:8" s="16" customFormat="1" ht="50.1" customHeight="1" x14ac:dyDescent="0.2">
      <c r="A40" s="55"/>
      <c r="B40" s="72" t="s">
        <v>20</v>
      </c>
      <c r="C40" s="35"/>
      <c r="D40" s="74"/>
      <c r="E40" s="75"/>
      <c r="F40" s="75"/>
      <c r="G40" s="75"/>
      <c r="H40" s="76"/>
    </row>
    <row r="41" spans="1:8" s="16" customFormat="1" ht="75" customHeight="1" thickBot="1" x14ac:dyDescent="0.25">
      <c r="A41" s="59"/>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1" s="78"/>
      <c r="E41" s="79"/>
      <c r="F41" s="79"/>
      <c r="G41" s="79"/>
      <c r="H41" s="80"/>
    </row>
    <row r="42" spans="1:8" s="16" customFormat="1" ht="24.95" customHeight="1" thickBot="1" x14ac:dyDescent="0.25">
      <c r="A42" s="81"/>
      <c r="B42" s="513"/>
      <c r="C42" s="130"/>
      <c r="D42" s="399"/>
      <c r="E42" s="399"/>
      <c r="F42" s="399"/>
      <c r="G42" s="399"/>
      <c r="H42" s="400"/>
    </row>
    <row r="43" spans="1:8" s="16" customFormat="1" ht="50.1" customHeight="1" x14ac:dyDescent="0.2">
      <c r="A43" s="53"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3" s="68">
        <v>456</v>
      </c>
      <c r="E43" s="69"/>
      <c r="F43" s="69"/>
      <c r="G43" s="69"/>
      <c r="H43" s="70"/>
    </row>
    <row r="44" spans="1:8" s="16" customFormat="1" ht="69.75" customHeight="1" x14ac:dyDescent="0.2">
      <c r="A44" s="55"/>
      <c r="B44" s="92"/>
      <c r="C44" s="93"/>
      <c r="D44" s="74"/>
      <c r="E44" s="75"/>
      <c r="F44" s="75"/>
      <c r="G44" s="75"/>
      <c r="H44" s="76"/>
    </row>
    <row r="45" spans="1:8" s="16" customFormat="1" ht="155.25" customHeight="1" x14ac:dyDescent="0.2">
      <c r="A45" s="55"/>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5" s="74"/>
      <c r="E45" s="75"/>
      <c r="F45" s="75"/>
      <c r="G45" s="75"/>
      <c r="H45" s="76"/>
    </row>
    <row r="46" spans="1:8" s="16" customFormat="1" ht="168.75" customHeight="1" thickBot="1" x14ac:dyDescent="0.25">
      <c r="A46" s="59"/>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8"/>
      <c r="E46" s="79"/>
      <c r="F46" s="79"/>
      <c r="G46" s="79"/>
      <c r="H46" s="80"/>
    </row>
    <row r="47" spans="1:8" s="16" customFormat="1" ht="24.95" customHeight="1" thickBot="1" x14ac:dyDescent="0.25">
      <c r="A47" s="81"/>
      <c r="B47" s="513"/>
      <c r="C47" s="130"/>
      <c r="D47" s="399"/>
      <c r="E47" s="399"/>
      <c r="F47" s="399"/>
      <c r="G47" s="399"/>
      <c r="H47" s="400"/>
    </row>
    <row r="48" spans="1:8" ht="37.5" customHeight="1" x14ac:dyDescent="0.2">
      <c r="A48" s="53"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8" s="68">
        <v>4080</v>
      </c>
      <c r="E48" s="69"/>
      <c r="F48" s="69"/>
      <c r="G48" s="69"/>
      <c r="H48" s="70"/>
    </row>
    <row r="49" spans="1:8" ht="72.75" customHeight="1" x14ac:dyDescent="0.2">
      <c r="A49" s="55"/>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9" s="74"/>
      <c r="E49" s="75"/>
      <c r="F49" s="75"/>
      <c r="G49" s="75"/>
      <c r="H49" s="76"/>
    </row>
    <row r="50" spans="1:8" ht="109.5" customHeight="1"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8"/>
      <c r="E50" s="79"/>
      <c r="F50" s="79"/>
      <c r="G50" s="79"/>
      <c r="H50" s="80"/>
    </row>
    <row r="51" spans="1:8" s="16" customFormat="1" ht="24.95" customHeight="1" thickBot="1" x14ac:dyDescent="0.25">
      <c r="A51" s="81"/>
      <c r="B51" s="513"/>
      <c r="C51" s="130"/>
      <c r="D51" s="399"/>
      <c r="E51" s="399"/>
      <c r="F51" s="399"/>
      <c r="G51" s="399"/>
      <c r="H51" s="400"/>
    </row>
    <row r="52" spans="1:8" ht="45" customHeight="1" x14ac:dyDescent="0.2">
      <c r="A52" s="5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2" s="68">
        <v>126</v>
      </c>
      <c r="E52" s="69"/>
      <c r="F52" s="69"/>
      <c r="G52" s="69"/>
      <c r="H52" s="70"/>
    </row>
    <row r="53" spans="1:8" ht="64.5" customHeight="1"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3" s="78"/>
      <c r="E53" s="79"/>
      <c r="F53" s="79"/>
      <c r="G53" s="79"/>
      <c r="H53" s="80"/>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5" s="31">
        <f>F55*1.2</f>
        <v>12441.6</v>
      </c>
      <c r="E55" s="32">
        <f>F55*1.1</f>
        <v>11404.800000000001</v>
      </c>
      <c r="F55" s="32">
        <v>10368</v>
      </c>
      <c r="G55" s="32">
        <f>F55*0.75</f>
        <v>7776</v>
      </c>
      <c r="H55" s="33">
        <f>F55*0.5</f>
        <v>5184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1" s="54">
        <f>F61*1.2</f>
        <v>13996.8</v>
      </c>
      <c r="E61" s="32">
        <f>F61*1.1</f>
        <v>12830.400000000001</v>
      </c>
      <c r="F61" s="32">
        <v>11664</v>
      </c>
      <c r="G61" s="32">
        <f>F61*0.75</f>
        <v>8748</v>
      </c>
      <c r="H61" s="33">
        <f>F61*0.5</f>
        <v>5832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7" s="389">
        <v>300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9" s="393"/>
      <c r="E69" s="394"/>
      <c r="F69" s="394"/>
      <c r="G69" s="394"/>
      <c r="H69" s="395"/>
    </row>
    <row r="70" spans="1:8" s="16" customFormat="1" ht="24.95" customHeight="1" thickBot="1" x14ac:dyDescent="0.25">
      <c r="A70" s="81"/>
      <c r="B70" s="513"/>
      <c r="C70" s="130"/>
      <c r="D70" s="399"/>
      <c r="E70" s="399"/>
      <c r="F70" s="399"/>
      <c r="G70" s="399"/>
      <c r="H70" s="400"/>
    </row>
    <row r="71" spans="1:8" ht="50.1" customHeight="1" thickBot="1" x14ac:dyDescent="0.25">
      <c r="A71" s="136" t="s">
        <v>38</v>
      </c>
      <c r="B71" s="653"/>
      <c r="C71" s="653"/>
      <c r="D71" s="311" t="str">
        <f>"от "&amp;MIN(D72:D91)&amp;" до "&amp;MAX(D72:D91)</f>
        <v>от 2340 до 46800</v>
      </c>
      <c r="E71" s="311"/>
      <c r="F71" s="311"/>
      <c r="G71" s="311"/>
      <c r="H71" s="312"/>
    </row>
    <row r="72" spans="1:8" ht="37.5" customHeight="1" x14ac:dyDescent="0.2">
      <c r="A72" s="777" t="s">
        <v>39</v>
      </c>
      <c r="B72" s="778"/>
      <c r="C72"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72" s="56">
        <v>2340</v>
      </c>
      <c r="E72" s="37"/>
      <c r="F72" s="37"/>
      <c r="G72" s="37"/>
      <c r="H72" s="38"/>
    </row>
    <row r="73" spans="1:8" ht="37.5" customHeight="1" x14ac:dyDescent="0.2">
      <c r="A73" s="543" t="s">
        <v>40</v>
      </c>
      <c r="B73" s="554"/>
      <c r="C73" s="297"/>
      <c r="D73" s="56">
        <v>4680</v>
      </c>
      <c r="E73" s="37"/>
      <c r="F73" s="37"/>
      <c r="G73" s="37"/>
      <c r="H73" s="38"/>
    </row>
    <row r="74" spans="1:8" ht="37.5" customHeight="1" x14ac:dyDescent="0.2">
      <c r="A74" s="543" t="s">
        <v>41</v>
      </c>
      <c r="B74" s="554"/>
      <c r="C74" s="297"/>
      <c r="D74" s="56">
        <v>7020</v>
      </c>
      <c r="E74" s="37"/>
      <c r="F74" s="37"/>
      <c r="G74" s="37"/>
      <c r="H74" s="38"/>
    </row>
    <row r="75" spans="1:8" ht="37.5" customHeight="1" x14ac:dyDescent="0.2">
      <c r="A75" s="543" t="s">
        <v>42</v>
      </c>
      <c r="B75" s="554"/>
      <c r="C75" s="297"/>
      <c r="D75" s="56">
        <v>9360</v>
      </c>
      <c r="E75" s="37"/>
      <c r="F75" s="37"/>
      <c r="G75" s="37"/>
      <c r="H75" s="38"/>
    </row>
    <row r="76" spans="1:8" ht="37.5" customHeight="1" x14ac:dyDescent="0.2">
      <c r="A76" s="543" t="s">
        <v>43</v>
      </c>
      <c r="B76" s="554"/>
      <c r="C76" s="297"/>
      <c r="D76" s="56">
        <v>11700</v>
      </c>
      <c r="E76" s="37"/>
      <c r="F76" s="37"/>
      <c r="G76" s="37"/>
      <c r="H76" s="38"/>
    </row>
    <row r="77" spans="1:8" ht="37.5" customHeight="1" x14ac:dyDescent="0.2">
      <c r="A77" s="543" t="s">
        <v>44</v>
      </c>
      <c r="B77" s="554"/>
      <c r="C77" s="297"/>
      <c r="D77" s="56">
        <v>14040</v>
      </c>
      <c r="E77" s="37"/>
      <c r="F77" s="37"/>
      <c r="G77" s="37"/>
      <c r="H77" s="38"/>
    </row>
    <row r="78" spans="1:8" ht="37.5" customHeight="1" x14ac:dyDescent="0.2">
      <c r="A78" s="543" t="s">
        <v>45</v>
      </c>
      <c r="B78" s="554"/>
      <c r="C78" s="297"/>
      <c r="D78" s="56">
        <v>16380</v>
      </c>
      <c r="E78" s="37"/>
      <c r="F78" s="37"/>
      <c r="G78" s="37"/>
      <c r="H78" s="38"/>
    </row>
    <row r="79" spans="1:8" ht="37.5" customHeight="1" x14ac:dyDescent="0.2">
      <c r="A79" s="543" t="s">
        <v>46</v>
      </c>
      <c r="B79" s="554"/>
      <c r="C79" s="297"/>
      <c r="D79" s="56">
        <v>18720</v>
      </c>
      <c r="E79" s="37"/>
      <c r="F79" s="37"/>
      <c r="G79" s="37"/>
      <c r="H79" s="38"/>
    </row>
    <row r="80" spans="1:8" ht="37.5" customHeight="1" x14ac:dyDescent="0.2">
      <c r="A80" s="543" t="s">
        <v>47</v>
      </c>
      <c r="B80" s="554"/>
      <c r="C80" s="297"/>
      <c r="D80" s="56">
        <v>21060</v>
      </c>
      <c r="E80" s="37"/>
      <c r="F80" s="37"/>
      <c r="G80" s="37"/>
      <c r="H80" s="38"/>
    </row>
    <row r="81" spans="1:8" ht="37.5" customHeight="1" x14ac:dyDescent="0.2">
      <c r="A81" s="543" t="s">
        <v>48</v>
      </c>
      <c r="B81" s="554"/>
      <c r="C81" s="297"/>
      <c r="D81" s="56">
        <v>23400</v>
      </c>
      <c r="E81" s="37"/>
      <c r="F81" s="37"/>
      <c r="G81" s="37"/>
      <c r="H81" s="38"/>
    </row>
    <row r="82" spans="1:8" ht="37.5" customHeight="1" x14ac:dyDescent="0.2">
      <c r="A82" s="543" t="s">
        <v>49</v>
      </c>
      <c r="B82" s="554"/>
      <c r="C82" s="297"/>
      <c r="D82" s="56">
        <v>25740</v>
      </c>
      <c r="E82" s="37"/>
      <c r="F82" s="37"/>
      <c r="G82" s="37"/>
      <c r="H82" s="38"/>
    </row>
    <row r="83" spans="1:8" ht="37.5" customHeight="1" x14ac:dyDescent="0.2">
      <c r="A83" s="543" t="s">
        <v>50</v>
      </c>
      <c r="B83" s="554"/>
      <c r="C83" s="297"/>
      <c r="D83" s="56">
        <v>28080</v>
      </c>
      <c r="E83" s="37"/>
      <c r="F83" s="37"/>
      <c r="G83" s="37"/>
      <c r="H83" s="38"/>
    </row>
    <row r="84" spans="1:8" ht="37.5" customHeight="1" x14ac:dyDescent="0.2">
      <c r="A84" s="543" t="s">
        <v>51</v>
      </c>
      <c r="B84" s="554"/>
      <c r="C84" s="297"/>
      <c r="D84" s="56">
        <v>30420</v>
      </c>
      <c r="E84" s="37"/>
      <c r="F84" s="37"/>
      <c r="G84" s="37"/>
      <c r="H84" s="38"/>
    </row>
    <row r="85" spans="1:8" ht="37.5" customHeight="1" x14ac:dyDescent="0.2">
      <c r="A85" s="543" t="s">
        <v>52</v>
      </c>
      <c r="B85" s="554"/>
      <c r="C85" s="297"/>
      <c r="D85" s="56">
        <v>32760</v>
      </c>
      <c r="E85" s="37"/>
      <c r="F85" s="37"/>
      <c r="G85" s="37"/>
      <c r="H85" s="38"/>
    </row>
    <row r="86" spans="1:8" ht="37.5" customHeight="1" x14ac:dyDescent="0.2">
      <c r="A86" s="543" t="s">
        <v>53</v>
      </c>
      <c r="B86" s="554"/>
      <c r="C86" s="297"/>
      <c r="D86" s="56">
        <v>35100</v>
      </c>
      <c r="E86" s="37"/>
      <c r="F86" s="37"/>
      <c r="G86" s="37"/>
      <c r="H86" s="38"/>
    </row>
    <row r="87" spans="1:8" ht="37.5" customHeight="1" x14ac:dyDescent="0.2">
      <c r="A87" s="543" t="s">
        <v>54</v>
      </c>
      <c r="B87" s="554"/>
      <c r="C87" s="297"/>
      <c r="D87" s="56">
        <v>37440</v>
      </c>
      <c r="E87" s="37"/>
      <c r="F87" s="37"/>
      <c r="G87" s="37"/>
      <c r="H87" s="38"/>
    </row>
    <row r="88" spans="1:8" ht="37.5" customHeight="1" x14ac:dyDescent="0.2">
      <c r="A88" s="543" t="s">
        <v>55</v>
      </c>
      <c r="B88" s="554"/>
      <c r="C88" s="297"/>
      <c r="D88" s="56">
        <v>39780</v>
      </c>
      <c r="E88" s="37"/>
      <c r="F88" s="37"/>
      <c r="G88" s="37"/>
      <c r="H88" s="38"/>
    </row>
    <row r="89" spans="1:8" ht="37.5" customHeight="1" x14ac:dyDescent="0.2">
      <c r="A89" s="543" t="s">
        <v>56</v>
      </c>
      <c r="B89" s="554"/>
      <c r="C89" s="297"/>
      <c r="D89" s="56">
        <v>42120</v>
      </c>
      <c r="E89" s="37"/>
      <c r="F89" s="37"/>
      <c r="G89" s="37"/>
      <c r="H89" s="38"/>
    </row>
    <row r="90" spans="1:8" ht="37.5" customHeight="1" x14ac:dyDescent="0.2">
      <c r="A90" s="543" t="s">
        <v>57</v>
      </c>
      <c r="B90" s="554"/>
      <c r="C90" s="297"/>
      <c r="D90" s="56">
        <v>44460</v>
      </c>
      <c r="E90" s="37"/>
      <c r="F90" s="37"/>
      <c r="G90" s="37"/>
      <c r="H90" s="38"/>
    </row>
    <row r="91" spans="1:8" ht="37.5" customHeight="1" x14ac:dyDescent="0.2">
      <c r="A91" s="147" t="s">
        <v>58</v>
      </c>
      <c r="B91" s="148"/>
      <c r="C91" s="297"/>
      <c r="D91" s="56">
        <v>46800</v>
      </c>
      <c r="E91" s="37"/>
      <c r="F91" s="37"/>
      <c r="G91" s="37"/>
      <c r="H91" s="38"/>
    </row>
    <row r="92" spans="1:8" ht="37.5" customHeight="1" x14ac:dyDescent="0.2">
      <c r="A92" s="147" t="s">
        <v>205</v>
      </c>
      <c r="B92" s="148"/>
      <c r="C92" s="297"/>
      <c r="D92" s="56">
        <v>49140</v>
      </c>
      <c r="E92" s="37"/>
      <c r="F92" s="37"/>
      <c r="G92" s="37"/>
      <c r="H92" s="38"/>
    </row>
    <row r="93" spans="1:8" ht="37.5" customHeight="1" x14ac:dyDescent="0.2">
      <c r="A93" s="147" t="s">
        <v>206</v>
      </c>
      <c r="B93" s="148"/>
      <c r="C93" s="297"/>
      <c r="D93" s="56">
        <v>51480</v>
      </c>
      <c r="E93" s="37"/>
      <c r="F93" s="37"/>
      <c r="G93" s="37"/>
      <c r="H93" s="38"/>
    </row>
    <row r="94" spans="1:8" ht="37.5" customHeight="1" x14ac:dyDescent="0.2">
      <c r="A94" s="147" t="s">
        <v>207</v>
      </c>
      <c r="B94" s="148"/>
      <c r="C94" s="297"/>
      <c r="D94" s="56">
        <v>53820</v>
      </c>
      <c r="E94" s="37"/>
      <c r="F94" s="37"/>
      <c r="G94" s="37"/>
      <c r="H94" s="38"/>
    </row>
    <row r="95" spans="1:8" ht="37.5" customHeight="1" x14ac:dyDescent="0.2">
      <c r="A95" s="147" t="s">
        <v>208</v>
      </c>
      <c r="B95" s="148"/>
      <c r="C95" s="297"/>
      <c r="D95" s="56">
        <v>56160</v>
      </c>
      <c r="E95" s="37"/>
      <c r="F95" s="37"/>
      <c r="G95" s="37"/>
      <c r="H95" s="38"/>
    </row>
    <row r="96" spans="1:8" ht="37.5" customHeight="1" x14ac:dyDescent="0.2">
      <c r="A96" s="147" t="s">
        <v>209</v>
      </c>
      <c r="B96" s="148"/>
      <c r="C96" s="297"/>
      <c r="D96" s="56">
        <v>58500</v>
      </c>
      <c r="E96" s="37"/>
      <c r="F96" s="37"/>
      <c r="G96" s="37"/>
      <c r="H96" s="38"/>
    </row>
    <row r="97" spans="1:8" ht="37.5" customHeight="1" x14ac:dyDescent="0.2">
      <c r="A97" s="147" t="s">
        <v>210</v>
      </c>
      <c r="B97" s="148"/>
      <c r="C97" s="297"/>
      <c r="D97" s="56">
        <v>60840</v>
      </c>
      <c r="E97" s="37"/>
      <c r="F97" s="37"/>
      <c r="G97" s="37"/>
      <c r="H97" s="38"/>
    </row>
    <row r="98" spans="1:8" ht="37.5" customHeight="1" x14ac:dyDescent="0.2">
      <c r="A98" s="147" t="s">
        <v>211</v>
      </c>
      <c r="B98" s="148"/>
      <c r="C98" s="297"/>
      <c r="D98" s="56">
        <v>63180</v>
      </c>
      <c r="E98" s="37"/>
      <c r="F98" s="37"/>
      <c r="G98" s="37"/>
      <c r="H98" s="38"/>
    </row>
    <row r="99" spans="1:8" ht="37.5" customHeight="1" x14ac:dyDescent="0.2">
      <c r="A99" s="147" t="s">
        <v>212</v>
      </c>
      <c r="B99" s="148"/>
      <c r="C99" s="297"/>
      <c r="D99" s="56">
        <v>65520</v>
      </c>
      <c r="E99" s="37"/>
      <c r="F99" s="37"/>
      <c r="G99" s="37"/>
      <c r="H99" s="38"/>
    </row>
    <row r="100" spans="1:8" ht="37.5" customHeight="1" x14ac:dyDescent="0.2">
      <c r="A100" s="147" t="s">
        <v>213</v>
      </c>
      <c r="B100" s="148"/>
      <c r="C100" s="297"/>
      <c r="D100" s="56">
        <v>67860</v>
      </c>
      <c r="E100" s="37"/>
      <c r="F100" s="37"/>
      <c r="G100" s="37"/>
      <c r="H100" s="38"/>
    </row>
    <row r="101" spans="1:8" ht="37.5" customHeight="1" thickBot="1" x14ac:dyDescent="0.25">
      <c r="A101" s="147" t="s">
        <v>214</v>
      </c>
      <c r="B101" s="148"/>
      <c r="C101" s="316"/>
      <c r="D101" s="56">
        <v>70200</v>
      </c>
      <c r="E101" s="37"/>
      <c r="F101" s="37"/>
      <c r="G101" s="37"/>
      <c r="H101" s="38"/>
    </row>
    <row r="102" spans="1:8" ht="50.1" customHeight="1" thickBot="1" x14ac:dyDescent="0.25">
      <c r="A102" s="136" t="s">
        <v>59</v>
      </c>
      <c r="B102" s="653"/>
      <c r="C102" s="653"/>
      <c r="D102" s="311" t="str">
        <f>"от "&amp;MIN(D103:D112)&amp;" до "&amp;MAX(D103:D112)</f>
        <v>от 240 до 5076</v>
      </c>
      <c r="E102" s="311"/>
      <c r="F102" s="311"/>
      <c r="G102" s="311"/>
      <c r="H102" s="312"/>
    </row>
    <row r="103" spans="1:8" ht="151.5" x14ac:dyDescent="0.2">
      <c r="A103" s="420" t="s">
        <v>60</v>
      </c>
      <c r="B103" s="421" t="s">
        <v>13</v>
      </c>
      <c r="C103" s="434"/>
      <c r="D103" s="36">
        <v>810</v>
      </c>
      <c r="E103" s="37"/>
      <c r="F103" s="37"/>
      <c r="G103" s="37"/>
      <c r="H103" s="38"/>
    </row>
    <row r="104" spans="1:8" ht="37.5" customHeight="1" x14ac:dyDescent="0.2">
      <c r="A104" s="321" t="s">
        <v>61</v>
      </c>
      <c r="B104" s="779"/>
      <c r="C104" s="78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4" s="36">
        <v>474</v>
      </c>
      <c r="E104" s="37"/>
      <c r="F104" s="37"/>
      <c r="G104" s="37"/>
      <c r="H104" s="38"/>
    </row>
    <row r="105" spans="1:8" ht="37.5" customHeight="1" x14ac:dyDescent="0.2">
      <c r="A105" s="321" t="s">
        <v>62</v>
      </c>
      <c r="B105" s="779"/>
      <c r="C105" s="781"/>
      <c r="D105" s="36">
        <v>5016</v>
      </c>
      <c r="E105" s="37"/>
      <c r="F105" s="37"/>
      <c r="G105" s="37"/>
      <c r="H105" s="38"/>
    </row>
    <row r="106" spans="1:8" ht="37.5" customHeight="1" x14ac:dyDescent="0.2">
      <c r="A106" s="321" t="s">
        <v>63</v>
      </c>
      <c r="B106" s="779"/>
      <c r="C106" s="781"/>
      <c r="D106" s="36">
        <v>1476</v>
      </c>
      <c r="E106" s="37"/>
      <c r="F106" s="37"/>
      <c r="G106" s="37"/>
      <c r="H106" s="38"/>
    </row>
    <row r="107" spans="1:8" ht="37.5" customHeight="1" x14ac:dyDescent="0.2">
      <c r="A107" s="321" t="s">
        <v>64</v>
      </c>
      <c r="B107" s="779"/>
      <c r="C107" s="781"/>
      <c r="D107" s="36">
        <v>4308</v>
      </c>
      <c r="E107" s="37"/>
      <c r="F107" s="37"/>
      <c r="G107" s="37"/>
      <c r="H107" s="38"/>
    </row>
    <row r="108" spans="1:8" ht="37.5" customHeight="1" x14ac:dyDescent="0.2">
      <c r="A108" s="321" t="s">
        <v>65</v>
      </c>
      <c r="B108" s="779"/>
      <c r="C108" s="781"/>
      <c r="D108" s="36">
        <v>240</v>
      </c>
      <c r="E108" s="37"/>
      <c r="F108" s="37"/>
      <c r="G108" s="37"/>
      <c r="H108" s="38"/>
    </row>
    <row r="109" spans="1:8" ht="37.5" customHeight="1" x14ac:dyDescent="0.2">
      <c r="A109" s="321" t="s">
        <v>66</v>
      </c>
      <c r="B109" s="779"/>
      <c r="C109" s="781"/>
      <c r="D109" s="36">
        <v>240</v>
      </c>
      <c r="E109" s="37"/>
      <c r="F109" s="37"/>
      <c r="G109" s="37"/>
      <c r="H109" s="38"/>
    </row>
    <row r="110" spans="1:8" ht="37.5" customHeight="1" x14ac:dyDescent="0.2">
      <c r="A110" s="321" t="s">
        <v>67</v>
      </c>
      <c r="B110" s="779"/>
      <c r="C110" s="781"/>
      <c r="D110" s="36">
        <v>480</v>
      </c>
      <c r="E110" s="37"/>
      <c r="F110" s="37"/>
      <c r="G110" s="37"/>
      <c r="H110" s="38"/>
    </row>
    <row r="111" spans="1:8" ht="37.5" customHeight="1" x14ac:dyDescent="0.2">
      <c r="A111" s="321" t="s">
        <v>68</v>
      </c>
      <c r="B111" s="779"/>
      <c r="C111" s="781"/>
      <c r="D111" s="36">
        <v>720</v>
      </c>
      <c r="E111" s="37"/>
      <c r="F111" s="37"/>
      <c r="G111" s="37"/>
      <c r="H111" s="38"/>
    </row>
    <row r="112" spans="1:8" ht="37.5" customHeight="1" x14ac:dyDescent="0.2">
      <c r="A112" s="321" t="s">
        <v>69</v>
      </c>
      <c r="B112" s="779"/>
      <c r="C112" s="782"/>
      <c r="D112" s="36">
        <v>5076</v>
      </c>
      <c r="E112" s="37"/>
      <c r="F112" s="37"/>
      <c r="G112" s="37"/>
      <c r="H112" s="38"/>
    </row>
    <row r="113" spans="1:8" s="16" customFormat="1" ht="117.75" customHeight="1" thickBot="1" x14ac:dyDescent="0.25">
      <c r="A113" s="783" t="s">
        <v>71</v>
      </c>
      <c r="B113" s="784"/>
      <c r="C113" s="78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13" s="36">
        <v>30</v>
      </c>
      <c r="E113" s="37"/>
      <c r="F113" s="37"/>
      <c r="G113" s="37"/>
      <c r="H113" s="38"/>
    </row>
    <row r="114" spans="1:8" ht="50.1" customHeight="1" thickBot="1" x14ac:dyDescent="0.25">
      <c r="A114" s="24" t="s">
        <v>72</v>
      </c>
      <c r="B114" s="25"/>
      <c r="C114" s="26"/>
      <c r="D114" s="173" t="str">
        <f>"от "&amp;MIN(D116,D136:D152)&amp;" до "&amp;MAX(D116,D136:D152)</f>
        <v>от 504 до 30000</v>
      </c>
      <c r="E114" s="173"/>
      <c r="F114" s="173"/>
      <c r="G114" s="173"/>
      <c r="H114" s="174"/>
    </row>
    <row r="115" spans="1:8" s="16" customFormat="1" ht="24.95" customHeight="1" thickBot="1" x14ac:dyDescent="0.25">
      <c r="A115" s="81"/>
      <c r="B115" s="513"/>
      <c r="C115" s="130"/>
      <c r="D115" s="399"/>
      <c r="E115" s="399"/>
      <c r="F115" s="399"/>
      <c r="G115" s="399"/>
      <c r="H115" s="400"/>
    </row>
    <row r="116" spans="1:8" ht="63"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16" s="182">
        <v>10008</v>
      </c>
      <c r="E116" s="182"/>
      <c r="F116" s="182"/>
      <c r="G116" s="182"/>
      <c r="H116" s="183"/>
    </row>
    <row r="117" spans="1:8" ht="63" customHeight="1" thickBot="1" x14ac:dyDescent="0.25">
      <c r="A117" s="184" t="s">
        <v>74</v>
      </c>
      <c r="B117" s="185"/>
      <c r="C117" s="186"/>
      <c r="D117" s="187" t="s">
        <v>75</v>
      </c>
      <c r="E117" s="188"/>
      <c r="F117" s="188"/>
      <c r="G117" s="188"/>
      <c r="H117" s="189"/>
    </row>
    <row r="118" spans="1:8" ht="63" customHeight="1" x14ac:dyDescent="0.2">
      <c r="A118" s="190" t="s">
        <v>76</v>
      </c>
      <c r="B118" s="191"/>
      <c r="C118" s="186"/>
      <c r="D118" s="157">
        <f>D116/4</f>
        <v>2502</v>
      </c>
      <c r="E118" s="157"/>
      <c r="F118" s="157"/>
      <c r="G118" s="157"/>
      <c r="H118" s="158"/>
    </row>
    <row r="119" spans="1:8" ht="63" customHeight="1" x14ac:dyDescent="0.2">
      <c r="A119" s="190" t="s">
        <v>77</v>
      </c>
      <c r="B119" s="191"/>
      <c r="C119" s="186"/>
      <c r="D119" s="157">
        <f>D116/5</f>
        <v>2001.6</v>
      </c>
      <c r="E119" s="157"/>
      <c r="F119" s="157"/>
      <c r="G119" s="157"/>
      <c r="H119" s="158"/>
    </row>
    <row r="120" spans="1:8" ht="63" customHeight="1" x14ac:dyDescent="0.2">
      <c r="A120" s="190" t="s">
        <v>78</v>
      </c>
      <c r="B120" s="191"/>
      <c r="C120" s="186"/>
      <c r="D120" s="157">
        <f>D116/6</f>
        <v>1668</v>
      </c>
      <c r="E120" s="157"/>
      <c r="F120" s="157"/>
      <c r="G120" s="157"/>
      <c r="H120" s="158"/>
    </row>
    <row r="121" spans="1:8" ht="63" customHeight="1" x14ac:dyDescent="0.2">
      <c r="A121" s="190" t="s">
        <v>79</v>
      </c>
      <c r="B121" s="191"/>
      <c r="C121" s="186"/>
      <c r="D121" s="157">
        <f>D116/7</f>
        <v>1429.7142857142858</v>
      </c>
      <c r="E121" s="157"/>
      <c r="F121" s="157"/>
      <c r="G121" s="157"/>
      <c r="H121" s="158"/>
    </row>
    <row r="122" spans="1:8" ht="63" customHeight="1" x14ac:dyDescent="0.2">
      <c r="A122" s="190" t="s">
        <v>80</v>
      </c>
      <c r="B122" s="191"/>
      <c r="C122" s="186"/>
      <c r="D122" s="157">
        <f>D116/8</f>
        <v>1251</v>
      </c>
      <c r="E122" s="157"/>
      <c r="F122" s="157"/>
      <c r="G122" s="157"/>
      <c r="H122" s="158"/>
    </row>
    <row r="123" spans="1:8" ht="63" customHeight="1" x14ac:dyDescent="0.2">
      <c r="A123" s="190" t="s">
        <v>81</v>
      </c>
      <c r="B123" s="191"/>
      <c r="C123" s="186"/>
      <c r="D123" s="157">
        <f>D116/9</f>
        <v>1112</v>
      </c>
      <c r="E123" s="157"/>
      <c r="F123" s="157"/>
      <c r="G123" s="157"/>
      <c r="H123" s="158"/>
    </row>
    <row r="124" spans="1:8" ht="63" customHeight="1" x14ac:dyDescent="0.2">
      <c r="A124" s="190" t="s">
        <v>82</v>
      </c>
      <c r="B124" s="191"/>
      <c r="C124" s="186"/>
      <c r="D124" s="157">
        <f>D116/10</f>
        <v>1000.8</v>
      </c>
      <c r="E124" s="157"/>
      <c r="F124" s="157"/>
      <c r="G124" s="157"/>
      <c r="H124" s="158"/>
    </row>
    <row r="125" spans="1:8" ht="63" customHeight="1" thickBot="1" x14ac:dyDescent="0.25">
      <c r="A125" s="179" t="s">
        <v>83</v>
      </c>
      <c r="B125" s="180"/>
      <c r="C125" s="186"/>
      <c r="D125" s="182">
        <v>13944</v>
      </c>
      <c r="E125" s="182"/>
      <c r="F125" s="182"/>
      <c r="G125" s="182"/>
      <c r="H125" s="183"/>
    </row>
    <row r="126" spans="1:8" ht="63" customHeight="1" thickBot="1" x14ac:dyDescent="0.25">
      <c r="A126" s="184" t="s">
        <v>74</v>
      </c>
      <c r="B126" s="185"/>
      <c r="C126" s="186"/>
      <c r="D126" s="187" t="s">
        <v>75</v>
      </c>
      <c r="E126" s="188"/>
      <c r="F126" s="188"/>
      <c r="G126" s="188"/>
      <c r="H126" s="189"/>
    </row>
    <row r="127" spans="1:8" ht="63" customHeight="1" x14ac:dyDescent="0.2">
      <c r="A127" s="190" t="s">
        <v>76</v>
      </c>
      <c r="B127" s="191"/>
      <c r="C127" s="186"/>
      <c r="D127" s="157">
        <v>3486</v>
      </c>
      <c r="E127" s="157"/>
      <c r="F127" s="157"/>
      <c r="G127" s="157"/>
      <c r="H127" s="158"/>
    </row>
    <row r="128" spans="1:8" ht="63" customHeight="1" x14ac:dyDescent="0.2">
      <c r="A128" s="190" t="s">
        <v>77</v>
      </c>
      <c r="B128" s="191"/>
      <c r="C128" s="186"/>
      <c r="D128" s="157">
        <v>2788.7999999999997</v>
      </c>
      <c r="E128" s="157"/>
      <c r="F128" s="157"/>
      <c r="G128" s="157"/>
      <c r="H128" s="158"/>
    </row>
    <row r="129" spans="1:8" ht="63" customHeight="1" x14ac:dyDescent="0.2">
      <c r="A129" s="190" t="s">
        <v>78</v>
      </c>
      <c r="B129" s="191"/>
      <c r="C129" s="186"/>
      <c r="D129" s="157">
        <v>2324</v>
      </c>
      <c r="E129" s="157"/>
      <c r="F129" s="157"/>
      <c r="G129" s="157"/>
      <c r="H129" s="158"/>
    </row>
    <row r="130" spans="1:8" ht="63" customHeight="1" x14ac:dyDescent="0.2">
      <c r="A130" s="190" t="s">
        <v>79</v>
      </c>
      <c r="B130" s="191"/>
      <c r="C130" s="186"/>
      <c r="D130" s="157">
        <v>1992</v>
      </c>
      <c r="E130" s="157"/>
      <c r="F130" s="157"/>
      <c r="G130" s="157"/>
      <c r="H130" s="158"/>
    </row>
    <row r="131" spans="1:8" ht="63" customHeight="1" x14ac:dyDescent="0.2">
      <c r="A131" s="190" t="s">
        <v>80</v>
      </c>
      <c r="B131" s="191"/>
      <c r="C131" s="186"/>
      <c r="D131" s="157">
        <v>1743</v>
      </c>
      <c r="E131" s="157"/>
      <c r="F131" s="157"/>
      <c r="G131" s="157"/>
      <c r="H131" s="158"/>
    </row>
    <row r="132" spans="1:8" ht="63" customHeight="1" x14ac:dyDescent="0.2">
      <c r="A132" s="190" t="s">
        <v>81</v>
      </c>
      <c r="B132" s="191"/>
      <c r="C132" s="186"/>
      <c r="D132" s="157">
        <v>1549.3333333333333</v>
      </c>
      <c r="E132" s="157"/>
      <c r="F132" s="157"/>
      <c r="G132" s="157"/>
      <c r="H132" s="158"/>
    </row>
    <row r="133" spans="1:8" ht="63" customHeight="1" thickBot="1" x14ac:dyDescent="0.25">
      <c r="A133" s="190" t="s">
        <v>82</v>
      </c>
      <c r="B133" s="191"/>
      <c r="C133" s="194"/>
      <c r="D133" s="157">
        <v>1394.3999999999999</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34" s="36">
        <v>15000</v>
      </c>
      <c r="E134" s="37"/>
      <c r="F134" s="37"/>
      <c r="G134" s="37"/>
      <c r="H134" s="38"/>
    </row>
    <row r="135" spans="1:8" s="16" customFormat="1" ht="24.95" customHeight="1" thickBot="1" x14ac:dyDescent="0.25">
      <c r="A135" s="81"/>
      <c r="B135" s="513"/>
      <c r="C135" s="130"/>
      <c r="D135" s="399"/>
      <c r="E135" s="399"/>
      <c r="F135" s="399"/>
      <c r="G135" s="399"/>
      <c r="H135" s="400"/>
    </row>
    <row r="136" spans="1:8" ht="50.1" customHeight="1" x14ac:dyDescent="0.2">
      <c r="A136" s="550" t="s">
        <v>85</v>
      </c>
      <c r="B136" s="551"/>
      <c r="C136" s="439" t="str">
        <f>"Интернет-площадка 2gis.ru на основе Cправочника организаций "&amp;$C$2&amp;""</f>
        <v>Интернет-площадка 2gis.ru на основе Cправочника организаций "2ГИС.ТОМСК"</v>
      </c>
      <c r="D136" s="36">
        <v>6300</v>
      </c>
      <c r="E136" s="37"/>
      <c r="F136" s="37"/>
      <c r="G136" s="37"/>
      <c r="H136" s="38"/>
    </row>
    <row r="137" spans="1:8" ht="50.1" customHeight="1" x14ac:dyDescent="0.2">
      <c r="A137" s="154" t="s">
        <v>86</v>
      </c>
      <c r="B137" s="204"/>
      <c r="C137"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7" s="36">
        <v>3780</v>
      </c>
      <c r="E137" s="37"/>
      <c r="F137" s="37"/>
      <c r="G137" s="37"/>
      <c r="H137" s="38"/>
    </row>
    <row r="138" spans="1:8" ht="50.1" customHeight="1" x14ac:dyDescent="0.2">
      <c r="A138" s="154" t="s">
        <v>87</v>
      </c>
      <c r="B138" s="204"/>
      <c r="C138"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8" s="36">
        <v>18528</v>
      </c>
      <c r="E138" s="37"/>
      <c r="F138" s="37"/>
      <c r="G138" s="37"/>
      <c r="H138" s="38"/>
    </row>
    <row r="139" spans="1:8" ht="50.1" customHeight="1" x14ac:dyDescent="0.2">
      <c r="A139" s="154" t="s">
        <v>88</v>
      </c>
      <c r="B139" s="204"/>
      <c r="C139" s="203" t="str">
        <f>"Интернет-площадка 2gis.ru на основе Cправочника организаций "&amp;$C$2&amp;""</f>
        <v>Интернет-площадка 2gis.ru на основе Cправочника организаций "2ГИС.ТОМСК"</v>
      </c>
      <c r="D139" s="36">
        <v>10050</v>
      </c>
      <c r="E139" s="37"/>
      <c r="F139" s="37"/>
      <c r="G139" s="37"/>
      <c r="H139" s="38"/>
    </row>
    <row r="140" spans="1:8" ht="50.1" customHeight="1" x14ac:dyDescent="0.2">
      <c r="A140" s="154" t="s">
        <v>89</v>
      </c>
      <c r="B140" s="204"/>
      <c r="C140" s="203" t="str">
        <f>"Интернет-площадка 2gis.ru на основе Cправочника организаций "&amp;$C$2&amp;""</f>
        <v>Интернет-площадка 2gis.ru на основе Cправочника организаций "2ГИС.ТОМСК"</v>
      </c>
      <c r="D140" s="36">
        <v>12060</v>
      </c>
      <c r="E140" s="37"/>
      <c r="F140" s="37"/>
      <c r="G140" s="37"/>
      <c r="H140" s="38"/>
    </row>
    <row r="141" spans="1:8" ht="50.1" customHeight="1" x14ac:dyDescent="0.2">
      <c r="A141" s="154" t="s">
        <v>90</v>
      </c>
      <c r="B141" s="204"/>
      <c r="C141"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1" s="36">
        <v>8736</v>
      </c>
      <c r="E141" s="37"/>
      <c r="F141" s="37"/>
      <c r="G141" s="37"/>
      <c r="H141" s="38"/>
    </row>
    <row r="142" spans="1:8" ht="50.1" customHeight="1" x14ac:dyDescent="0.2">
      <c r="A142" s="154" t="s">
        <v>91</v>
      </c>
      <c r="B142" s="204"/>
      <c r="C142"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2" s="36">
        <v>7494</v>
      </c>
      <c r="E142" s="37"/>
      <c r="F142" s="37"/>
      <c r="G142" s="37"/>
      <c r="H142" s="38"/>
    </row>
    <row r="143" spans="1:8" ht="50.1" customHeight="1" x14ac:dyDescent="0.2">
      <c r="A143" s="154" t="s">
        <v>92</v>
      </c>
      <c r="B143" s="204"/>
      <c r="C143"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3" s="36">
        <v>18528</v>
      </c>
      <c r="E143" s="37"/>
      <c r="F143" s="37"/>
      <c r="G143" s="37"/>
      <c r="H143" s="38"/>
    </row>
    <row r="144" spans="1:8" ht="50.1" customHeight="1" x14ac:dyDescent="0.2">
      <c r="A144" s="154" t="s">
        <v>93</v>
      </c>
      <c r="B144" s="204"/>
      <c r="C144" s="203" t="str">
        <f>C176</f>
        <v>электронный справочник на основе Справочника организаций "2ГИС.ТОМСК" (мобильная версия 2ГИС 4.0 и выше)</v>
      </c>
      <c r="D144" s="36">
        <v>15000</v>
      </c>
      <c r="E144" s="37"/>
      <c r="F144" s="37"/>
      <c r="G144" s="37"/>
      <c r="H144" s="38"/>
    </row>
    <row r="145" spans="1:8" ht="50.1" customHeight="1" x14ac:dyDescent="0.2">
      <c r="A145" s="154" t="s">
        <v>94</v>
      </c>
      <c r="B145" s="204"/>
      <c r="C145" s="203" t="s">
        <v>95</v>
      </c>
      <c r="D145" s="36">
        <v>504</v>
      </c>
      <c r="E145" s="37"/>
      <c r="F145" s="37"/>
      <c r="G145" s="37"/>
      <c r="H145" s="38"/>
    </row>
    <row r="146" spans="1:8" ht="64.5" customHeight="1" x14ac:dyDescent="0.2">
      <c r="A146" s="160" t="s">
        <v>96</v>
      </c>
      <c r="B146" s="161"/>
      <c r="C14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6" s="36">
        <v>4590</v>
      </c>
      <c r="E146" s="37"/>
      <c r="F146" s="37"/>
      <c r="G146" s="37"/>
      <c r="H146" s="38"/>
    </row>
    <row r="147" spans="1:8" ht="64.5" customHeight="1" x14ac:dyDescent="0.2">
      <c r="A147" s="160" t="s">
        <v>97</v>
      </c>
      <c r="B147" s="161"/>
      <c r="C147" s="203"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7" s="36">
        <v>3672</v>
      </c>
      <c r="E147" s="37"/>
      <c r="F147" s="37"/>
      <c r="G147" s="37"/>
      <c r="H147" s="38"/>
    </row>
    <row r="148" spans="1:8" ht="64.5" customHeight="1" x14ac:dyDescent="0.2">
      <c r="A148" s="160" t="s">
        <v>98</v>
      </c>
      <c r="B148" s="161"/>
      <c r="C148"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8" s="36">
        <v>3870</v>
      </c>
      <c r="E148" s="37"/>
      <c r="F148" s="37"/>
      <c r="G148" s="37"/>
      <c r="H148" s="38"/>
    </row>
    <row r="149" spans="1:8" ht="64.5" customHeight="1" x14ac:dyDescent="0.2">
      <c r="A149" s="160" t="s">
        <v>99</v>
      </c>
      <c r="B149" s="161"/>
      <c r="C149"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9" s="36">
        <v>1836</v>
      </c>
      <c r="E149" s="37"/>
      <c r="F149" s="37"/>
      <c r="G149" s="37"/>
      <c r="H149" s="38"/>
    </row>
    <row r="150" spans="1:8" ht="64.5" customHeight="1" x14ac:dyDescent="0.2">
      <c r="A150" s="160" t="s">
        <v>100</v>
      </c>
      <c r="B150" s="161" t="s">
        <v>100</v>
      </c>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0" s="36">
        <v>30000</v>
      </c>
      <c r="E150" s="37"/>
      <c r="F150" s="37"/>
      <c r="G150" s="37"/>
      <c r="H150" s="38"/>
    </row>
    <row r="151" spans="1:8" ht="64.5" customHeight="1" x14ac:dyDescent="0.2">
      <c r="A151" s="160" t="s">
        <v>101</v>
      </c>
      <c r="B151" s="161" t="s">
        <v>101</v>
      </c>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1" s="36">
        <v>10008</v>
      </c>
      <c r="E151" s="37"/>
      <c r="F151" s="37"/>
      <c r="G151" s="37"/>
      <c r="H151" s="38"/>
    </row>
    <row r="152" spans="1:8" ht="50.1" customHeight="1" thickBot="1" x14ac:dyDescent="0.25">
      <c r="A152" s="154" t="s">
        <v>102</v>
      </c>
      <c r="B152" s="204"/>
      <c r="C152"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2" s="36">
        <v>5016</v>
      </c>
      <c r="E152" s="37"/>
      <c r="F152" s="37"/>
      <c r="G152" s="37"/>
      <c r="H152" s="38"/>
    </row>
    <row r="153" spans="1:8" s="16" customFormat="1" ht="102" customHeight="1" thickBot="1" x14ac:dyDescent="0.25">
      <c r="A153" s="154" t="s">
        <v>16</v>
      </c>
      <c r="B153" s="204"/>
      <c r="C15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3" s="36">
        <v>900</v>
      </c>
      <c r="E153" s="37"/>
      <c r="F153" s="37"/>
      <c r="G153" s="37"/>
      <c r="H153" s="38"/>
    </row>
    <row r="154" spans="1:8" s="16" customFormat="1" ht="102" customHeight="1" thickBot="1" x14ac:dyDescent="0.25">
      <c r="A154" s="154" t="s">
        <v>103</v>
      </c>
      <c r="B154" s="204"/>
      <c r="C15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4" s="36">
        <v>100002</v>
      </c>
      <c r="E154" s="37"/>
      <c r="F154" s="37"/>
      <c r="G154" s="37"/>
      <c r="H154" s="38"/>
    </row>
    <row r="155" spans="1:8" s="16" customFormat="1" ht="126" customHeight="1" x14ac:dyDescent="0.2">
      <c r="A155" s="154" t="s">
        <v>104</v>
      </c>
      <c r="B155" s="204"/>
      <c r="C15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5" s="36">
        <v>15000</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6" s="36">
        <v>10050</v>
      </c>
      <c r="E156" s="37"/>
      <c r="F156" s="37"/>
      <c r="G156" s="37"/>
      <c r="H156" s="38"/>
    </row>
    <row r="157" spans="1:8" s="16" customFormat="1" ht="96" customHeight="1" x14ac:dyDescent="0.2">
      <c r="A157" s="154" t="s">
        <v>106</v>
      </c>
      <c r="B157" s="204"/>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57" s="36">
        <v>15000</v>
      </c>
      <c r="E157" s="37"/>
      <c r="F157" s="37"/>
      <c r="G157" s="37"/>
      <c r="H157" s="38"/>
    </row>
    <row r="158" spans="1:8" ht="50.1" customHeight="1" x14ac:dyDescent="0.2">
      <c r="A158" s="154" t="s">
        <v>107</v>
      </c>
      <c r="B158" s="204"/>
      <c r="C158" s="203" t="str">
        <f>"Интернет-площадка 2gis.ru на основе Cправочника организаций "&amp;$C$2&amp;""</f>
        <v>Интернет-площадка 2gis.ru на основе Cправочника организаций "2ГИС.ТОМСК"</v>
      </c>
      <c r="D158" s="36">
        <v>9480</v>
      </c>
      <c r="E158" s="37"/>
      <c r="F158" s="37"/>
      <c r="G158" s="37"/>
      <c r="H158" s="38"/>
    </row>
    <row r="159" spans="1:8" ht="50.1" customHeight="1" x14ac:dyDescent="0.2">
      <c r="A159" s="154" t="s">
        <v>108</v>
      </c>
      <c r="B159" s="204"/>
      <c r="C159" s="203"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9" s="36">
        <v>5760</v>
      </c>
      <c r="E159" s="37"/>
      <c r="F159" s="37"/>
      <c r="G159" s="37"/>
      <c r="H159" s="38"/>
    </row>
    <row r="160" spans="1:8" ht="50.1" customHeight="1" x14ac:dyDescent="0.2">
      <c r="A160" s="154" t="s">
        <v>109</v>
      </c>
      <c r="B160" s="204"/>
      <c r="C160" s="203" t="str">
        <f t="shared" si="1"/>
        <v>Электронный справочник на основе Справочника организаций "2ГИС.ТОМСК" (версия для ПК)</v>
      </c>
      <c r="D160" s="36">
        <v>27840</v>
      </c>
      <c r="E160" s="37"/>
      <c r="F160" s="37"/>
      <c r="G160" s="37"/>
      <c r="H160" s="38"/>
    </row>
    <row r="161" spans="1:8" ht="50.1" customHeight="1" x14ac:dyDescent="0.2">
      <c r="A161" s="154" t="s">
        <v>110</v>
      </c>
      <c r="B161" s="204"/>
      <c r="C161" s="203" t="str">
        <f>"Интернет-площадка 2gis.ru на основе Cправочника организаций "&amp;$C$2&amp;""</f>
        <v>Интернет-площадка 2gis.ru на основе Cправочника организаций "2ГИС.ТОМСК"</v>
      </c>
      <c r="D161" s="36">
        <v>15120</v>
      </c>
      <c r="E161" s="37"/>
      <c r="F161" s="37"/>
      <c r="G161" s="37"/>
      <c r="H161" s="38"/>
    </row>
    <row r="162" spans="1:8" ht="50.1" customHeight="1" x14ac:dyDescent="0.2">
      <c r="A162" s="154" t="s">
        <v>111</v>
      </c>
      <c r="B162" s="204"/>
      <c r="C162" s="203" t="str">
        <f>"Интернет-площадка 2gis.ru на основе Cправочника организаций "&amp;$C$2&amp;""</f>
        <v>Интернет-площадка 2gis.ru на основе Cправочника организаций "2ГИС.ТОМСК"</v>
      </c>
      <c r="D162" s="36">
        <v>18144</v>
      </c>
      <c r="E162" s="37"/>
      <c r="F162" s="37"/>
      <c r="G162" s="37"/>
      <c r="H162" s="38"/>
    </row>
    <row r="163" spans="1:8" ht="50.1" customHeight="1" x14ac:dyDescent="0.2">
      <c r="A163" s="154" t="s">
        <v>112</v>
      </c>
      <c r="B163" s="204"/>
      <c r="C163" s="203" t="str">
        <f t="shared" si="1"/>
        <v>Электронный справочник на основе Справочника организаций "2ГИС.ТОМСК" (версия для ПК)</v>
      </c>
      <c r="D163" s="36">
        <v>13200</v>
      </c>
      <c r="E163" s="37"/>
      <c r="F163" s="37"/>
      <c r="G163" s="37"/>
      <c r="H163" s="38"/>
    </row>
    <row r="164" spans="1:8" ht="50.1" customHeight="1" x14ac:dyDescent="0.2">
      <c r="A164" s="154" t="s">
        <v>113</v>
      </c>
      <c r="B164" s="204"/>
      <c r="C164" s="203" t="str">
        <f t="shared" si="1"/>
        <v>Электронный справочник на основе Справочника организаций "2ГИС.ТОМСК" (версия для ПК)</v>
      </c>
      <c r="D164" s="36">
        <v>11280</v>
      </c>
      <c r="E164" s="37"/>
      <c r="F164" s="37"/>
      <c r="G164" s="37"/>
      <c r="H164" s="38"/>
    </row>
    <row r="165" spans="1:8" ht="50.1" customHeight="1" x14ac:dyDescent="0.2">
      <c r="A165" s="154" t="s">
        <v>114</v>
      </c>
      <c r="B165" s="204"/>
      <c r="C165" s="203" t="str">
        <f t="shared" si="1"/>
        <v>Электронный справочник на основе Справочника организаций "2ГИС.ТОМСК" (версия для ПК)</v>
      </c>
      <c r="D165" s="36">
        <v>27840</v>
      </c>
      <c r="E165" s="37"/>
      <c r="F165" s="37"/>
      <c r="G165" s="37"/>
      <c r="H165" s="38"/>
    </row>
    <row r="166" spans="1:8" ht="50.1" customHeight="1" x14ac:dyDescent="0.2">
      <c r="A166" s="154" t="s">
        <v>115</v>
      </c>
      <c r="B166" s="204"/>
      <c r="C166" s="203" t="s">
        <v>95</v>
      </c>
      <c r="D166" s="36">
        <v>840</v>
      </c>
      <c r="E166" s="37"/>
      <c r="F166" s="37"/>
      <c r="G166" s="37"/>
      <c r="H166" s="38"/>
    </row>
    <row r="167" spans="1:8" ht="63" customHeight="1" x14ac:dyDescent="0.2">
      <c r="A167" s="154" t="s">
        <v>116</v>
      </c>
      <c r="B167" s="204"/>
      <c r="C16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67" s="36">
        <v>45000</v>
      </c>
      <c r="E167" s="37"/>
      <c r="F167" s="37"/>
      <c r="G167" s="37"/>
      <c r="H167" s="38"/>
    </row>
    <row r="168" spans="1:8" ht="50.1" customHeight="1" thickBot="1" x14ac:dyDescent="0.25">
      <c r="A168" s="162" t="s">
        <v>117</v>
      </c>
      <c r="B168" s="618"/>
      <c r="C168" s="203" t="str">
        <f t="shared" si="1"/>
        <v>Электронный справочник на основе Справочника организаций "2ГИС.ТОМСК" (версия для ПК)</v>
      </c>
      <c r="D168" s="36">
        <v>7560</v>
      </c>
      <c r="E168" s="37"/>
      <c r="F168" s="37"/>
      <c r="G168" s="37"/>
      <c r="H168" s="38"/>
    </row>
    <row r="169" spans="1:8" ht="50.1" customHeight="1" thickBot="1" x14ac:dyDescent="0.25">
      <c r="A169" s="24" t="s">
        <v>118</v>
      </c>
      <c r="B169" s="25"/>
      <c r="C169" s="26"/>
      <c r="D169" s="363"/>
      <c r="E169" s="363"/>
      <c r="F169" s="363"/>
      <c r="G169" s="363"/>
      <c r="H169" s="364"/>
    </row>
    <row r="170" spans="1:8" s="16" customFormat="1" ht="50.1" customHeight="1" x14ac:dyDescent="0.2">
      <c r="A170" s="160" t="s">
        <v>119</v>
      </c>
      <c r="B170" s="161"/>
      <c r="C170" s="365"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70" s="31">
        <v>10050</v>
      </c>
      <c r="E170" s="32"/>
      <c r="F170" s="32"/>
      <c r="G170" s="32"/>
      <c r="H170" s="33"/>
    </row>
    <row r="171" spans="1:8" s="16" customFormat="1" ht="50.1" customHeight="1" x14ac:dyDescent="0.2">
      <c r="A171" s="160" t="s">
        <v>120</v>
      </c>
      <c r="B171" s="161"/>
      <c r="C171" s="366"/>
      <c r="D171" s="36">
        <v>12000</v>
      </c>
      <c r="E171" s="37"/>
      <c r="F171" s="37"/>
      <c r="G171" s="37"/>
      <c r="H171" s="38"/>
    </row>
    <row r="172" spans="1:8" s="16" customFormat="1" ht="50.1" customHeight="1" x14ac:dyDescent="0.2">
      <c r="A172" s="207" t="s">
        <v>121</v>
      </c>
      <c r="B172" s="208"/>
      <c r="C172" s="366"/>
      <c r="D172" s="36">
        <v>3000</v>
      </c>
      <c r="E172" s="37"/>
      <c r="F172" s="37"/>
      <c r="G172" s="37"/>
      <c r="H172" s="38"/>
    </row>
    <row r="173" spans="1:8" s="16" customFormat="1" ht="50.1" customHeight="1" x14ac:dyDescent="0.2">
      <c r="A173" s="207" t="s">
        <v>122</v>
      </c>
      <c r="B173" s="208"/>
      <c r="C173" s="366"/>
      <c r="D173" s="36">
        <v>300</v>
      </c>
      <c r="E173" s="37"/>
      <c r="F173" s="37"/>
      <c r="G173" s="37"/>
      <c r="H173" s="38"/>
    </row>
    <row r="174" spans="1:8" s="16" customFormat="1" ht="50.1" customHeight="1" thickBot="1" x14ac:dyDescent="0.25">
      <c r="A174" s="207" t="s">
        <v>123</v>
      </c>
      <c r="B174" s="208"/>
      <c r="C174" s="367"/>
      <c r="D174" s="44">
        <v>1050</v>
      </c>
      <c r="E174" s="45"/>
      <c r="F174" s="45"/>
      <c r="G174" s="45"/>
      <c r="H174" s="46"/>
    </row>
    <row r="175" spans="1:8" ht="50.1" customHeight="1" thickBot="1" x14ac:dyDescent="0.25">
      <c r="A175" s="24" t="s">
        <v>124</v>
      </c>
      <c r="B175" s="25"/>
      <c r="C175" s="26"/>
      <c r="D175" s="368"/>
      <c r="E175" s="368"/>
      <c r="F175" s="368"/>
      <c r="G175" s="368"/>
      <c r="H175" s="369"/>
    </row>
    <row r="176" spans="1:8" ht="50.1" customHeight="1" x14ac:dyDescent="0.2">
      <c r="A176" s="550" t="s">
        <v>177</v>
      </c>
      <c r="B176" s="551"/>
      <c r="C17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76" s="482">
        <f>F176*1.2</f>
        <v>7848</v>
      </c>
      <c r="E176" s="483">
        <f>F176*1.1</f>
        <v>7194.0000000000009</v>
      </c>
      <c r="F176" s="483">
        <v>6540</v>
      </c>
      <c r="G176" s="483">
        <f>F176*0.75</f>
        <v>4905</v>
      </c>
      <c r="H176" s="484">
        <f>F176*0.5</f>
        <v>3270</v>
      </c>
    </row>
    <row r="177" spans="1:8" ht="50.1" customHeight="1" x14ac:dyDescent="0.2">
      <c r="A177" s="154" t="s">
        <v>126</v>
      </c>
      <c r="B177" s="204"/>
      <c r="C177" s="202" t="str">
        <f>"Интернет-площадка 2gis.ru на основе Cправочника организаций "&amp;$C$2&amp;""</f>
        <v>Интернет-площадка 2gis.ru на основе Cправочника организаций "2ГИС.ТОМСК"</v>
      </c>
      <c r="D177" s="36">
        <v>2250</v>
      </c>
      <c r="E177" s="37"/>
      <c r="F177" s="37"/>
      <c r="G177" s="37"/>
      <c r="H177" s="38"/>
    </row>
    <row r="178" spans="1:8" ht="50.1" customHeight="1" x14ac:dyDescent="0.2">
      <c r="A178" s="154" t="s">
        <v>127</v>
      </c>
      <c r="B178" s="204"/>
      <c r="C178"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78" s="36">
        <v>4308</v>
      </c>
      <c r="E178" s="37"/>
      <c r="F178" s="37"/>
      <c r="G178" s="37"/>
      <c r="H178" s="38"/>
    </row>
    <row r="179" spans="1:8" ht="50.1" customHeight="1" x14ac:dyDescent="0.2">
      <c r="A179" s="154" t="s">
        <v>178</v>
      </c>
      <c r="B179" s="204"/>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79" s="212">
        <f>F179*1.2</f>
        <v>11808</v>
      </c>
      <c r="E179" s="213">
        <f>F179*1.1</f>
        <v>10824</v>
      </c>
      <c r="F179" s="213">
        <v>9840</v>
      </c>
      <c r="G179" s="213">
        <f>F179*0.75</f>
        <v>7380</v>
      </c>
      <c r="H179" s="214">
        <f>F179*0.5</f>
        <v>4920</v>
      </c>
    </row>
    <row r="180" spans="1:8" ht="50.1" customHeight="1" x14ac:dyDescent="0.2">
      <c r="A180" s="154" t="s">
        <v>179</v>
      </c>
      <c r="B180" s="204"/>
      <c r="C180" s="370" t="str">
        <f>"Интернет-площадка 2gis.ru на основе Cправочника организаций "&amp;$C$2&amp;""</f>
        <v>Интернет-площадка 2gis.ru на основе Cправочника организаций "2ГИС.ТОМСК"</v>
      </c>
      <c r="D180" s="36">
        <v>3480</v>
      </c>
      <c r="E180" s="37"/>
      <c r="F180" s="37"/>
      <c r="G180" s="37"/>
      <c r="H180" s="38"/>
    </row>
    <row r="181" spans="1:8" ht="50.1" customHeight="1" x14ac:dyDescent="0.2">
      <c r="A181" s="154" t="s">
        <v>130</v>
      </c>
      <c r="B181" s="204"/>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1" s="36">
        <v>6480</v>
      </c>
      <c r="E181" s="37"/>
      <c r="F181" s="37"/>
      <c r="G181" s="37"/>
      <c r="H181" s="38"/>
    </row>
    <row r="182" spans="1:8" s="16" customFormat="1" ht="126" customHeight="1" thickBot="1" x14ac:dyDescent="0.25">
      <c r="A182" s="162" t="s">
        <v>131</v>
      </c>
      <c r="B182" s="618"/>
      <c r="C182" s="215" t="str">
        <f>C177</f>
        <v>Интернет-площадка 2gis.ru на основе Cправочника организаций "2ГИС.ТОМСК"</v>
      </c>
      <c r="D182" s="212">
        <f>F182*1.2</f>
        <v>48024</v>
      </c>
      <c r="E182" s="213">
        <f>F182*1.1</f>
        <v>44022</v>
      </c>
      <c r="F182" s="213">
        <v>40020</v>
      </c>
      <c r="G182" s="213">
        <f>F182*0.75</f>
        <v>30015</v>
      </c>
      <c r="H182" s="214">
        <f>F182*0.5</f>
        <v>20010</v>
      </c>
    </row>
    <row r="183" spans="1:8" s="16" customFormat="1" ht="126" customHeight="1" thickBot="1" x14ac:dyDescent="0.25">
      <c r="A183" s="160" t="s">
        <v>132</v>
      </c>
      <c r="B183" s="161"/>
      <c r="C183" s="37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3" s="44">
        <v>6570</v>
      </c>
      <c r="E183" s="45"/>
      <c r="F183" s="45"/>
      <c r="G183" s="45"/>
      <c r="H183" s="46"/>
    </row>
    <row r="184" spans="1:8" ht="50.1" customHeight="1" thickBot="1" x14ac:dyDescent="0.25">
      <c r="A184" s="24" t="s">
        <v>193</v>
      </c>
      <c r="B184" s="25"/>
      <c r="C184" s="26"/>
      <c r="D184" s="427"/>
      <c r="E184" s="427"/>
      <c r="F184" s="427"/>
      <c r="G184" s="427"/>
      <c r="H184" s="428"/>
    </row>
    <row r="185" spans="1:8" s="23" customFormat="1" ht="30" customHeight="1" thickBot="1" x14ac:dyDescent="0.25">
      <c r="A185" s="429"/>
      <c r="B185" s="429"/>
      <c r="C185" s="430"/>
      <c r="D185" s="429"/>
      <c r="E185" s="429"/>
      <c r="F185" s="429"/>
      <c r="G185" s="429"/>
      <c r="H185" s="431"/>
    </row>
    <row r="186" spans="1:8" s="16" customFormat="1" ht="83.25" customHeight="1" x14ac:dyDescent="0.2">
      <c r="A186" s="160" t="s">
        <v>194</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6" s="36">
        <v>17700</v>
      </c>
      <c r="E186" s="37"/>
      <c r="F186" s="37"/>
      <c r="G186" s="37"/>
      <c r="H186" s="38"/>
    </row>
    <row r="187" spans="1:8" s="16" customFormat="1" ht="83.25" customHeight="1" thickBot="1" x14ac:dyDescent="0.25">
      <c r="A187" s="160" t="s">
        <v>195</v>
      </c>
      <c r="B187" s="161"/>
      <c r="C187" s="209"/>
      <c r="D187" s="36">
        <v>17700</v>
      </c>
      <c r="E187" s="37"/>
      <c r="F187" s="37"/>
      <c r="G187" s="37"/>
      <c r="H187" s="38"/>
    </row>
    <row r="188" spans="1:8" ht="50.1" customHeight="1" thickBot="1" x14ac:dyDescent="0.25">
      <c r="A188" s="336"/>
      <c r="B188" s="337"/>
      <c r="C188" s="337"/>
      <c r="D188" s="337"/>
      <c r="E188" s="337"/>
      <c r="F188" s="337"/>
      <c r="G188" s="337"/>
      <c r="H188" s="478"/>
    </row>
    <row r="189" spans="1:8" s="23" customFormat="1" ht="26.25" x14ac:dyDescent="0.2">
      <c r="A189" s="216"/>
      <c r="B189" s="217"/>
      <c r="C189" s="218"/>
      <c r="D189" s="217"/>
      <c r="E189" s="219"/>
      <c r="F189" s="219"/>
      <c r="G189" s="219"/>
      <c r="H189" s="219"/>
    </row>
    <row r="190" spans="1:8" s="16" customFormat="1" ht="21" x14ac:dyDescent="0.2">
      <c r="A190" s="220"/>
      <c r="B190" s="221" t="s">
        <v>133</v>
      </c>
      <c r="C190" s="222" t="s">
        <v>705</v>
      </c>
      <c r="D190" s="222"/>
      <c r="E190" s="219"/>
      <c r="F190" s="219"/>
      <c r="G190" s="219"/>
      <c r="H190" s="219"/>
    </row>
    <row r="191" spans="1:8" s="16" customFormat="1" ht="21" x14ac:dyDescent="0.2">
      <c r="A191" s="220"/>
      <c r="B191" s="223"/>
      <c r="C191" s="373" t="s">
        <v>706</v>
      </c>
      <c r="D191" s="373"/>
      <c r="E191" s="219"/>
      <c r="F191" s="219"/>
      <c r="G191" s="219"/>
      <c r="H191" s="219"/>
    </row>
    <row r="192" spans="1:8" s="16" customFormat="1" ht="21" x14ac:dyDescent="0.2">
      <c r="A192" s="220"/>
      <c r="B192" s="223"/>
      <c r="C192" s="373" t="s">
        <v>707</v>
      </c>
      <c r="D192" s="373"/>
      <c r="E192" s="219"/>
      <c r="F192" s="219"/>
      <c r="G192" s="219"/>
      <c r="H192" s="219"/>
    </row>
    <row r="193" spans="1:8" s="16" customFormat="1" ht="21" x14ac:dyDescent="0.2">
      <c r="A193" s="216"/>
      <c r="B193" s="217"/>
      <c r="C193" s="224"/>
      <c r="D193" s="224"/>
      <c r="E193" s="219"/>
      <c r="F193" s="219"/>
      <c r="G193" s="219"/>
      <c r="H193" s="219"/>
    </row>
    <row r="194" spans="1:8" s="16" customFormat="1" ht="23.25" x14ac:dyDescent="0.2">
      <c r="A194" s="227" t="str">
        <f>Абакан_юр!A174</f>
        <v>По соглашению сторон в качестве валюты платежа могут выступать украинские гривны, в этом случае курс следующий: 1 руб. = 0,4273 гривен</v>
      </c>
      <c r="B194" s="227"/>
      <c r="C194" s="227"/>
      <c r="D194" s="228"/>
      <c r="E194" s="219"/>
      <c r="F194" s="219"/>
      <c r="G194" s="219"/>
      <c r="H194" s="219"/>
    </row>
    <row r="195" spans="1:8" ht="23.25" x14ac:dyDescent="0.2">
      <c r="A195" s="227" t="str">
        <f>Абакан_юр!A175</f>
        <v>По соглашению сторон в качестве валюты платежа могут выступать дирхамы ОАЭ, в этом случае курс следующий: 1 руб. = 0,0413 дирхам</v>
      </c>
      <c r="B195" s="227"/>
      <c r="C195" s="227"/>
      <c r="D195" s="228"/>
    </row>
    <row r="196" spans="1:8" ht="23.25" x14ac:dyDescent="0.2">
      <c r="A196" s="227" t="str">
        <f>Абакан_юр!A176</f>
        <v>По соглашению сторон в качестве валюты платежа могут выступать доллары США, в этом случае курс следующий: 1 руб. = 0,0113 доллара</v>
      </c>
      <c r="B196" s="227"/>
      <c r="C196" s="227"/>
      <c r="D196" s="228"/>
    </row>
    <row r="197" spans="1:8" ht="23.25" x14ac:dyDescent="0.2">
      <c r="A197" s="227" t="str">
        <f>Абакан_юр!A177</f>
        <v>По соглашению сторон в качестве валюты платежа могут выступать евро, в этом случае курс следующий: 1 руб. = 0,0105 евро</v>
      </c>
      <c r="B197" s="227"/>
      <c r="C197" s="227"/>
      <c r="D197" s="228"/>
    </row>
    <row r="198" spans="1:8" ht="23.25" x14ac:dyDescent="0.2">
      <c r="A198" s="227" t="str">
        <f>Абакан_юр!A178</f>
        <v>По соглашению сторон в качестве валюты платежа могут выступать чешские кроны, в этом случае курс следующий: 1 руб. = 0,2661 крона</v>
      </c>
      <c r="B198" s="227"/>
      <c r="C198" s="227"/>
      <c r="D198" s="228"/>
    </row>
    <row r="199" spans="1:8" ht="23.25" x14ac:dyDescent="0.2">
      <c r="A199" s="227" t="str">
        <f>Абакан_юр!A179</f>
        <v>По соглашению сторон в качестве валюты платежа могут выступать киргизские сомы, в этом случае курс следующий: 1 руб. = 1,0065 сом</v>
      </c>
      <c r="B199" s="227"/>
      <c r="C199" s="227"/>
      <c r="D199" s="228"/>
    </row>
    <row r="200" spans="1:8" ht="23.25" x14ac:dyDescent="0.2">
      <c r="A200"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0" s="227"/>
      <c r="C200" s="227"/>
      <c r="D200" s="228"/>
    </row>
    <row r="201" spans="1:8" ht="23.25" customHeight="1" x14ac:dyDescent="0.2">
      <c r="A201" s="233"/>
      <c r="B201" s="233"/>
      <c r="C201" s="234"/>
      <c r="D201" s="235"/>
    </row>
    <row r="202" spans="1:8" ht="23.25" customHeight="1" x14ac:dyDescent="0.2">
      <c r="A202" s="239" t="s">
        <v>145</v>
      </c>
      <c r="B202" s="239"/>
      <c r="C202" s="239"/>
      <c r="D202" s="239"/>
    </row>
    <row r="203" spans="1:8" ht="23.25" customHeight="1" x14ac:dyDescent="0.2">
      <c r="A203" s="233"/>
      <c r="B203" s="233"/>
      <c r="C203" s="234"/>
      <c r="D203" s="235"/>
    </row>
    <row r="204" spans="1:8" ht="23.25" customHeight="1" thickBot="1" x14ac:dyDescent="0.25">
      <c r="A204" s="240" t="s">
        <v>146</v>
      </c>
      <c r="B204" s="240"/>
      <c r="C204" s="240"/>
      <c r="D204" s="240"/>
    </row>
    <row r="205" spans="1:8" ht="23.25" customHeight="1" thickBot="1" x14ac:dyDescent="0.25">
      <c r="A205" s="595" t="s">
        <v>147</v>
      </c>
      <c r="B205" s="596"/>
      <c r="C205" s="596"/>
      <c r="D205" s="597"/>
    </row>
    <row r="206" spans="1:8" ht="135.75" customHeight="1" thickBot="1" x14ac:dyDescent="0.25">
      <c r="A206" s="375" t="s">
        <v>148</v>
      </c>
      <c r="B206" s="376"/>
      <c r="C206" s="250" t="s">
        <v>149</v>
      </c>
      <c r="D206" s="486" t="s">
        <v>150</v>
      </c>
    </row>
    <row r="207" spans="1:8" ht="23.25" customHeight="1" x14ac:dyDescent="0.2">
      <c r="A207" s="253" t="s">
        <v>183</v>
      </c>
      <c r="B207" s="254"/>
      <c r="C207" s="256" t="s">
        <v>184</v>
      </c>
      <c r="D207" s="786">
        <v>2190</v>
      </c>
      <c r="F207" s="252"/>
      <c r="G207" s="252"/>
      <c r="H207" s="252"/>
    </row>
    <row r="208" spans="1:8" ht="21" x14ac:dyDescent="0.2">
      <c r="A208" s="258" t="s">
        <v>185</v>
      </c>
      <c r="B208" s="259"/>
      <c r="C208" s="261"/>
      <c r="D208" s="786">
        <v>1590</v>
      </c>
      <c r="F208" s="252"/>
      <c r="G208" s="252"/>
      <c r="H208" s="252"/>
    </row>
    <row r="209" spans="1:8" ht="21" customHeight="1" x14ac:dyDescent="0.2">
      <c r="A209" s="258" t="s">
        <v>186</v>
      </c>
      <c r="B209" s="259"/>
      <c r="C209" s="261"/>
      <c r="D209" s="786">
        <v>1440</v>
      </c>
      <c r="F209" s="252"/>
      <c r="G209" s="252"/>
      <c r="H209" s="252"/>
    </row>
    <row r="210" spans="1:8" ht="21.75" thickBot="1" x14ac:dyDescent="0.25">
      <c r="A210" s="258" t="s">
        <v>187</v>
      </c>
      <c r="B210" s="259"/>
      <c r="C210" s="261"/>
      <c r="D210" s="786">
        <v>1290</v>
      </c>
      <c r="F210" s="252"/>
      <c r="G210" s="252"/>
      <c r="H210" s="252"/>
    </row>
    <row r="211" spans="1:8" ht="147" x14ac:dyDescent="0.2">
      <c r="A211" s="762" t="s">
        <v>151</v>
      </c>
      <c r="B211" s="763"/>
      <c r="C211" s="255" t="s">
        <v>152</v>
      </c>
      <c r="D211" s="786" t="s">
        <v>153</v>
      </c>
    </row>
    <row r="212" spans="1:8" ht="147" x14ac:dyDescent="0.2">
      <c r="A212" s="445" t="s">
        <v>154</v>
      </c>
      <c r="B212" s="446"/>
      <c r="C212" s="260" t="s">
        <v>155</v>
      </c>
      <c r="D212" s="383" t="s">
        <v>156</v>
      </c>
    </row>
    <row r="213" spans="1:8" ht="154.5" customHeight="1" x14ac:dyDescent="0.2">
      <c r="A213" s="756" t="s">
        <v>157</v>
      </c>
      <c r="B213" s="446"/>
      <c r="C213" s="260" t="s">
        <v>158</v>
      </c>
      <c r="D213" s="787" t="s">
        <v>156</v>
      </c>
    </row>
    <row r="214" spans="1:8" ht="147.75" thickBot="1" x14ac:dyDescent="0.25">
      <c r="A214" s="411" t="s">
        <v>160</v>
      </c>
      <c r="B214" s="412"/>
      <c r="C214" s="601" t="s">
        <v>161</v>
      </c>
      <c r="D214" s="260" t="s">
        <v>156</v>
      </c>
      <c r="E214" s="217"/>
      <c r="F214" s="217"/>
      <c r="G214" s="217"/>
      <c r="H214" s="217"/>
    </row>
    <row r="215" spans="1:8" ht="231.75" thickBot="1" x14ac:dyDescent="0.25">
      <c r="A215" s="788" t="s">
        <v>162</v>
      </c>
      <c r="B215" s="789"/>
      <c r="C215" s="406" t="s">
        <v>163</v>
      </c>
      <c r="D215" s="406" t="s">
        <v>156</v>
      </c>
      <c r="E215" s="238"/>
      <c r="F215" s="238"/>
      <c r="G215" s="238"/>
      <c r="H215" s="238"/>
    </row>
    <row r="216" spans="1:8" ht="50.1" customHeight="1" x14ac:dyDescent="0.2">
      <c r="A216" s="790" t="s">
        <v>164</v>
      </c>
      <c r="B216" s="790"/>
      <c r="C216" s="790"/>
      <c r="D216" s="790"/>
    </row>
    <row r="217" spans="1:8" ht="50.1" customHeight="1" x14ac:dyDescent="0.2">
      <c r="A217" s="264" t="s">
        <v>165</v>
      </c>
      <c r="B217" s="264"/>
      <c r="C217" s="264"/>
      <c r="D217" s="264"/>
    </row>
    <row r="218" spans="1:8" ht="138" customHeight="1" x14ac:dyDescent="0.2">
      <c r="A218"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384"/>
      <c r="C218" s="384"/>
      <c r="D218" s="384"/>
    </row>
    <row r="219" spans="1:8" ht="91.5" customHeight="1" x14ac:dyDescent="0.2">
      <c r="A219" s="239" t="s">
        <v>167</v>
      </c>
      <c r="B219" s="239"/>
      <c r="C219" s="239"/>
      <c r="D219" s="239"/>
    </row>
    <row r="220" spans="1:8" ht="108" customHeight="1" x14ac:dyDescent="0.2">
      <c r="A220" s="264" t="s">
        <v>168</v>
      </c>
      <c r="B220" s="264"/>
      <c r="C220" s="264"/>
      <c r="D220" s="264"/>
    </row>
    <row r="221" spans="1:8" s="217" customFormat="1" ht="102.75" customHeight="1" x14ac:dyDescent="0.2">
      <c r="A221" s="239" t="s">
        <v>169</v>
      </c>
      <c r="B221" s="239"/>
      <c r="C221" s="239"/>
      <c r="D221" s="239"/>
      <c r="E221" s="266"/>
      <c r="F221" s="266"/>
      <c r="G221" s="266"/>
      <c r="H221" s="266"/>
    </row>
    <row r="222" spans="1:8" s="238" customFormat="1" ht="222.75" customHeight="1" x14ac:dyDescent="0.2">
      <c r="A222" s="216"/>
      <c r="B222" s="217"/>
      <c r="C222" s="218"/>
      <c r="D222" s="217"/>
      <c r="E222" s="219"/>
      <c r="F222" s="219"/>
      <c r="G222" s="219"/>
      <c r="H222" s="219"/>
    </row>
    <row r="223" spans="1:8" ht="30.75" customHeight="1" x14ac:dyDescent="0.2"/>
    <row r="224" spans="1:8" ht="30.75" customHeight="1" x14ac:dyDescent="0.2"/>
    <row r="225" spans="1:8" ht="258.75" customHeight="1" x14ac:dyDescent="0.2"/>
    <row r="226" spans="1:8" ht="74.25" customHeight="1" x14ac:dyDescent="0.2"/>
    <row r="227" spans="1:8" ht="48" customHeight="1" x14ac:dyDescent="0.2"/>
    <row r="228" spans="1:8" s="266" customFormat="1" ht="114.75" customHeight="1" x14ac:dyDescent="0.2">
      <c r="A228" s="216"/>
      <c r="B228" s="217"/>
      <c r="C228" s="218"/>
      <c r="D228" s="217"/>
      <c r="E228" s="219"/>
      <c r="F228" s="219"/>
      <c r="G228" s="219"/>
      <c r="H228" s="219"/>
    </row>
  </sheetData>
  <sheetProtection selectLockedCells="1" selectUnlockedCells="1"/>
  <mergeCells count="350">
    <mergeCell ref="A217:D217"/>
    <mergeCell ref="A218:D218"/>
    <mergeCell ref="A219:D219"/>
    <mergeCell ref="A220:D220"/>
    <mergeCell ref="A221:D221"/>
    <mergeCell ref="A211:B211"/>
    <mergeCell ref="A212:B212"/>
    <mergeCell ref="A213:B213"/>
    <mergeCell ref="A214:B214"/>
    <mergeCell ref="A215:B215"/>
    <mergeCell ref="A216:D216"/>
    <mergeCell ref="A202:D202"/>
    <mergeCell ref="A204:D204"/>
    <mergeCell ref="A205:D205"/>
    <mergeCell ref="A206:B206"/>
    <mergeCell ref="A207:B207"/>
    <mergeCell ref="C207:C210"/>
    <mergeCell ref="A208:B208"/>
    <mergeCell ref="A209:B209"/>
    <mergeCell ref="A210:B210"/>
    <mergeCell ref="A195:C195"/>
    <mergeCell ref="A196:C196"/>
    <mergeCell ref="A197:C197"/>
    <mergeCell ref="A198:C198"/>
    <mergeCell ref="A199:C199"/>
    <mergeCell ref="A200:C200"/>
    <mergeCell ref="A188:H188"/>
    <mergeCell ref="C190:D190"/>
    <mergeCell ref="C191:D191"/>
    <mergeCell ref="C192:D192"/>
    <mergeCell ref="C193:D193"/>
    <mergeCell ref="A194:C194"/>
    <mergeCell ref="A184:B184"/>
    <mergeCell ref="D184:H184"/>
    <mergeCell ref="A185:C185"/>
    <mergeCell ref="D185:H185"/>
    <mergeCell ref="A186:B186"/>
    <mergeCell ref="C186:C187"/>
    <mergeCell ref="D186:H186"/>
    <mergeCell ref="A187:B187"/>
    <mergeCell ref="D187:H187"/>
    <mergeCell ref="A180:B180"/>
    <mergeCell ref="D180:H180"/>
    <mergeCell ref="A181:B181"/>
    <mergeCell ref="D181:H181"/>
    <mergeCell ref="A182:B182"/>
    <mergeCell ref="A183:B183"/>
    <mergeCell ref="D183:H183"/>
    <mergeCell ref="A176:B176"/>
    <mergeCell ref="A177:B177"/>
    <mergeCell ref="D177:H177"/>
    <mergeCell ref="A178:B178"/>
    <mergeCell ref="D178:H178"/>
    <mergeCell ref="A179:B179"/>
    <mergeCell ref="D172:H172"/>
    <mergeCell ref="A173:B173"/>
    <mergeCell ref="D173:H173"/>
    <mergeCell ref="A174:B174"/>
    <mergeCell ref="D174:H174"/>
    <mergeCell ref="A175:B175"/>
    <mergeCell ref="D175:H175"/>
    <mergeCell ref="A168:B168"/>
    <mergeCell ref="D168:H168"/>
    <mergeCell ref="A169:B169"/>
    <mergeCell ref="D169:H169"/>
    <mergeCell ref="A170:B170"/>
    <mergeCell ref="C170:C174"/>
    <mergeCell ref="D170:H170"/>
    <mergeCell ref="A171:B171"/>
    <mergeCell ref="D171:H171"/>
    <mergeCell ref="A172:B172"/>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4:B134"/>
    <mergeCell ref="D134:H134"/>
    <mergeCell ref="D135:H135"/>
    <mergeCell ref="A136:B136"/>
    <mergeCell ref="D136:H136"/>
    <mergeCell ref="A137:B137"/>
    <mergeCell ref="D137:H137"/>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4:B114"/>
    <mergeCell ref="D114:H114"/>
    <mergeCell ref="D115:H115"/>
    <mergeCell ref="A116:B116"/>
    <mergeCell ref="C116:C133"/>
    <mergeCell ref="D116:H116"/>
    <mergeCell ref="A117:B117"/>
    <mergeCell ref="D117:H117"/>
    <mergeCell ref="A118:B118"/>
    <mergeCell ref="D118:H118"/>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3:H103"/>
    <mergeCell ref="A104:B104"/>
    <mergeCell ref="C104:C112"/>
    <mergeCell ref="D104:H104"/>
    <mergeCell ref="A105:B105"/>
    <mergeCell ref="D105:H105"/>
    <mergeCell ref="A106:B106"/>
    <mergeCell ref="D106:H106"/>
    <mergeCell ref="A107:B107"/>
    <mergeCell ref="D107:H107"/>
    <mergeCell ref="A100:B100"/>
    <mergeCell ref="D100:H100"/>
    <mergeCell ref="A101:B101"/>
    <mergeCell ref="D101:H101"/>
    <mergeCell ref="A102:C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A71:C71"/>
    <mergeCell ref="D71:H71"/>
    <mergeCell ref="A72:B72"/>
    <mergeCell ref="C72:C101"/>
    <mergeCell ref="D72:H72"/>
    <mergeCell ref="A73:B73"/>
    <mergeCell ref="D73:H73"/>
    <mergeCell ref="A74:B74"/>
    <mergeCell ref="D74:H74"/>
    <mergeCell ref="A75:B75"/>
    <mergeCell ref="D66:H66"/>
    <mergeCell ref="A67:A69"/>
    <mergeCell ref="B67:B68"/>
    <mergeCell ref="C67:C68"/>
    <mergeCell ref="D67:H69"/>
    <mergeCell ref="D70:H70"/>
    <mergeCell ref="D60:H60"/>
    <mergeCell ref="A61:A65"/>
    <mergeCell ref="B61:B62"/>
    <mergeCell ref="C61:C62"/>
    <mergeCell ref="D61:D65"/>
    <mergeCell ref="E61:E65"/>
    <mergeCell ref="F61:F65"/>
    <mergeCell ref="G61:G65"/>
    <mergeCell ref="H61:H65"/>
    <mergeCell ref="D54:H54"/>
    <mergeCell ref="A55:A59"/>
    <mergeCell ref="B55:B56"/>
    <mergeCell ref="C55:C56"/>
    <mergeCell ref="D55:D59"/>
    <mergeCell ref="E55:E59"/>
    <mergeCell ref="F55:F59"/>
    <mergeCell ref="G55:G59"/>
    <mergeCell ref="H55:H59"/>
    <mergeCell ref="D47:H47"/>
    <mergeCell ref="A48:A50"/>
    <mergeCell ref="D48:H50"/>
    <mergeCell ref="D51:H51"/>
    <mergeCell ref="A52:A53"/>
    <mergeCell ref="D52:H53"/>
    <mergeCell ref="D37:H37"/>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9540</v>
      </c>
      <c r="E12" s="32">
        <f>F12*1.1</f>
        <v>8745</v>
      </c>
      <c r="F12" s="32">
        <v>7950</v>
      </c>
      <c r="G12" s="32">
        <f>F12*0.75</f>
        <v>5962.5</v>
      </c>
      <c r="H12" s="33">
        <f>F12*0.5</f>
        <v>3975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13363.199999999999</v>
      </c>
      <c r="E32" s="32">
        <f>F32*1.1</f>
        <v>12249.6</v>
      </c>
      <c r="F32" s="32">
        <v>11136</v>
      </c>
      <c r="G32" s="32">
        <f>F32*0.75</f>
        <v>8352</v>
      </c>
      <c r="H32" s="33">
        <f>F32*0.5</f>
        <v>5568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300">
        <f>F48*1.2</f>
        <v>4464</v>
      </c>
      <c r="E48" s="300">
        <f>F48*1.1</f>
        <v>4092.0000000000005</v>
      </c>
      <c r="F48" s="300">
        <v>3720</v>
      </c>
      <c r="G48" s="300">
        <f>F48*0.75</f>
        <v>2790</v>
      </c>
      <c r="H48" s="300">
        <f>F48*0.5</f>
        <v>1860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1">
        <f>F55*1.2</f>
        <v>10080</v>
      </c>
      <c r="E55" s="32">
        <f>F55*1.1</f>
        <v>9240</v>
      </c>
      <c r="F55" s="32">
        <v>8400</v>
      </c>
      <c r="G55" s="32">
        <f>F55*0.75</f>
        <v>6300</v>
      </c>
      <c r="H55" s="33">
        <f>F55*0.5</f>
        <v>4200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54">
        <f>F61*1.2</f>
        <v>10598.4</v>
      </c>
      <c r="E61" s="32">
        <f>F61*1.1</f>
        <v>9715.2000000000007</v>
      </c>
      <c r="F61" s="32">
        <v>8832</v>
      </c>
      <c r="G61" s="32">
        <f>F61*0.75</f>
        <v>6624</v>
      </c>
      <c r="H61" s="33">
        <f>F61*0.5</f>
        <v>4416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389">
        <v>198</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1050 до 21000</v>
      </c>
      <c r="E71" s="139"/>
      <c r="F71" s="139"/>
      <c r="G71" s="139"/>
      <c r="H71" s="140"/>
    </row>
    <row r="72" spans="1:8" ht="37.5" customHeight="1" x14ac:dyDescent="0.2">
      <c r="A72" s="141" t="s">
        <v>39</v>
      </c>
      <c r="B72" s="313"/>
      <c r="C72"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314">
        <v>1050</v>
      </c>
      <c r="E72" s="145"/>
      <c r="F72" s="145"/>
      <c r="G72" s="145"/>
      <c r="H72" s="146"/>
    </row>
    <row r="73" spans="1:8" ht="37.5" customHeight="1" x14ac:dyDescent="0.2">
      <c r="A73" s="147" t="s">
        <v>40</v>
      </c>
      <c r="B73" s="315"/>
      <c r="C73" s="297"/>
      <c r="D73" s="56">
        <v>2100</v>
      </c>
      <c r="E73" s="37"/>
      <c r="F73" s="37"/>
      <c r="G73" s="37"/>
      <c r="H73" s="38"/>
    </row>
    <row r="74" spans="1:8" ht="37.5" customHeight="1" x14ac:dyDescent="0.2">
      <c r="A74" s="147" t="s">
        <v>41</v>
      </c>
      <c r="B74" s="315"/>
      <c r="C74" s="297"/>
      <c r="D74" s="56">
        <v>3150</v>
      </c>
      <c r="E74" s="37"/>
      <c r="F74" s="37"/>
      <c r="G74" s="37"/>
      <c r="H74" s="38"/>
    </row>
    <row r="75" spans="1:8" ht="37.5" customHeight="1" x14ac:dyDescent="0.2">
      <c r="A75" s="147" t="s">
        <v>42</v>
      </c>
      <c r="B75" s="315"/>
      <c r="C75" s="297"/>
      <c r="D75" s="56">
        <v>4200</v>
      </c>
      <c r="E75" s="37"/>
      <c r="F75" s="37"/>
      <c r="G75" s="37"/>
      <c r="H75" s="38"/>
    </row>
    <row r="76" spans="1:8" ht="37.5" customHeight="1" x14ac:dyDescent="0.2">
      <c r="A76" s="147" t="s">
        <v>43</v>
      </c>
      <c r="B76" s="315"/>
      <c r="C76" s="297"/>
      <c r="D76" s="56">
        <v>5250</v>
      </c>
      <c r="E76" s="37"/>
      <c r="F76" s="37"/>
      <c r="G76" s="37"/>
      <c r="H76" s="38"/>
    </row>
    <row r="77" spans="1:8" ht="37.5" customHeight="1" x14ac:dyDescent="0.2">
      <c r="A77" s="147" t="s">
        <v>44</v>
      </c>
      <c r="B77" s="315"/>
      <c r="C77" s="297"/>
      <c r="D77" s="56">
        <v>6300</v>
      </c>
      <c r="E77" s="37"/>
      <c r="F77" s="37"/>
      <c r="G77" s="37"/>
      <c r="H77" s="38"/>
    </row>
    <row r="78" spans="1:8" ht="37.5" customHeight="1" x14ac:dyDescent="0.2">
      <c r="A78" s="147" t="s">
        <v>45</v>
      </c>
      <c r="B78" s="315"/>
      <c r="C78" s="297"/>
      <c r="D78" s="56">
        <v>7350</v>
      </c>
      <c r="E78" s="37"/>
      <c r="F78" s="37"/>
      <c r="G78" s="37"/>
      <c r="H78" s="38"/>
    </row>
    <row r="79" spans="1:8" ht="37.5" customHeight="1" x14ac:dyDescent="0.2">
      <c r="A79" s="147" t="s">
        <v>46</v>
      </c>
      <c r="B79" s="315"/>
      <c r="C79" s="297"/>
      <c r="D79" s="56">
        <v>8400</v>
      </c>
      <c r="E79" s="37"/>
      <c r="F79" s="37"/>
      <c r="G79" s="37"/>
      <c r="H79" s="38"/>
    </row>
    <row r="80" spans="1:8" ht="37.5" customHeight="1" x14ac:dyDescent="0.2">
      <c r="A80" s="147" t="s">
        <v>47</v>
      </c>
      <c r="B80" s="315"/>
      <c r="C80" s="297"/>
      <c r="D80" s="56">
        <v>9450</v>
      </c>
      <c r="E80" s="37"/>
      <c r="F80" s="37"/>
      <c r="G80" s="37"/>
      <c r="H80" s="38"/>
    </row>
    <row r="81" spans="1:8" ht="37.5" customHeight="1" x14ac:dyDescent="0.2">
      <c r="A81" s="147" t="s">
        <v>48</v>
      </c>
      <c r="B81" s="315"/>
      <c r="C81" s="297"/>
      <c r="D81" s="56">
        <v>10500</v>
      </c>
      <c r="E81" s="37"/>
      <c r="F81" s="37"/>
      <c r="G81" s="37"/>
      <c r="H81" s="38"/>
    </row>
    <row r="82" spans="1:8" ht="37.5" customHeight="1" x14ac:dyDescent="0.2">
      <c r="A82" s="147" t="s">
        <v>49</v>
      </c>
      <c r="B82" s="315"/>
      <c r="C82" s="297"/>
      <c r="D82" s="56">
        <v>11550</v>
      </c>
      <c r="E82" s="37"/>
      <c r="F82" s="37"/>
      <c r="G82" s="37"/>
      <c r="H82" s="38"/>
    </row>
    <row r="83" spans="1:8" ht="37.5" customHeight="1" x14ac:dyDescent="0.2">
      <c r="A83" s="147" t="s">
        <v>50</v>
      </c>
      <c r="B83" s="315"/>
      <c r="C83" s="297"/>
      <c r="D83" s="56">
        <v>12600</v>
      </c>
      <c r="E83" s="37"/>
      <c r="F83" s="37"/>
      <c r="G83" s="37"/>
      <c r="H83" s="38"/>
    </row>
    <row r="84" spans="1:8" ht="37.5" customHeight="1" x14ac:dyDescent="0.2">
      <c r="A84" s="147" t="s">
        <v>51</v>
      </c>
      <c r="B84" s="315"/>
      <c r="C84" s="297"/>
      <c r="D84" s="56">
        <v>13650</v>
      </c>
      <c r="E84" s="37"/>
      <c r="F84" s="37"/>
      <c r="G84" s="37"/>
      <c r="H84" s="38"/>
    </row>
    <row r="85" spans="1:8" ht="37.5" customHeight="1" x14ac:dyDescent="0.2">
      <c r="A85" s="147" t="s">
        <v>52</v>
      </c>
      <c r="B85" s="315"/>
      <c r="C85" s="297"/>
      <c r="D85" s="56">
        <v>14700</v>
      </c>
      <c r="E85" s="37"/>
      <c r="F85" s="37"/>
      <c r="G85" s="37"/>
      <c r="H85" s="38"/>
    </row>
    <row r="86" spans="1:8" ht="37.5" customHeight="1" x14ac:dyDescent="0.2">
      <c r="A86" s="147" t="s">
        <v>53</v>
      </c>
      <c r="B86" s="315"/>
      <c r="C86" s="297"/>
      <c r="D86" s="56">
        <v>15750</v>
      </c>
      <c r="E86" s="37"/>
      <c r="F86" s="37"/>
      <c r="G86" s="37"/>
      <c r="H86" s="38"/>
    </row>
    <row r="87" spans="1:8" ht="37.5" customHeight="1" x14ac:dyDescent="0.2">
      <c r="A87" s="147" t="s">
        <v>54</v>
      </c>
      <c r="B87" s="315"/>
      <c r="C87" s="297"/>
      <c r="D87" s="56">
        <v>16800</v>
      </c>
      <c r="E87" s="37"/>
      <c r="F87" s="37"/>
      <c r="G87" s="37"/>
      <c r="H87" s="38"/>
    </row>
    <row r="88" spans="1:8" ht="37.5" customHeight="1" x14ac:dyDescent="0.2">
      <c r="A88" s="147" t="s">
        <v>55</v>
      </c>
      <c r="B88" s="315"/>
      <c r="C88" s="297"/>
      <c r="D88" s="56">
        <v>17850</v>
      </c>
      <c r="E88" s="37"/>
      <c r="F88" s="37"/>
      <c r="G88" s="37"/>
      <c r="H88" s="38"/>
    </row>
    <row r="89" spans="1:8" ht="37.5" customHeight="1" x14ac:dyDescent="0.2">
      <c r="A89" s="147" t="s">
        <v>56</v>
      </c>
      <c r="B89" s="315"/>
      <c r="C89" s="297"/>
      <c r="D89" s="56">
        <v>18900</v>
      </c>
      <c r="E89" s="37"/>
      <c r="F89" s="37"/>
      <c r="G89" s="37"/>
      <c r="H89" s="38"/>
    </row>
    <row r="90" spans="1:8" ht="37.5" customHeight="1" x14ac:dyDescent="0.2">
      <c r="A90" s="147" t="s">
        <v>57</v>
      </c>
      <c r="B90" s="315"/>
      <c r="C90" s="297"/>
      <c r="D90" s="56">
        <v>19950</v>
      </c>
      <c r="E90" s="37"/>
      <c r="F90" s="37"/>
      <c r="G90" s="37"/>
      <c r="H90" s="38"/>
    </row>
    <row r="91" spans="1:8" ht="37.5" customHeight="1" x14ac:dyDescent="0.2">
      <c r="A91" s="147" t="s">
        <v>58</v>
      </c>
      <c r="B91" s="315"/>
      <c r="C91" s="297"/>
      <c r="D91" s="56">
        <v>21000</v>
      </c>
      <c r="E91" s="37"/>
      <c r="F91" s="37"/>
      <c r="G91" s="37"/>
      <c r="H91" s="38"/>
    </row>
    <row r="92" spans="1:8" ht="37.5" customHeight="1" x14ac:dyDescent="0.2">
      <c r="A92" s="147" t="s">
        <v>205</v>
      </c>
      <c r="B92" s="148"/>
      <c r="C92" s="297"/>
      <c r="D92" s="56">
        <v>22050</v>
      </c>
      <c r="E92" s="37"/>
      <c r="F92" s="37"/>
      <c r="G92" s="37"/>
      <c r="H92" s="38"/>
    </row>
    <row r="93" spans="1:8" ht="37.5" customHeight="1" x14ac:dyDescent="0.2">
      <c r="A93" s="147" t="s">
        <v>206</v>
      </c>
      <c r="B93" s="148"/>
      <c r="C93" s="297"/>
      <c r="D93" s="56">
        <v>23100</v>
      </c>
      <c r="E93" s="37"/>
      <c r="F93" s="37"/>
      <c r="G93" s="37"/>
      <c r="H93" s="38"/>
    </row>
    <row r="94" spans="1:8" ht="37.5" customHeight="1" x14ac:dyDescent="0.2">
      <c r="A94" s="147" t="s">
        <v>207</v>
      </c>
      <c r="B94" s="148"/>
      <c r="C94" s="297"/>
      <c r="D94" s="56">
        <v>24150</v>
      </c>
      <c r="E94" s="37"/>
      <c r="F94" s="37"/>
      <c r="G94" s="37"/>
      <c r="H94" s="38"/>
    </row>
    <row r="95" spans="1:8" ht="37.5" customHeight="1" x14ac:dyDescent="0.2">
      <c r="A95" s="147" t="s">
        <v>208</v>
      </c>
      <c r="B95" s="148"/>
      <c r="C95" s="297"/>
      <c r="D95" s="56">
        <v>25200</v>
      </c>
      <c r="E95" s="37"/>
      <c r="F95" s="37"/>
      <c r="G95" s="37"/>
      <c r="H95" s="38"/>
    </row>
    <row r="96" spans="1:8" ht="37.5" customHeight="1" x14ac:dyDescent="0.2">
      <c r="A96" s="147" t="s">
        <v>209</v>
      </c>
      <c r="B96" s="148"/>
      <c r="C96" s="297"/>
      <c r="D96" s="56">
        <v>26250</v>
      </c>
      <c r="E96" s="37"/>
      <c r="F96" s="37"/>
      <c r="G96" s="37"/>
      <c r="H96" s="38"/>
    </row>
    <row r="97" spans="1:8" ht="37.5" customHeight="1" x14ac:dyDescent="0.2">
      <c r="A97" s="147" t="s">
        <v>210</v>
      </c>
      <c r="B97" s="148"/>
      <c r="C97" s="297"/>
      <c r="D97" s="56">
        <v>27300</v>
      </c>
      <c r="E97" s="37"/>
      <c r="F97" s="37"/>
      <c r="G97" s="37"/>
      <c r="H97" s="38"/>
    </row>
    <row r="98" spans="1:8" ht="37.5" customHeight="1" x14ac:dyDescent="0.2">
      <c r="A98" s="147" t="s">
        <v>211</v>
      </c>
      <c r="B98" s="148"/>
      <c r="C98" s="297"/>
      <c r="D98" s="56">
        <v>28350</v>
      </c>
      <c r="E98" s="37"/>
      <c r="F98" s="37"/>
      <c r="G98" s="37"/>
      <c r="H98" s="38"/>
    </row>
    <row r="99" spans="1:8" ht="37.5" customHeight="1" x14ac:dyDescent="0.2">
      <c r="A99" s="147" t="s">
        <v>212</v>
      </c>
      <c r="B99" s="148"/>
      <c r="C99" s="297"/>
      <c r="D99" s="56">
        <v>29400</v>
      </c>
      <c r="E99" s="37"/>
      <c r="F99" s="37"/>
      <c r="G99" s="37"/>
      <c r="H99" s="38"/>
    </row>
    <row r="100" spans="1:8" ht="37.5" customHeight="1" x14ac:dyDescent="0.2">
      <c r="A100" s="147" t="s">
        <v>213</v>
      </c>
      <c r="B100" s="148"/>
      <c r="C100" s="297"/>
      <c r="D100" s="56">
        <v>30450</v>
      </c>
      <c r="E100" s="37"/>
      <c r="F100" s="37"/>
      <c r="G100" s="37"/>
      <c r="H100" s="38"/>
    </row>
    <row r="101" spans="1:8" ht="37.5" customHeight="1" x14ac:dyDescent="0.2">
      <c r="A101" s="147" t="s">
        <v>214</v>
      </c>
      <c r="B101" s="148"/>
      <c r="C101" s="297"/>
      <c r="D101" s="56">
        <v>31500</v>
      </c>
      <c r="E101" s="37"/>
      <c r="F101" s="37"/>
      <c r="G101" s="37"/>
      <c r="H101" s="38"/>
    </row>
    <row r="102" spans="1:8" ht="37.5" customHeight="1" x14ac:dyDescent="0.2">
      <c r="A102" s="147" t="s">
        <v>224</v>
      </c>
      <c r="B102" s="148"/>
      <c r="C102" s="297"/>
      <c r="D102" s="56">
        <v>32550</v>
      </c>
      <c r="E102" s="37"/>
      <c r="F102" s="37"/>
      <c r="G102" s="37"/>
      <c r="H102" s="38"/>
    </row>
    <row r="103" spans="1:8" ht="37.5" customHeight="1" x14ac:dyDescent="0.2">
      <c r="A103" s="147" t="s">
        <v>225</v>
      </c>
      <c r="B103" s="148"/>
      <c r="C103" s="297"/>
      <c r="D103" s="56">
        <v>33600</v>
      </c>
      <c r="E103" s="37"/>
      <c r="F103" s="37"/>
      <c r="G103" s="37"/>
      <c r="H103" s="38"/>
    </row>
    <row r="104" spans="1:8" ht="37.5" customHeight="1" x14ac:dyDescent="0.2">
      <c r="A104" s="147" t="s">
        <v>226</v>
      </c>
      <c r="B104" s="148"/>
      <c r="C104" s="297"/>
      <c r="D104" s="56">
        <v>34650</v>
      </c>
      <c r="E104" s="37"/>
      <c r="F104" s="37"/>
      <c r="G104" s="37"/>
      <c r="H104" s="38"/>
    </row>
    <row r="105" spans="1:8" ht="37.5" customHeight="1" x14ac:dyDescent="0.2">
      <c r="A105" s="147" t="s">
        <v>227</v>
      </c>
      <c r="B105" s="148"/>
      <c r="C105" s="297"/>
      <c r="D105" s="56">
        <v>35700</v>
      </c>
      <c r="E105" s="37"/>
      <c r="F105" s="37"/>
      <c r="G105" s="37"/>
      <c r="H105" s="38"/>
    </row>
    <row r="106" spans="1:8" ht="37.5" customHeight="1" x14ac:dyDescent="0.2">
      <c r="A106" s="147" t="s">
        <v>228</v>
      </c>
      <c r="B106" s="148"/>
      <c r="C106" s="297"/>
      <c r="D106" s="56">
        <v>36750</v>
      </c>
      <c r="E106" s="37"/>
      <c r="F106" s="37"/>
      <c r="G106" s="37"/>
      <c r="H106" s="38"/>
    </row>
    <row r="107" spans="1:8" ht="37.5" customHeight="1" x14ac:dyDescent="0.2">
      <c r="A107" s="147" t="s">
        <v>229</v>
      </c>
      <c r="B107" s="148"/>
      <c r="C107" s="297"/>
      <c r="D107" s="56">
        <v>37800</v>
      </c>
      <c r="E107" s="37"/>
      <c r="F107" s="37"/>
      <c r="G107" s="37"/>
      <c r="H107" s="38"/>
    </row>
    <row r="108" spans="1:8" ht="37.5" customHeight="1" x14ac:dyDescent="0.2">
      <c r="A108" s="147" t="s">
        <v>230</v>
      </c>
      <c r="B108" s="148"/>
      <c r="C108" s="297"/>
      <c r="D108" s="56">
        <v>38850</v>
      </c>
      <c r="E108" s="37"/>
      <c r="F108" s="37"/>
      <c r="G108" s="37"/>
      <c r="H108" s="38"/>
    </row>
    <row r="109" spans="1:8" ht="37.5" customHeight="1" x14ac:dyDescent="0.2">
      <c r="A109" s="147" t="s">
        <v>231</v>
      </c>
      <c r="B109" s="148"/>
      <c r="C109" s="297"/>
      <c r="D109" s="56">
        <v>39900</v>
      </c>
      <c r="E109" s="37"/>
      <c r="F109" s="37"/>
      <c r="G109" s="37"/>
      <c r="H109" s="38"/>
    </row>
    <row r="110" spans="1:8" ht="37.5" customHeight="1" x14ac:dyDescent="0.2">
      <c r="A110" s="147" t="s">
        <v>232</v>
      </c>
      <c r="B110" s="148"/>
      <c r="C110" s="297"/>
      <c r="D110" s="56">
        <v>40950</v>
      </c>
      <c r="E110" s="37"/>
      <c r="F110" s="37"/>
      <c r="G110" s="37"/>
      <c r="H110" s="38"/>
    </row>
    <row r="111" spans="1:8" ht="37.5" customHeight="1" thickBot="1" x14ac:dyDescent="0.25">
      <c r="A111" s="147" t="s">
        <v>233</v>
      </c>
      <c r="B111" s="148"/>
      <c r="C111" s="316"/>
      <c r="D111" s="56">
        <v>42000</v>
      </c>
      <c r="E111" s="37"/>
      <c r="F111" s="37"/>
      <c r="G111" s="37"/>
      <c r="H111" s="38"/>
    </row>
    <row r="112" spans="1:8" ht="50.1" customHeight="1" thickBot="1" x14ac:dyDescent="0.25">
      <c r="A112" s="136" t="s">
        <v>59</v>
      </c>
      <c r="B112" s="137"/>
      <c r="C112" s="137"/>
      <c r="D112" s="138" t="str">
        <f>"от "&amp;MIN(D113:D122)&amp;" до "&amp;MAX(D113:D122)</f>
        <v>от 132 до 4356</v>
      </c>
      <c r="E112" s="139"/>
      <c r="F112" s="139"/>
      <c r="G112" s="139"/>
      <c r="H112" s="140"/>
    </row>
    <row r="113" spans="1:8" ht="151.5" x14ac:dyDescent="0.2">
      <c r="A113" s="149" t="s">
        <v>60</v>
      </c>
      <c r="B113" s="150" t="s">
        <v>13</v>
      </c>
      <c r="C113" s="294"/>
      <c r="D113" s="144">
        <v>1350</v>
      </c>
      <c r="E113" s="145"/>
      <c r="F113" s="145"/>
      <c r="G113" s="145"/>
      <c r="H113" s="146"/>
    </row>
    <row r="114" spans="1:8"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6">
        <v>198</v>
      </c>
      <c r="E114" s="37"/>
      <c r="F114" s="37"/>
      <c r="G114" s="37"/>
      <c r="H114" s="38"/>
    </row>
    <row r="115" spans="1:8" ht="37.5" customHeight="1" x14ac:dyDescent="0.2">
      <c r="A115" s="160" t="s">
        <v>62</v>
      </c>
      <c r="B115" s="161"/>
      <c r="C115" s="159"/>
      <c r="D115" s="36">
        <v>2244</v>
      </c>
      <c r="E115" s="37"/>
      <c r="F115" s="37"/>
      <c r="G115" s="37"/>
      <c r="H115" s="38"/>
    </row>
    <row r="116" spans="1:8" ht="37.5" customHeight="1" x14ac:dyDescent="0.2">
      <c r="A116" s="160" t="s">
        <v>63</v>
      </c>
      <c r="B116" s="161"/>
      <c r="C116" s="159"/>
      <c r="D116" s="359">
        <v>858.00000000000011</v>
      </c>
      <c r="E116" s="157"/>
      <c r="F116" s="157"/>
      <c r="G116" s="157"/>
      <c r="H116" s="158"/>
    </row>
    <row r="117" spans="1:8" ht="37.5" customHeight="1" x14ac:dyDescent="0.2">
      <c r="A117" s="160" t="s">
        <v>64</v>
      </c>
      <c r="B117" s="161"/>
      <c r="C117" s="159"/>
      <c r="D117" s="359">
        <v>1716.0000000000002</v>
      </c>
      <c r="E117" s="157"/>
      <c r="F117" s="157"/>
      <c r="G117" s="157"/>
      <c r="H117" s="158"/>
    </row>
    <row r="118" spans="1:8" ht="37.5" customHeight="1" x14ac:dyDescent="0.2">
      <c r="A118" s="160" t="s">
        <v>65</v>
      </c>
      <c r="B118" s="504"/>
      <c r="C118" s="159"/>
      <c r="D118" s="359">
        <v>132</v>
      </c>
      <c r="E118" s="157"/>
      <c r="F118" s="157"/>
      <c r="G118" s="157"/>
      <c r="H118" s="158"/>
    </row>
    <row r="119" spans="1:8" ht="37.5" customHeight="1" x14ac:dyDescent="0.2">
      <c r="A119" s="160" t="s">
        <v>66</v>
      </c>
      <c r="B119" s="504"/>
      <c r="C119" s="159"/>
      <c r="D119" s="36">
        <v>132</v>
      </c>
      <c r="E119" s="37"/>
      <c r="F119" s="37"/>
      <c r="G119" s="37"/>
      <c r="H119" s="38"/>
    </row>
    <row r="120" spans="1:8" ht="37.5" customHeight="1" x14ac:dyDescent="0.2">
      <c r="A120" s="160" t="s">
        <v>67</v>
      </c>
      <c r="B120" s="504"/>
      <c r="C120" s="159"/>
      <c r="D120" s="36">
        <v>264</v>
      </c>
      <c r="E120" s="37"/>
      <c r="F120" s="37"/>
      <c r="G120" s="37"/>
      <c r="H120" s="38"/>
    </row>
    <row r="121" spans="1:8" ht="37.5" customHeight="1" x14ac:dyDescent="0.2">
      <c r="A121" s="160" t="s">
        <v>68</v>
      </c>
      <c r="B121" s="504"/>
      <c r="C121" s="159"/>
      <c r="D121" s="36">
        <v>396</v>
      </c>
      <c r="E121" s="37"/>
      <c r="F121" s="37"/>
      <c r="G121" s="37"/>
      <c r="H121" s="38"/>
    </row>
    <row r="122" spans="1:8" ht="37.5" customHeight="1" thickBot="1" x14ac:dyDescent="0.25">
      <c r="A122" s="207" t="s">
        <v>69</v>
      </c>
      <c r="B122" s="505"/>
      <c r="C122" s="164"/>
      <c r="D122" s="36">
        <v>4356</v>
      </c>
      <c r="E122" s="37"/>
      <c r="F122" s="37"/>
      <c r="G122" s="37"/>
      <c r="H122" s="38"/>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45">
        <v>33</v>
      </c>
      <c r="E123" s="45"/>
      <c r="F123" s="45"/>
      <c r="G123" s="45"/>
      <c r="H123" s="46"/>
    </row>
    <row r="124" spans="1:8" ht="50.1" customHeight="1" thickBot="1" x14ac:dyDescent="0.25">
      <c r="A124" s="24" t="s">
        <v>72</v>
      </c>
      <c r="B124" s="25"/>
      <c r="C124" s="26"/>
      <c r="D124" s="173" t="str">
        <f>"от "&amp;MIN(D126,D146:H147,F186,D148:H162)&amp;" до "&amp;MAX(D126,D146:H147,F186,D148:H162)</f>
        <v>от 561 до 16500</v>
      </c>
      <c r="E124" s="173"/>
      <c r="F124" s="173"/>
      <c r="G124" s="173"/>
      <c r="H124" s="174"/>
    </row>
    <row r="125" spans="1:8" ht="21.75" thickBot="1" x14ac:dyDescent="0.25">
      <c r="A125" s="336"/>
      <c r="B125" s="337"/>
      <c r="C125" s="130"/>
      <c r="D125" s="399"/>
      <c r="E125" s="399"/>
      <c r="F125" s="399"/>
      <c r="G125" s="399"/>
      <c r="H125" s="400"/>
    </row>
    <row r="126" spans="1:8" ht="59.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182">
        <v>4200</v>
      </c>
      <c r="E126" s="182"/>
      <c r="F126" s="182"/>
      <c r="G126" s="182"/>
      <c r="H126" s="183"/>
    </row>
    <row r="127" spans="1:8" ht="59.25" customHeight="1" thickBot="1" x14ac:dyDescent="0.25">
      <c r="A127" s="184" t="s">
        <v>74</v>
      </c>
      <c r="B127" s="185"/>
      <c r="C127" s="186"/>
      <c r="D127" s="187" t="s">
        <v>75</v>
      </c>
      <c r="E127" s="188"/>
      <c r="F127" s="188"/>
      <c r="G127" s="188"/>
      <c r="H127" s="189"/>
    </row>
    <row r="128" spans="1:8" ht="59.25" customHeight="1" x14ac:dyDescent="0.2">
      <c r="A128" s="190" t="s">
        <v>76</v>
      </c>
      <c r="B128" s="191"/>
      <c r="C128" s="186"/>
      <c r="D128" s="157">
        <f>D126/4</f>
        <v>1050</v>
      </c>
      <c r="E128" s="157"/>
      <c r="F128" s="157"/>
      <c r="G128" s="157"/>
      <c r="H128" s="158"/>
    </row>
    <row r="129" spans="1:8" ht="59.25" customHeight="1" x14ac:dyDescent="0.2">
      <c r="A129" s="190" t="s">
        <v>77</v>
      </c>
      <c r="B129" s="191"/>
      <c r="C129" s="186"/>
      <c r="D129" s="157">
        <f>D126/5</f>
        <v>840</v>
      </c>
      <c r="E129" s="157"/>
      <c r="F129" s="157"/>
      <c r="G129" s="157"/>
      <c r="H129" s="158"/>
    </row>
    <row r="130" spans="1:8" ht="59.25" customHeight="1" x14ac:dyDescent="0.2">
      <c r="A130" s="190" t="s">
        <v>78</v>
      </c>
      <c r="B130" s="191"/>
      <c r="C130" s="186"/>
      <c r="D130" s="157">
        <f>D126/6</f>
        <v>700</v>
      </c>
      <c r="E130" s="157"/>
      <c r="F130" s="157"/>
      <c r="G130" s="157"/>
      <c r="H130" s="158"/>
    </row>
    <row r="131" spans="1:8" ht="59.25" customHeight="1" x14ac:dyDescent="0.2">
      <c r="A131" s="190" t="s">
        <v>79</v>
      </c>
      <c r="B131" s="191"/>
      <c r="C131" s="186"/>
      <c r="D131" s="157">
        <f>D126/7</f>
        <v>600</v>
      </c>
      <c r="E131" s="157"/>
      <c r="F131" s="157"/>
      <c r="G131" s="157"/>
      <c r="H131" s="158"/>
    </row>
    <row r="132" spans="1:8" ht="59.25" customHeight="1" x14ac:dyDescent="0.2">
      <c r="A132" s="190" t="s">
        <v>80</v>
      </c>
      <c r="B132" s="191"/>
      <c r="C132" s="186"/>
      <c r="D132" s="157">
        <f>D126/8</f>
        <v>525</v>
      </c>
      <c r="E132" s="157"/>
      <c r="F132" s="157"/>
      <c r="G132" s="157"/>
      <c r="H132" s="158"/>
    </row>
    <row r="133" spans="1:8" ht="59.25" customHeight="1" x14ac:dyDescent="0.2">
      <c r="A133" s="190" t="s">
        <v>81</v>
      </c>
      <c r="B133" s="191"/>
      <c r="C133" s="186"/>
      <c r="D133" s="157">
        <f>D126/9</f>
        <v>466.66666666666669</v>
      </c>
      <c r="E133" s="157"/>
      <c r="F133" s="157"/>
      <c r="G133" s="157"/>
      <c r="H133" s="158"/>
    </row>
    <row r="134" spans="1:8" ht="59.25" customHeight="1" x14ac:dyDescent="0.2">
      <c r="A134" s="190" t="s">
        <v>82</v>
      </c>
      <c r="B134" s="191"/>
      <c r="C134" s="186"/>
      <c r="D134" s="157">
        <f>D126/10</f>
        <v>420</v>
      </c>
      <c r="E134" s="157"/>
      <c r="F134" s="157"/>
      <c r="G134" s="157"/>
      <c r="H134" s="158"/>
    </row>
    <row r="135" spans="1:8" ht="59.25" customHeight="1" thickBot="1" x14ac:dyDescent="0.25">
      <c r="A135" s="179" t="s">
        <v>83</v>
      </c>
      <c r="B135" s="180"/>
      <c r="C135" s="186"/>
      <c r="D135" s="182">
        <v>5400</v>
      </c>
      <c r="E135" s="182"/>
      <c r="F135" s="182"/>
      <c r="G135" s="182"/>
      <c r="H135" s="183"/>
    </row>
    <row r="136" spans="1:8" ht="59.25" customHeight="1" thickBot="1" x14ac:dyDescent="0.25">
      <c r="A136" s="184" t="s">
        <v>74</v>
      </c>
      <c r="B136" s="185"/>
      <c r="C136" s="186"/>
      <c r="D136" s="187" t="s">
        <v>75</v>
      </c>
      <c r="E136" s="188"/>
      <c r="F136" s="188"/>
      <c r="G136" s="188"/>
      <c r="H136" s="189"/>
    </row>
    <row r="137" spans="1:8" ht="59.25" customHeight="1" x14ac:dyDescent="0.2">
      <c r="A137" s="190" t="s">
        <v>76</v>
      </c>
      <c r="B137" s="191"/>
      <c r="C137" s="186"/>
      <c r="D137" s="157">
        <v>1350</v>
      </c>
      <c r="E137" s="157"/>
      <c r="F137" s="157"/>
      <c r="G137" s="157"/>
      <c r="H137" s="158"/>
    </row>
    <row r="138" spans="1:8" ht="59.25" customHeight="1" x14ac:dyDescent="0.2">
      <c r="A138" s="190" t="s">
        <v>77</v>
      </c>
      <c r="B138" s="191"/>
      <c r="C138" s="186"/>
      <c r="D138" s="157">
        <v>1080</v>
      </c>
      <c r="E138" s="157"/>
      <c r="F138" s="157"/>
      <c r="G138" s="157"/>
      <c r="H138" s="158"/>
    </row>
    <row r="139" spans="1:8" ht="59.25" customHeight="1" x14ac:dyDescent="0.2">
      <c r="A139" s="190" t="s">
        <v>78</v>
      </c>
      <c r="B139" s="191"/>
      <c r="C139" s="186"/>
      <c r="D139" s="157">
        <v>900</v>
      </c>
      <c r="E139" s="157"/>
      <c r="F139" s="157"/>
      <c r="G139" s="157"/>
      <c r="H139" s="158"/>
    </row>
    <row r="140" spans="1:8" ht="59.25" customHeight="1" x14ac:dyDescent="0.2">
      <c r="A140" s="190" t="s">
        <v>79</v>
      </c>
      <c r="B140" s="191"/>
      <c r="C140" s="186"/>
      <c r="D140" s="157">
        <v>771.42857142857144</v>
      </c>
      <c r="E140" s="157"/>
      <c r="F140" s="157"/>
      <c r="G140" s="157"/>
      <c r="H140" s="158"/>
    </row>
    <row r="141" spans="1:8" ht="59.25" customHeight="1" x14ac:dyDescent="0.2">
      <c r="A141" s="190" t="s">
        <v>80</v>
      </c>
      <c r="B141" s="191"/>
      <c r="C141" s="186"/>
      <c r="D141" s="157">
        <v>675</v>
      </c>
      <c r="E141" s="157"/>
      <c r="F141" s="157"/>
      <c r="G141" s="157"/>
      <c r="H141" s="158"/>
    </row>
    <row r="142" spans="1:8" ht="59.25" customHeight="1" x14ac:dyDescent="0.2">
      <c r="A142" s="190" t="s">
        <v>81</v>
      </c>
      <c r="B142" s="191"/>
      <c r="C142" s="186"/>
      <c r="D142" s="157">
        <v>600</v>
      </c>
      <c r="E142" s="157"/>
      <c r="F142" s="157"/>
      <c r="G142" s="157"/>
      <c r="H142" s="158"/>
    </row>
    <row r="143" spans="1:8" ht="59.25" customHeight="1" thickBot="1" x14ac:dyDescent="0.25">
      <c r="A143" s="190" t="s">
        <v>82</v>
      </c>
      <c r="B143" s="191"/>
      <c r="C143" s="194"/>
      <c r="D143" s="157">
        <v>540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44">
        <v>8004</v>
      </c>
      <c r="E144" s="45"/>
      <c r="F144" s="45"/>
      <c r="G144" s="45"/>
      <c r="H144" s="46"/>
    </row>
    <row r="145" spans="1:8" ht="21.75" thickBot="1" x14ac:dyDescent="0.25">
      <c r="A145" s="336"/>
      <c r="B145" s="337"/>
      <c r="C145" s="125"/>
      <c r="D145" s="399"/>
      <c r="E145" s="399"/>
      <c r="F145" s="399"/>
      <c r="G145" s="399"/>
      <c r="H145" s="400"/>
    </row>
    <row r="146" spans="1:8" ht="50.1" customHeight="1" x14ac:dyDescent="0.2">
      <c r="A146" s="160" t="s">
        <v>85</v>
      </c>
      <c r="B146" s="161"/>
      <c r="C146" s="439" t="str">
        <f>"Интернет-площадка 2gis.ru на основе Cправочника организаций "&amp;$C$2&amp;""</f>
        <v>Интернет-площадка 2gis.ru на основе Cправочника организаций "2ГИС.ТУЛА"</v>
      </c>
      <c r="D146" s="56">
        <v>2550</v>
      </c>
      <c r="E146" s="37"/>
      <c r="F146" s="37"/>
      <c r="G146" s="37"/>
      <c r="H146" s="38"/>
    </row>
    <row r="147" spans="1:8"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56">
        <v>1716.0000000000002</v>
      </c>
      <c r="E147" s="37"/>
      <c r="F147" s="37"/>
      <c r="G147" s="37"/>
      <c r="H147" s="38"/>
    </row>
    <row r="148" spans="1:8" ht="50.1" customHeight="1" x14ac:dyDescent="0.2">
      <c r="A148" s="154" t="s">
        <v>87</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56">
        <v>6600.0000000000009</v>
      </c>
      <c r="E148" s="37"/>
      <c r="F148" s="37"/>
      <c r="G148" s="37"/>
      <c r="H148" s="38"/>
    </row>
    <row r="149" spans="1:8"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"2ГИС.ТУЛА"</v>
      </c>
      <c r="D149" s="56">
        <v>7656.0000000000009</v>
      </c>
      <c r="E149" s="37"/>
      <c r="F149" s="37"/>
      <c r="G149" s="37"/>
      <c r="H149" s="38"/>
    </row>
    <row r="150" spans="1:8"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"2ГИС.ТУЛА"</v>
      </c>
      <c r="D150" s="56">
        <v>9187.2000000000007</v>
      </c>
      <c r="E150" s="37"/>
      <c r="F150" s="37"/>
      <c r="G150" s="37"/>
      <c r="H150" s="38"/>
    </row>
    <row r="151" spans="1:8"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56">
        <v>1716.0000000000002</v>
      </c>
      <c r="E151" s="37"/>
      <c r="F151" s="37"/>
      <c r="G151" s="37"/>
      <c r="H151" s="38"/>
    </row>
    <row r="152" spans="1:8"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56">
        <v>3366.0000000000005</v>
      </c>
      <c r="E152" s="37"/>
      <c r="F152" s="37"/>
      <c r="G152" s="37"/>
      <c r="H152" s="38"/>
    </row>
    <row r="153" spans="1:8"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56">
        <v>6600.0000000000009</v>
      </c>
      <c r="E153" s="37"/>
      <c r="F153" s="37"/>
      <c r="G153" s="37"/>
      <c r="H153" s="38"/>
    </row>
    <row r="154" spans="1:8" ht="50.1" customHeight="1" x14ac:dyDescent="0.2">
      <c r="A154" s="160" t="s">
        <v>93</v>
      </c>
      <c r="B154" s="161"/>
      <c r="C154" s="203" t="str">
        <f>C186</f>
        <v>электронный справочник на основе Справочника организаций "2ГИС.ТУЛА" (мобильная версия 2ГИС 4.0 и выше)</v>
      </c>
      <c r="D154" s="56">
        <v>16500</v>
      </c>
      <c r="E154" s="37"/>
      <c r="F154" s="37"/>
      <c r="G154" s="37"/>
      <c r="H154" s="38"/>
    </row>
    <row r="155" spans="1:8" ht="50.1" customHeight="1" x14ac:dyDescent="0.2">
      <c r="A155" s="160" t="s">
        <v>94</v>
      </c>
      <c r="B155" s="161"/>
      <c r="C155" s="203" t="s">
        <v>95</v>
      </c>
      <c r="D155" s="56">
        <v>561</v>
      </c>
      <c r="E155" s="37"/>
      <c r="F155" s="37"/>
      <c r="G155" s="37"/>
      <c r="H155" s="38"/>
    </row>
    <row r="156" spans="1:8" ht="72"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56">
        <v>1980.0000000000002</v>
      </c>
      <c r="E156" s="37"/>
      <c r="F156" s="37"/>
      <c r="G156" s="37"/>
      <c r="H156" s="38"/>
    </row>
    <row r="157" spans="1:8" ht="72"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56">
        <v>1584</v>
      </c>
      <c r="E157" s="37"/>
      <c r="F157" s="37"/>
      <c r="G157" s="37"/>
      <c r="H157" s="38"/>
    </row>
    <row r="158" spans="1:8" ht="72" customHeight="1" x14ac:dyDescent="0.2">
      <c r="A158" s="160" t="s">
        <v>98</v>
      </c>
      <c r="B158" s="161"/>
      <c r="C158"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56">
        <v>1320</v>
      </c>
      <c r="E158" s="37"/>
      <c r="F158" s="37"/>
      <c r="G158" s="37"/>
      <c r="H158" s="38"/>
    </row>
    <row r="159" spans="1:8" ht="72" customHeight="1" x14ac:dyDescent="0.2">
      <c r="A159" s="160" t="s">
        <v>99</v>
      </c>
      <c r="B159" s="161"/>
      <c r="C159"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56">
        <v>792</v>
      </c>
      <c r="E159" s="37"/>
      <c r="F159" s="37"/>
      <c r="G159" s="37"/>
      <c r="H159" s="38"/>
    </row>
    <row r="160" spans="1:8" ht="72"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56">
        <v>13200.000000000002</v>
      </c>
      <c r="E160" s="37"/>
      <c r="F160" s="37"/>
      <c r="G160" s="37"/>
      <c r="H160" s="38"/>
    </row>
    <row r="161" spans="1:8" ht="72"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56">
        <v>3000</v>
      </c>
      <c r="E161" s="37"/>
      <c r="F161" s="37"/>
      <c r="G161" s="37"/>
      <c r="H161" s="38"/>
    </row>
    <row r="162" spans="1:8"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56">
        <v>3432.0000000000005</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56">
        <v>990.00000000000011</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4" s="56">
        <v>100002</v>
      </c>
      <c r="E164" s="37"/>
      <c r="F164" s="37"/>
      <c r="G164" s="37"/>
      <c r="H164" s="3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5" s="56">
        <v>4950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56">
        <v>5511</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7" s="56">
        <v>5010</v>
      </c>
      <c r="E167" s="37"/>
      <c r="F167" s="37"/>
      <c r="G167" s="37"/>
      <c r="H167" s="38"/>
    </row>
    <row r="168" spans="1:8"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"2ГИС.ТУЛА"</v>
      </c>
      <c r="D168" s="56">
        <v>3600</v>
      </c>
      <c r="E168" s="37"/>
      <c r="F168" s="37"/>
      <c r="G168" s="37"/>
      <c r="H168" s="38"/>
    </row>
    <row r="169" spans="1:8"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56">
        <v>2520</v>
      </c>
      <c r="E169" s="37"/>
      <c r="F169" s="37"/>
      <c r="G169" s="37"/>
      <c r="H169" s="38"/>
    </row>
    <row r="170" spans="1:8" ht="50.1" customHeight="1" x14ac:dyDescent="0.2">
      <c r="A170" s="154" t="s">
        <v>109</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56">
        <v>9240</v>
      </c>
      <c r="E170" s="37"/>
      <c r="F170" s="37"/>
      <c r="G170" s="37"/>
      <c r="H170" s="38"/>
    </row>
    <row r="171" spans="1:8"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"2ГИС.ТУЛА"</v>
      </c>
      <c r="D171" s="56">
        <v>10800</v>
      </c>
      <c r="E171" s="37"/>
      <c r="F171" s="37"/>
      <c r="G171" s="37"/>
      <c r="H171" s="38"/>
    </row>
    <row r="172" spans="1:8"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"2ГИС.ТУЛА"</v>
      </c>
      <c r="D172" s="56">
        <v>12960</v>
      </c>
      <c r="E172" s="37"/>
      <c r="F172" s="37"/>
      <c r="G172" s="37"/>
      <c r="H172" s="38"/>
    </row>
    <row r="173" spans="1:8" ht="50.1" customHeight="1" x14ac:dyDescent="0.2">
      <c r="A173" s="154" t="s">
        <v>112</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56">
        <v>2520</v>
      </c>
      <c r="E173" s="37"/>
      <c r="F173" s="37"/>
      <c r="G173" s="37"/>
      <c r="H173" s="38"/>
    </row>
    <row r="174" spans="1:8" ht="50.1" customHeight="1" x14ac:dyDescent="0.2">
      <c r="A174" s="154" t="s">
        <v>113</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56">
        <v>4800</v>
      </c>
      <c r="E174" s="37"/>
      <c r="F174" s="37"/>
      <c r="G174" s="37"/>
      <c r="H174" s="38"/>
    </row>
    <row r="175" spans="1:8"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56">
        <v>9240</v>
      </c>
      <c r="E175" s="37"/>
      <c r="F175" s="37"/>
      <c r="G175" s="37"/>
      <c r="H175" s="38"/>
    </row>
    <row r="176" spans="1:8" ht="50.1" customHeight="1" x14ac:dyDescent="0.2">
      <c r="A176" s="160" t="s">
        <v>115</v>
      </c>
      <c r="B176" s="161"/>
      <c r="C176" s="203" t="s">
        <v>95</v>
      </c>
      <c r="D176" s="56">
        <v>840</v>
      </c>
      <c r="E176" s="37"/>
      <c r="F176" s="37"/>
      <c r="G176" s="37"/>
      <c r="H176" s="38"/>
    </row>
    <row r="177" spans="1:8" ht="6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56">
        <v>18480</v>
      </c>
      <c r="E177" s="37"/>
      <c r="F177" s="37"/>
      <c r="G177" s="37"/>
      <c r="H177" s="38"/>
    </row>
    <row r="178" spans="1:8"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56">
        <v>4920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6">
        <v>4002</v>
      </c>
      <c r="E180" s="37"/>
      <c r="F180" s="37"/>
      <c r="G180" s="37"/>
      <c r="H180" s="38"/>
    </row>
    <row r="181" spans="1:8" s="16" customFormat="1" ht="50.1" customHeight="1" x14ac:dyDescent="0.2">
      <c r="A181" s="160" t="s">
        <v>120</v>
      </c>
      <c r="B181" s="161"/>
      <c r="C181" s="209"/>
      <c r="D181" s="36">
        <v>4002</v>
      </c>
      <c r="E181" s="37"/>
      <c r="F181" s="37"/>
      <c r="G181" s="37"/>
      <c r="H181" s="38"/>
    </row>
    <row r="182" spans="1:8" s="16" customFormat="1" ht="50.1" customHeight="1" x14ac:dyDescent="0.2">
      <c r="A182" s="207" t="s">
        <v>121</v>
      </c>
      <c r="B182" s="208"/>
      <c r="C182" s="209"/>
      <c r="D182" s="359">
        <v>1800</v>
      </c>
      <c r="E182" s="157"/>
      <c r="F182" s="157"/>
      <c r="G182" s="157"/>
      <c r="H182" s="157"/>
    </row>
    <row r="183" spans="1:8" s="16" customFormat="1" ht="50.1" customHeight="1" x14ac:dyDescent="0.2">
      <c r="A183" s="207" t="s">
        <v>122</v>
      </c>
      <c r="B183" s="208"/>
      <c r="C183" s="209"/>
      <c r="D183" s="359">
        <v>180</v>
      </c>
      <c r="E183" s="157"/>
      <c r="F183" s="157"/>
      <c r="G183" s="157"/>
      <c r="H183" s="157"/>
    </row>
    <row r="184" spans="1:8" s="16" customFormat="1" ht="50.1" customHeight="1" thickBot="1" x14ac:dyDescent="0.25">
      <c r="A184" s="207" t="s">
        <v>123</v>
      </c>
      <c r="B184" s="208"/>
      <c r="C184" s="210"/>
      <c r="D184" s="78">
        <v>720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86" s="212">
        <f>F186*1.2</f>
        <v>4356</v>
      </c>
      <c r="E186" s="213">
        <f>F186*1.1</f>
        <v>3993.0000000000009</v>
      </c>
      <c r="F186" s="213">
        <v>3630.0000000000005</v>
      </c>
      <c r="G186" s="213">
        <f>F186*0.75</f>
        <v>2722.5000000000005</v>
      </c>
      <c r="H186" s="214">
        <f>F186*0.5</f>
        <v>1815.0000000000002</v>
      </c>
    </row>
    <row r="187" spans="1:8"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"2ГИС.ТУЛА"</v>
      </c>
      <c r="D187" s="36">
        <v>1518.0000000000002</v>
      </c>
      <c r="E187" s="37"/>
      <c r="F187" s="37"/>
      <c r="G187" s="37"/>
      <c r="H187" s="38"/>
    </row>
    <row r="188" spans="1:8"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8" s="56">
        <v>1320</v>
      </c>
      <c r="E188" s="37"/>
      <c r="F188" s="37"/>
      <c r="G188" s="37"/>
      <c r="H188" s="38"/>
    </row>
    <row r="189" spans="1:8" ht="50.1" customHeight="1" x14ac:dyDescent="0.2">
      <c r="A189" s="154" t="s">
        <v>295</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89" s="212">
        <f>F189*1.2</f>
        <v>6192</v>
      </c>
      <c r="E189" s="213">
        <f>F189*1.1</f>
        <v>5676.0000000000009</v>
      </c>
      <c r="F189" s="213">
        <v>5160</v>
      </c>
      <c r="G189" s="213">
        <f>F189*0.75</f>
        <v>3870</v>
      </c>
      <c r="H189" s="214">
        <f>F189*0.5</f>
        <v>2580</v>
      </c>
    </row>
    <row r="190" spans="1:8" ht="50.1" customHeight="1" x14ac:dyDescent="0.2">
      <c r="A190" s="154" t="s">
        <v>179</v>
      </c>
      <c r="B190" s="204"/>
      <c r="C190" s="203" t="str">
        <f>"Интернет-площадка 2gis.ru на основе Cправочника организаций "&amp;$C$2&amp;""</f>
        <v>Интернет-площадка 2gis.ru на основе Cправочника организаций "2ГИС.ТУЛА"</v>
      </c>
      <c r="D190" s="36">
        <v>2160</v>
      </c>
      <c r="E190" s="37"/>
      <c r="F190" s="37"/>
      <c r="G190" s="37"/>
      <c r="H190" s="38"/>
    </row>
    <row r="191" spans="1:8" ht="50.1" customHeight="1" x14ac:dyDescent="0.2">
      <c r="A191" s="154" t="s">
        <v>130</v>
      </c>
      <c r="B191" s="204"/>
      <c r="C191"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91" s="36">
        <v>1920</v>
      </c>
      <c r="E191" s="37"/>
      <c r="F191" s="37"/>
      <c r="G191" s="37"/>
      <c r="H191" s="38"/>
    </row>
    <row r="192" spans="1:8" s="16" customFormat="1" ht="126" customHeight="1" thickBot="1" x14ac:dyDescent="0.25">
      <c r="A192" s="160" t="s">
        <v>131</v>
      </c>
      <c r="B192" s="161"/>
      <c r="C192" s="215" t="str">
        <f>C190</f>
        <v>Интернет-площадка 2gis.ru на основе Cправочника организаций "2ГИС.ТУЛА"</v>
      </c>
      <c r="D192" s="212">
        <f>F192*1.2</f>
        <v>3960.0000000000005</v>
      </c>
      <c r="E192" s="213">
        <f>F192*1.1</f>
        <v>3630.0000000000009</v>
      </c>
      <c r="F192" s="213">
        <v>3300.0000000000005</v>
      </c>
      <c r="G192" s="213">
        <f>F192*0.75</f>
        <v>2475.0000000000005</v>
      </c>
      <c r="H192" s="214">
        <f>F192*0.5</f>
        <v>1650.0000000000002</v>
      </c>
    </row>
    <row r="193" spans="1:8" ht="50.1" customHeight="1" thickBot="1" x14ac:dyDescent="0.25">
      <c r="A193" s="24" t="s">
        <v>193</v>
      </c>
      <c r="B193" s="25"/>
      <c r="C193" s="26"/>
      <c r="D193" s="173"/>
      <c r="E193" s="173"/>
      <c r="F193" s="173"/>
      <c r="G193" s="173"/>
      <c r="H193" s="174"/>
    </row>
    <row r="194" spans="1:8" s="23" customFormat="1" ht="30" customHeight="1" thickBot="1" x14ac:dyDescent="0.25">
      <c r="A194" s="58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5" s="31">
        <v>7359.5999999999995</v>
      </c>
      <c r="E195" s="32"/>
      <c r="F195" s="32"/>
      <c r="G195" s="32"/>
      <c r="H195" s="33"/>
    </row>
    <row r="196" spans="1:8" s="16" customFormat="1" ht="83.25" customHeight="1" thickBot="1" x14ac:dyDescent="0.25">
      <c r="A196" s="160" t="s">
        <v>195</v>
      </c>
      <c r="B196" s="161"/>
      <c r="C196" s="209"/>
      <c r="D196" s="36">
        <v>7359.5999999999995</v>
      </c>
      <c r="E196" s="37"/>
      <c r="F196" s="37"/>
      <c r="G196" s="37"/>
      <c r="H196" s="38"/>
    </row>
    <row r="197" spans="1:8" ht="21.75" thickBot="1" x14ac:dyDescent="0.25">
      <c r="A197" s="336"/>
      <c r="B197" s="337"/>
      <c r="C197" s="125"/>
      <c r="D197" s="399"/>
      <c r="E197" s="399"/>
      <c r="F197" s="399"/>
      <c r="G197" s="399"/>
      <c r="H197" s="400"/>
    </row>
    <row r="199" spans="1:8" ht="21" x14ac:dyDescent="0.2">
      <c r="A199" s="220"/>
      <c r="B199" s="221" t="s">
        <v>133</v>
      </c>
      <c r="C199" s="222" t="s">
        <v>483</v>
      </c>
      <c r="D199" s="222"/>
      <c r="E199" s="223"/>
      <c r="F199" s="223"/>
      <c r="G199" s="223"/>
      <c r="H199" s="223"/>
    </row>
    <row r="200" spans="1:8" ht="21" x14ac:dyDescent="0.2">
      <c r="A200" s="220"/>
      <c r="B200" s="223"/>
      <c r="C200" s="224" t="s">
        <v>484</v>
      </c>
      <c r="D200" s="224"/>
      <c r="E200" s="223"/>
      <c r="F200" s="223"/>
      <c r="G200" s="223"/>
      <c r="H200" s="223"/>
    </row>
    <row r="201" spans="1:8" ht="21" x14ac:dyDescent="0.2">
      <c r="A201" s="220"/>
      <c r="B201" s="223"/>
      <c r="C201" s="224" t="s">
        <v>485</v>
      </c>
      <c r="D201" s="224"/>
      <c r="E201" s="223"/>
      <c r="F201" s="223"/>
      <c r="G201" s="223"/>
      <c r="H201" s="223"/>
    </row>
    <row r="202" spans="1:8" ht="21" x14ac:dyDescent="0.2">
      <c r="C202" s="224"/>
      <c r="D202" s="224"/>
      <c r="E202" s="223"/>
      <c r="F202" s="223"/>
      <c r="G202" s="223"/>
      <c r="H202" s="217"/>
    </row>
    <row r="203" spans="1:8" ht="26.25"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ht="26.25"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ht="26.25"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ht="26.25"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ht="26.25"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ht="26.25"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ht="26.25"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ht="26.25" x14ac:dyDescent="0.2">
      <c r="A210" s="233"/>
      <c r="B210" s="233"/>
      <c r="C210" s="234"/>
      <c r="D210" s="235"/>
      <c r="E210" s="235"/>
      <c r="F210" s="236"/>
      <c r="G210" s="237"/>
      <c r="H210" s="237"/>
    </row>
    <row r="211" spans="1:8" ht="21" x14ac:dyDescent="0.2">
      <c r="A211" s="239" t="s">
        <v>144</v>
      </c>
      <c r="B211" s="239"/>
      <c r="C211" s="239"/>
      <c r="D211" s="239"/>
      <c r="E211" s="239"/>
      <c r="F211" s="239"/>
      <c r="G211" s="239"/>
      <c r="H211" s="239"/>
    </row>
    <row r="212" spans="1:8" ht="21" x14ac:dyDescent="0.2">
      <c r="A212" s="239" t="s">
        <v>145</v>
      </c>
      <c r="B212" s="239"/>
      <c r="C212" s="239"/>
      <c r="D212" s="239"/>
      <c r="E212" s="239"/>
      <c r="F212" s="239"/>
      <c r="G212" s="239"/>
      <c r="H212" s="239"/>
    </row>
    <row r="213" spans="1:8" ht="26.25" x14ac:dyDescent="0.2">
      <c r="A213" s="233"/>
      <c r="B213" s="233"/>
      <c r="C213" s="234"/>
      <c r="D213" s="235"/>
      <c r="E213" s="235"/>
      <c r="F213" s="236"/>
      <c r="G213" s="237"/>
      <c r="H213" s="237"/>
    </row>
    <row r="214" spans="1:8" ht="50.1" customHeight="1" thickBot="1" x14ac:dyDescent="0.25">
      <c r="A214" s="240" t="s">
        <v>146</v>
      </c>
      <c r="B214" s="240"/>
      <c r="C214" s="240"/>
      <c r="D214" s="240"/>
      <c r="E214" s="240"/>
      <c r="F214" s="241"/>
      <c r="G214" s="231"/>
      <c r="H214" s="242"/>
    </row>
    <row r="215" spans="1:8" ht="50.1" customHeight="1" thickBot="1" x14ac:dyDescent="0.25">
      <c r="A215" s="595" t="s">
        <v>147</v>
      </c>
      <c r="B215" s="596"/>
      <c r="C215" s="596"/>
      <c r="D215" s="596"/>
      <c r="E215" s="597"/>
      <c r="F215" s="246"/>
      <c r="H215" s="247"/>
    </row>
    <row r="216" spans="1:8" ht="87" customHeight="1" thickBot="1" x14ac:dyDescent="0.25">
      <c r="A216" s="375" t="s">
        <v>148</v>
      </c>
      <c r="B216" s="376"/>
      <c r="C216" s="250" t="s">
        <v>149</v>
      </c>
      <c r="D216" s="402" t="s">
        <v>150</v>
      </c>
      <c r="E216" s="403"/>
      <c r="F216" s="252"/>
      <c r="G216" s="252"/>
      <c r="H216" s="252"/>
    </row>
    <row r="217" spans="1:8" ht="100.5" customHeight="1" x14ac:dyDescent="0.2">
      <c r="A217" s="258" t="s">
        <v>151</v>
      </c>
      <c r="B217" s="259"/>
      <c r="C217" s="260" t="s">
        <v>152</v>
      </c>
      <c r="D217" s="261" t="s">
        <v>153</v>
      </c>
      <c r="E217" s="262"/>
      <c r="F217" s="252"/>
      <c r="G217" s="252"/>
      <c r="H217" s="252"/>
    </row>
    <row r="218" spans="1:8" ht="82.5" customHeight="1" x14ac:dyDescent="0.2">
      <c r="A218" s="258" t="s">
        <v>154</v>
      </c>
      <c r="B218" s="259"/>
      <c r="C218" s="260" t="s">
        <v>155</v>
      </c>
      <c r="D218" s="261" t="s">
        <v>156</v>
      </c>
      <c r="E218" s="262"/>
      <c r="F218" s="252"/>
      <c r="G218" s="252"/>
      <c r="H218" s="252"/>
    </row>
    <row r="219" spans="1:8" ht="119.25" customHeight="1" thickBot="1" x14ac:dyDescent="0.25">
      <c r="A219" s="404" t="s">
        <v>157</v>
      </c>
      <c r="B219" s="405"/>
      <c r="C219" s="406" t="s">
        <v>158</v>
      </c>
      <c r="D219" s="407" t="s">
        <v>156</v>
      </c>
      <c r="E219" s="408"/>
      <c r="F219" s="252"/>
      <c r="G219" s="252"/>
      <c r="H219" s="252"/>
    </row>
    <row r="220" spans="1:8" s="217" customFormat="1" ht="102.75" customHeight="1" thickBot="1" x14ac:dyDescent="0.25">
      <c r="A220" s="404" t="s">
        <v>160</v>
      </c>
      <c r="B220" s="405"/>
      <c r="C220" s="601" t="s">
        <v>161</v>
      </c>
      <c r="D220" s="407" t="s">
        <v>156</v>
      </c>
      <c r="E220" s="408"/>
      <c r="F220" s="246"/>
      <c r="G220" s="246"/>
      <c r="H220" s="246"/>
    </row>
    <row r="221" spans="1:8" s="238" customFormat="1" ht="222.75" customHeight="1" thickBot="1" x14ac:dyDescent="0.25">
      <c r="A221" s="404" t="s">
        <v>162</v>
      </c>
      <c r="B221" s="405"/>
      <c r="C221" s="406" t="s">
        <v>163</v>
      </c>
      <c r="D221" s="407" t="s">
        <v>156</v>
      </c>
      <c r="E221" s="408"/>
      <c r="F221" s="236"/>
      <c r="G221" s="237"/>
      <c r="H221" s="237"/>
    </row>
    <row r="222" spans="1:8" ht="26.25" x14ac:dyDescent="0.2">
      <c r="A222" s="233"/>
      <c r="B222" s="233"/>
      <c r="C222" s="234"/>
      <c r="D222" s="235"/>
      <c r="E222" s="235"/>
      <c r="F222" s="236"/>
      <c r="G222" s="237"/>
      <c r="H222" s="237"/>
    </row>
    <row r="223" spans="1:8" ht="30" customHeight="1" x14ac:dyDescent="0.2">
      <c r="A223" s="264" t="s">
        <v>164</v>
      </c>
      <c r="B223" s="264"/>
      <c r="C223" s="264"/>
      <c r="D223" s="264"/>
      <c r="E223" s="264"/>
      <c r="F223" s="264"/>
      <c r="G223" s="264"/>
      <c r="H223" s="264"/>
    </row>
    <row r="224" spans="1:8" ht="30" customHeight="1" x14ac:dyDescent="0.2">
      <c r="A224" s="264" t="s">
        <v>165</v>
      </c>
      <c r="B224" s="264"/>
      <c r="C224" s="264"/>
      <c r="D224" s="264"/>
      <c r="E224" s="264"/>
      <c r="F224" s="264"/>
      <c r="G224" s="264"/>
      <c r="H224" s="264"/>
    </row>
    <row r="225" spans="1:8" ht="183.75" customHeight="1" x14ac:dyDescent="0.2">
      <c r="A225"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384"/>
      <c r="C225" s="384"/>
      <c r="D225" s="384"/>
      <c r="E225" s="384"/>
      <c r="F225" s="384"/>
      <c r="G225" s="384"/>
      <c r="H225" s="384"/>
    </row>
    <row r="226" spans="1:8" ht="82.5" customHeight="1" x14ac:dyDescent="0.2">
      <c r="A226" s="239" t="s">
        <v>167</v>
      </c>
      <c r="B226" s="239"/>
      <c r="C226" s="239"/>
      <c r="D226" s="239"/>
      <c r="E226" s="239"/>
      <c r="F226" s="239"/>
      <c r="G226" s="239"/>
      <c r="H226" s="239"/>
    </row>
    <row r="227" spans="1:8" ht="23.25" x14ac:dyDescent="0.2">
      <c r="A227" s="264" t="s">
        <v>168</v>
      </c>
      <c r="B227" s="264"/>
      <c r="C227" s="264"/>
      <c r="D227" s="264"/>
      <c r="E227" s="264"/>
      <c r="F227" s="264"/>
      <c r="G227" s="264"/>
      <c r="H227" s="264"/>
    </row>
    <row r="228" spans="1:8" s="266" customFormat="1" ht="114.75" customHeight="1" x14ac:dyDescent="0.2">
      <c r="A228" s="239" t="s">
        <v>169</v>
      </c>
      <c r="B228" s="239"/>
      <c r="C228" s="239"/>
      <c r="D228" s="239"/>
      <c r="E228" s="239"/>
      <c r="F228" s="239"/>
      <c r="G228" s="239"/>
      <c r="H228" s="239"/>
    </row>
  </sheetData>
  <sheetProtection selectLockedCells="1" selectUnlockedCells="1"/>
  <mergeCells count="377">
    <mergeCell ref="A223:H223"/>
    <mergeCell ref="A224:H224"/>
    <mergeCell ref="A225:H225"/>
    <mergeCell ref="A226:H226"/>
    <mergeCell ref="A227:H227"/>
    <mergeCell ref="A228:E228"/>
    <mergeCell ref="F228:H228"/>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9"/>
  <sheetViews>
    <sheetView view="pageBreakPreview" zoomScale="40" zoomScaleNormal="60" zoomScaleSheetLayoutView="40" workbookViewId="0">
      <pane ySplit="4" topLeftCell="A188"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11995.199999999999</v>
      </c>
      <c r="E7" s="32">
        <f>F7*1.1</f>
        <v>10995.6</v>
      </c>
      <c r="F7" s="32">
        <v>9996</v>
      </c>
      <c r="G7" s="32">
        <f>F7*0.75</f>
        <v>7497</v>
      </c>
      <c r="H7" s="33">
        <f>F7*0.5</f>
        <v>4998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13197.6</v>
      </c>
      <c r="E12" s="32">
        <f>F12*1.1</f>
        <v>12097.800000000001</v>
      </c>
      <c r="F12" s="32">
        <v>10998</v>
      </c>
      <c r="G12" s="32">
        <f>F12*0.75</f>
        <v>8248.5</v>
      </c>
      <c r="H12" s="33">
        <f>F12*0.5</f>
        <v>5499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16804.8</v>
      </c>
      <c r="E27" s="32">
        <f>F27*1.1</f>
        <v>15404.400000000001</v>
      </c>
      <c r="F27" s="32">
        <v>14004</v>
      </c>
      <c r="G27" s="32">
        <f>F27*0.75</f>
        <v>10503</v>
      </c>
      <c r="H27" s="33">
        <f>F27*0.5</f>
        <v>7002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18489.599999999999</v>
      </c>
      <c r="E32" s="32">
        <f>F32*1.1</f>
        <v>16948.800000000003</v>
      </c>
      <c r="F32" s="32">
        <v>15408</v>
      </c>
      <c r="G32" s="32">
        <f>F32*0.75</f>
        <v>11556</v>
      </c>
      <c r="H32" s="33">
        <f>F32*0.5</f>
        <v>7704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300">
        <f>F48*1.2</f>
        <v>6624</v>
      </c>
      <c r="E48" s="300">
        <f>F48*1.1</f>
        <v>6072.0000000000009</v>
      </c>
      <c r="F48" s="300">
        <v>5520</v>
      </c>
      <c r="G48" s="300">
        <f>F48*0.75</f>
        <v>4140</v>
      </c>
      <c r="H48" s="300">
        <f>F48*0.5</f>
        <v>2760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1">
        <f>F55*1.2</f>
        <v>13089.6</v>
      </c>
      <c r="E55" s="32">
        <f>F55*1.1</f>
        <v>11998.800000000001</v>
      </c>
      <c r="F55" s="32">
        <v>10908</v>
      </c>
      <c r="G55" s="32">
        <f>F55*0.75</f>
        <v>8181</v>
      </c>
      <c r="H55" s="33">
        <f>F55*0.5</f>
        <v>5454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54">
        <f>F61*1.2</f>
        <v>14817.599999999999</v>
      </c>
      <c r="E61" s="32">
        <f>F61*1.1</f>
        <v>13582.800000000001</v>
      </c>
      <c r="F61" s="32">
        <v>12348</v>
      </c>
      <c r="G61" s="32">
        <f>F61*0.75</f>
        <v>9261</v>
      </c>
      <c r="H61" s="33">
        <f>F61*0.5</f>
        <v>6174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389">
        <v>300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2502 до 145116</v>
      </c>
      <c r="E71" s="139"/>
      <c r="F71" s="139"/>
      <c r="G71" s="139"/>
      <c r="H71" s="140"/>
    </row>
    <row r="72" spans="1:8" ht="37.5" customHeight="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1">
        <v>2502</v>
      </c>
      <c r="E72" s="32"/>
      <c r="F72" s="32"/>
      <c r="G72" s="32"/>
      <c r="H72" s="33"/>
    </row>
    <row r="73" spans="1:8" ht="37.5" customHeight="1" x14ac:dyDescent="0.2">
      <c r="A73" s="147" t="s">
        <v>40</v>
      </c>
      <c r="B73" s="315"/>
      <c r="C73" s="297"/>
      <c r="D73" s="36">
        <v>5004</v>
      </c>
      <c r="E73" s="37"/>
      <c r="F73" s="37"/>
      <c r="G73" s="37"/>
      <c r="H73" s="38"/>
    </row>
    <row r="74" spans="1:8" ht="37.5" customHeight="1" x14ac:dyDescent="0.2">
      <c r="A74" s="147" t="s">
        <v>41</v>
      </c>
      <c r="B74" s="315"/>
      <c r="C74" s="297"/>
      <c r="D74" s="36">
        <v>10008</v>
      </c>
      <c r="E74" s="37"/>
      <c r="F74" s="37"/>
      <c r="G74" s="37"/>
      <c r="H74" s="38"/>
    </row>
    <row r="75" spans="1:8" ht="37.5" customHeight="1" x14ac:dyDescent="0.2">
      <c r="A75" s="147" t="s">
        <v>42</v>
      </c>
      <c r="B75" s="315"/>
      <c r="C75" s="297"/>
      <c r="D75" s="36">
        <v>15012</v>
      </c>
      <c r="E75" s="37"/>
      <c r="F75" s="37"/>
      <c r="G75" s="37"/>
      <c r="H75" s="38"/>
    </row>
    <row r="76" spans="1:8" ht="37.5" customHeight="1" x14ac:dyDescent="0.2">
      <c r="A76" s="147" t="s">
        <v>43</v>
      </c>
      <c r="B76" s="315"/>
      <c r="C76" s="297"/>
      <c r="D76" s="36">
        <v>20016</v>
      </c>
      <c r="E76" s="37"/>
      <c r="F76" s="37"/>
      <c r="G76" s="37"/>
      <c r="H76" s="38"/>
    </row>
    <row r="77" spans="1:8" ht="37.5" customHeight="1" x14ac:dyDescent="0.2">
      <c r="A77" s="147" t="s">
        <v>44</v>
      </c>
      <c r="B77" s="315"/>
      <c r="C77" s="297"/>
      <c r="D77" s="36">
        <v>25020</v>
      </c>
      <c r="E77" s="37"/>
      <c r="F77" s="37"/>
      <c r="G77" s="37"/>
      <c r="H77" s="38"/>
    </row>
    <row r="78" spans="1:8" ht="37.5" customHeight="1" x14ac:dyDescent="0.2">
      <c r="A78" s="147" t="s">
        <v>45</v>
      </c>
      <c r="B78" s="315"/>
      <c r="C78" s="297"/>
      <c r="D78" s="36">
        <v>30024</v>
      </c>
      <c r="E78" s="37"/>
      <c r="F78" s="37"/>
      <c r="G78" s="37"/>
      <c r="H78" s="38"/>
    </row>
    <row r="79" spans="1:8" ht="37.5" customHeight="1" x14ac:dyDescent="0.2">
      <c r="A79" s="147" t="s">
        <v>46</v>
      </c>
      <c r="B79" s="315"/>
      <c r="C79" s="297"/>
      <c r="D79" s="36">
        <v>35028</v>
      </c>
      <c r="E79" s="37"/>
      <c r="F79" s="37"/>
      <c r="G79" s="37"/>
      <c r="H79" s="38"/>
    </row>
    <row r="80" spans="1:8" ht="37.5" customHeight="1" x14ac:dyDescent="0.2">
      <c r="A80" s="147" t="s">
        <v>47</v>
      </c>
      <c r="B80" s="315"/>
      <c r="C80" s="297"/>
      <c r="D80" s="36">
        <v>40032</v>
      </c>
      <c r="E80" s="37"/>
      <c r="F80" s="37"/>
      <c r="G80" s="37"/>
      <c r="H80" s="38"/>
    </row>
    <row r="81" spans="1:8" ht="37.5" customHeight="1" x14ac:dyDescent="0.2">
      <c r="A81" s="147" t="s">
        <v>48</v>
      </c>
      <c r="B81" s="315"/>
      <c r="C81" s="297"/>
      <c r="D81" s="36">
        <v>45036</v>
      </c>
      <c r="E81" s="37"/>
      <c r="F81" s="37"/>
      <c r="G81" s="37"/>
      <c r="H81" s="38"/>
    </row>
    <row r="82" spans="1:8" ht="37.5" customHeight="1" x14ac:dyDescent="0.2">
      <c r="A82" s="147" t="s">
        <v>49</v>
      </c>
      <c r="B82" s="315"/>
      <c r="C82" s="297"/>
      <c r="D82" s="36">
        <v>50040</v>
      </c>
      <c r="E82" s="37"/>
      <c r="F82" s="37"/>
      <c r="G82" s="37"/>
      <c r="H82" s="38"/>
    </row>
    <row r="83" spans="1:8" ht="37.5" customHeight="1" x14ac:dyDescent="0.2">
      <c r="A83" s="147" t="s">
        <v>50</v>
      </c>
      <c r="B83" s="315"/>
      <c r="C83" s="297"/>
      <c r="D83" s="36">
        <v>55044</v>
      </c>
      <c r="E83" s="37"/>
      <c r="F83" s="37"/>
      <c r="G83" s="37"/>
      <c r="H83" s="38"/>
    </row>
    <row r="84" spans="1:8" ht="37.5" customHeight="1" x14ac:dyDescent="0.2">
      <c r="A84" s="147" t="s">
        <v>51</v>
      </c>
      <c r="B84" s="315"/>
      <c r="C84" s="297"/>
      <c r="D84" s="36">
        <v>60048</v>
      </c>
      <c r="E84" s="37"/>
      <c r="F84" s="37"/>
      <c r="G84" s="37"/>
      <c r="H84" s="38"/>
    </row>
    <row r="85" spans="1:8" ht="37.5" customHeight="1" x14ac:dyDescent="0.2">
      <c r="A85" s="147" t="s">
        <v>52</v>
      </c>
      <c r="B85" s="315"/>
      <c r="C85" s="297"/>
      <c r="D85" s="36">
        <v>65052</v>
      </c>
      <c r="E85" s="37"/>
      <c r="F85" s="37"/>
      <c r="G85" s="37"/>
      <c r="H85" s="38"/>
    </row>
    <row r="86" spans="1:8" ht="37.5" customHeight="1" x14ac:dyDescent="0.2">
      <c r="A86" s="147" t="s">
        <v>53</v>
      </c>
      <c r="B86" s="315"/>
      <c r="C86" s="297"/>
      <c r="D86" s="36">
        <v>70056</v>
      </c>
      <c r="E86" s="37"/>
      <c r="F86" s="37"/>
      <c r="G86" s="37"/>
      <c r="H86" s="38"/>
    </row>
    <row r="87" spans="1:8" ht="37.5" customHeight="1" x14ac:dyDescent="0.2">
      <c r="A87" s="147" t="s">
        <v>54</v>
      </c>
      <c r="B87" s="315"/>
      <c r="C87" s="297"/>
      <c r="D87" s="36">
        <v>75060</v>
      </c>
      <c r="E87" s="37"/>
      <c r="F87" s="37"/>
      <c r="G87" s="37"/>
      <c r="H87" s="38"/>
    </row>
    <row r="88" spans="1:8" ht="37.5" customHeight="1" x14ac:dyDescent="0.2">
      <c r="A88" s="147" t="s">
        <v>55</v>
      </c>
      <c r="B88" s="315"/>
      <c r="C88" s="297"/>
      <c r="D88" s="36">
        <v>80064</v>
      </c>
      <c r="E88" s="37"/>
      <c r="F88" s="37"/>
      <c r="G88" s="37"/>
      <c r="H88" s="38"/>
    </row>
    <row r="89" spans="1:8" ht="37.5" customHeight="1" x14ac:dyDescent="0.2">
      <c r="A89" s="147" t="s">
        <v>56</v>
      </c>
      <c r="B89" s="315"/>
      <c r="C89" s="297"/>
      <c r="D89" s="36">
        <v>85068</v>
      </c>
      <c r="E89" s="37"/>
      <c r="F89" s="37"/>
      <c r="G89" s="37"/>
      <c r="H89" s="38"/>
    </row>
    <row r="90" spans="1:8" ht="37.5" customHeight="1" x14ac:dyDescent="0.2">
      <c r="A90" s="147" t="s">
        <v>57</v>
      </c>
      <c r="B90" s="315"/>
      <c r="C90" s="297"/>
      <c r="D90" s="36">
        <v>90072</v>
      </c>
      <c r="E90" s="37"/>
      <c r="F90" s="37"/>
      <c r="G90" s="37"/>
      <c r="H90" s="38"/>
    </row>
    <row r="91" spans="1:8" ht="37.5" customHeight="1" x14ac:dyDescent="0.2">
      <c r="A91" s="147" t="s">
        <v>58</v>
      </c>
      <c r="B91" s="315"/>
      <c r="C91" s="297"/>
      <c r="D91" s="36">
        <v>95076</v>
      </c>
      <c r="E91" s="37"/>
      <c r="F91" s="37"/>
      <c r="G91" s="37"/>
      <c r="H91" s="38"/>
    </row>
    <row r="92" spans="1:8" ht="37.5" customHeight="1" x14ac:dyDescent="0.2">
      <c r="A92" s="147" t="s">
        <v>205</v>
      </c>
      <c r="B92" s="315"/>
      <c r="C92" s="297"/>
      <c r="D92" s="36">
        <v>100080</v>
      </c>
      <c r="E92" s="37"/>
      <c r="F92" s="37"/>
      <c r="G92" s="37"/>
      <c r="H92" s="38"/>
    </row>
    <row r="93" spans="1:8" ht="37.5" customHeight="1" x14ac:dyDescent="0.2">
      <c r="A93" s="147" t="s">
        <v>206</v>
      </c>
      <c r="B93" s="315"/>
      <c r="C93" s="297"/>
      <c r="D93" s="36">
        <v>105084</v>
      </c>
      <c r="E93" s="37"/>
      <c r="F93" s="37"/>
      <c r="G93" s="37"/>
      <c r="H93" s="38"/>
    </row>
    <row r="94" spans="1:8" ht="37.5" customHeight="1" x14ac:dyDescent="0.2">
      <c r="A94" s="147" t="s">
        <v>207</v>
      </c>
      <c r="B94" s="315"/>
      <c r="C94" s="297"/>
      <c r="D94" s="36">
        <v>110088</v>
      </c>
      <c r="E94" s="37"/>
      <c r="F94" s="37"/>
      <c r="G94" s="37"/>
      <c r="H94" s="38"/>
    </row>
    <row r="95" spans="1:8" ht="37.5" customHeight="1" x14ac:dyDescent="0.2">
      <c r="A95" s="147" t="s">
        <v>208</v>
      </c>
      <c r="B95" s="315"/>
      <c r="C95" s="297"/>
      <c r="D95" s="36">
        <v>115092</v>
      </c>
      <c r="E95" s="37"/>
      <c r="F95" s="37"/>
      <c r="G95" s="37"/>
      <c r="H95" s="38"/>
    </row>
    <row r="96" spans="1:8" ht="37.5" customHeight="1" x14ac:dyDescent="0.2">
      <c r="A96" s="147" t="s">
        <v>209</v>
      </c>
      <c r="B96" s="315"/>
      <c r="C96" s="297"/>
      <c r="D96" s="36">
        <v>120096</v>
      </c>
      <c r="E96" s="37"/>
      <c r="F96" s="37"/>
      <c r="G96" s="37"/>
      <c r="H96" s="38"/>
    </row>
    <row r="97" spans="1:8" ht="37.5" customHeight="1" x14ac:dyDescent="0.2">
      <c r="A97" s="147" t="s">
        <v>210</v>
      </c>
      <c r="B97" s="315"/>
      <c r="C97" s="297"/>
      <c r="D97" s="36">
        <v>125100</v>
      </c>
      <c r="E97" s="37"/>
      <c r="F97" s="37"/>
      <c r="G97" s="37"/>
      <c r="H97" s="38"/>
    </row>
    <row r="98" spans="1:8" ht="37.5" customHeight="1" x14ac:dyDescent="0.2">
      <c r="A98" s="147" t="s">
        <v>211</v>
      </c>
      <c r="B98" s="315"/>
      <c r="C98" s="297"/>
      <c r="D98" s="36">
        <v>130104</v>
      </c>
      <c r="E98" s="37"/>
      <c r="F98" s="37"/>
      <c r="G98" s="37"/>
      <c r="H98" s="38"/>
    </row>
    <row r="99" spans="1:8" ht="37.5" customHeight="1" x14ac:dyDescent="0.2">
      <c r="A99" s="147" t="s">
        <v>212</v>
      </c>
      <c r="B99" s="315"/>
      <c r="C99" s="297"/>
      <c r="D99" s="36">
        <v>135108</v>
      </c>
      <c r="E99" s="37"/>
      <c r="F99" s="37"/>
      <c r="G99" s="37"/>
      <c r="H99" s="38"/>
    </row>
    <row r="100" spans="1:8" ht="37.5" customHeight="1" x14ac:dyDescent="0.2">
      <c r="A100" s="147" t="s">
        <v>213</v>
      </c>
      <c r="B100" s="315"/>
      <c r="C100" s="297"/>
      <c r="D100" s="36">
        <v>140112</v>
      </c>
      <c r="E100" s="37"/>
      <c r="F100" s="37"/>
      <c r="G100" s="37"/>
      <c r="H100" s="38"/>
    </row>
    <row r="101" spans="1:8" ht="37.5" customHeight="1" x14ac:dyDescent="0.2">
      <c r="A101" s="147" t="s">
        <v>214</v>
      </c>
      <c r="B101" s="315"/>
      <c r="C101" s="297"/>
      <c r="D101" s="36">
        <v>145116</v>
      </c>
      <c r="E101" s="37"/>
      <c r="F101" s="37"/>
      <c r="G101" s="37"/>
      <c r="H101" s="38"/>
    </row>
    <row r="102" spans="1:8" ht="37.5" customHeight="1" x14ac:dyDescent="0.2">
      <c r="A102" s="147" t="s">
        <v>224</v>
      </c>
      <c r="B102" s="315"/>
      <c r="C102" s="297"/>
      <c r="D102" s="36">
        <v>150120</v>
      </c>
      <c r="E102" s="37"/>
      <c r="F102" s="37"/>
      <c r="G102" s="37"/>
      <c r="H102" s="38"/>
    </row>
    <row r="103" spans="1:8" ht="37.5" customHeight="1" x14ac:dyDescent="0.2">
      <c r="A103" s="147" t="s">
        <v>225</v>
      </c>
      <c r="B103" s="315"/>
      <c r="C103" s="297"/>
      <c r="D103" s="36">
        <v>155124</v>
      </c>
      <c r="E103" s="37"/>
      <c r="F103" s="37"/>
      <c r="G103" s="37"/>
      <c r="H103" s="38"/>
    </row>
    <row r="104" spans="1:8" ht="37.5" customHeight="1" x14ac:dyDescent="0.2">
      <c r="A104" s="147" t="s">
        <v>226</v>
      </c>
      <c r="B104" s="315"/>
      <c r="C104" s="297"/>
      <c r="D104" s="36">
        <v>160128</v>
      </c>
      <c r="E104" s="37"/>
      <c r="F104" s="37"/>
      <c r="G104" s="37"/>
      <c r="H104" s="38"/>
    </row>
    <row r="105" spans="1:8" ht="37.5" customHeight="1" x14ac:dyDescent="0.2">
      <c r="A105" s="147" t="s">
        <v>227</v>
      </c>
      <c r="B105" s="315"/>
      <c r="C105" s="297"/>
      <c r="D105" s="36">
        <v>165132</v>
      </c>
      <c r="E105" s="37"/>
      <c r="F105" s="37"/>
      <c r="G105" s="37"/>
      <c r="H105" s="38"/>
    </row>
    <row r="106" spans="1:8" ht="37.5" customHeight="1" x14ac:dyDescent="0.2">
      <c r="A106" s="147" t="s">
        <v>228</v>
      </c>
      <c r="B106" s="315"/>
      <c r="C106" s="297"/>
      <c r="D106" s="36">
        <v>170136</v>
      </c>
      <c r="E106" s="37"/>
      <c r="F106" s="37"/>
      <c r="G106" s="37"/>
      <c r="H106" s="38"/>
    </row>
    <row r="107" spans="1:8" ht="37.5" customHeight="1" x14ac:dyDescent="0.2">
      <c r="A107" s="147" t="s">
        <v>229</v>
      </c>
      <c r="B107" s="315"/>
      <c r="C107" s="297"/>
      <c r="D107" s="36">
        <v>175140</v>
      </c>
      <c r="E107" s="37"/>
      <c r="F107" s="37"/>
      <c r="G107" s="37"/>
      <c r="H107" s="38"/>
    </row>
    <row r="108" spans="1:8" ht="37.5" customHeight="1" x14ac:dyDescent="0.2">
      <c r="A108" s="147" t="s">
        <v>230</v>
      </c>
      <c r="B108" s="315"/>
      <c r="C108" s="297"/>
      <c r="D108" s="36">
        <v>180144</v>
      </c>
      <c r="E108" s="37"/>
      <c r="F108" s="37"/>
      <c r="G108" s="37"/>
      <c r="H108" s="38"/>
    </row>
    <row r="109" spans="1:8" ht="37.5" customHeight="1" x14ac:dyDescent="0.2">
      <c r="A109" s="147" t="s">
        <v>231</v>
      </c>
      <c r="B109" s="315"/>
      <c r="C109" s="297"/>
      <c r="D109" s="36">
        <v>185148</v>
      </c>
      <c r="E109" s="37"/>
      <c r="F109" s="37"/>
      <c r="G109" s="37"/>
      <c r="H109" s="38"/>
    </row>
    <row r="110" spans="1:8" ht="37.5" customHeight="1" x14ac:dyDescent="0.2">
      <c r="A110" s="147" t="s">
        <v>232</v>
      </c>
      <c r="B110" s="315"/>
      <c r="C110" s="297"/>
      <c r="D110" s="36">
        <v>190152</v>
      </c>
      <c r="E110" s="37"/>
      <c r="F110" s="37"/>
      <c r="G110" s="37"/>
      <c r="H110" s="38"/>
    </row>
    <row r="111" spans="1:8" ht="37.5" customHeight="1" x14ac:dyDescent="0.2">
      <c r="A111" s="147" t="s">
        <v>233</v>
      </c>
      <c r="B111" s="315"/>
      <c r="C111" s="297"/>
      <c r="D111" s="36">
        <v>195156</v>
      </c>
      <c r="E111" s="37"/>
      <c r="F111" s="37"/>
      <c r="G111" s="37"/>
      <c r="H111" s="38"/>
    </row>
    <row r="112" spans="1:8" ht="37.5" customHeight="1" x14ac:dyDescent="0.2">
      <c r="A112" s="147" t="s">
        <v>300</v>
      </c>
      <c r="B112" s="315"/>
      <c r="C112" s="297"/>
      <c r="D112" s="36">
        <v>200160</v>
      </c>
      <c r="E112" s="37"/>
      <c r="F112" s="37"/>
      <c r="G112" s="37"/>
      <c r="H112" s="38"/>
    </row>
    <row r="113" spans="1:8" ht="37.5" customHeight="1" x14ac:dyDescent="0.2">
      <c r="A113" s="147" t="s">
        <v>301</v>
      </c>
      <c r="B113" s="315"/>
      <c r="C113" s="297"/>
      <c r="D113" s="36">
        <v>205164</v>
      </c>
      <c r="E113" s="37"/>
      <c r="F113" s="37"/>
      <c r="G113" s="37"/>
      <c r="H113" s="38"/>
    </row>
    <row r="114" spans="1:8" ht="37.5" customHeight="1" x14ac:dyDescent="0.2">
      <c r="A114" s="147" t="s">
        <v>302</v>
      </c>
      <c r="B114" s="315"/>
      <c r="C114" s="297"/>
      <c r="D114" s="36">
        <v>210168</v>
      </c>
      <c r="E114" s="37"/>
      <c r="F114" s="37"/>
      <c r="G114" s="37"/>
      <c r="H114" s="38"/>
    </row>
    <row r="115" spans="1:8" ht="37.5" customHeight="1" x14ac:dyDescent="0.2">
      <c r="A115" s="147" t="s">
        <v>303</v>
      </c>
      <c r="B115" s="315"/>
      <c r="C115" s="297"/>
      <c r="D115" s="36">
        <v>215172</v>
      </c>
      <c r="E115" s="37"/>
      <c r="F115" s="37"/>
      <c r="G115" s="37"/>
      <c r="H115" s="38"/>
    </row>
    <row r="116" spans="1:8" ht="37.5" customHeight="1" x14ac:dyDescent="0.2">
      <c r="A116" s="147" t="s">
        <v>304</v>
      </c>
      <c r="B116" s="315"/>
      <c r="C116" s="297"/>
      <c r="D116" s="36">
        <v>220176</v>
      </c>
      <c r="E116" s="37"/>
      <c r="F116" s="37"/>
      <c r="G116" s="37"/>
      <c r="H116" s="38"/>
    </row>
    <row r="117" spans="1:8" ht="37.5" customHeight="1" x14ac:dyDescent="0.2">
      <c r="A117" s="147" t="s">
        <v>305</v>
      </c>
      <c r="B117" s="315"/>
      <c r="C117" s="297"/>
      <c r="D117" s="36">
        <v>225180</v>
      </c>
      <c r="E117" s="37"/>
      <c r="F117" s="37"/>
      <c r="G117" s="37"/>
      <c r="H117" s="38"/>
    </row>
    <row r="118" spans="1:8" ht="37.5" customHeight="1" x14ac:dyDescent="0.2">
      <c r="A118" s="147" t="s">
        <v>306</v>
      </c>
      <c r="B118" s="315"/>
      <c r="C118" s="297"/>
      <c r="D118" s="36">
        <v>230184</v>
      </c>
      <c r="E118" s="37"/>
      <c r="F118" s="37"/>
      <c r="G118" s="37"/>
      <c r="H118" s="38"/>
    </row>
    <row r="119" spans="1:8" ht="37.5" customHeight="1" x14ac:dyDescent="0.2">
      <c r="A119" s="147" t="s">
        <v>307</v>
      </c>
      <c r="B119" s="315"/>
      <c r="C119" s="297"/>
      <c r="D119" s="36">
        <v>235188</v>
      </c>
      <c r="E119" s="37"/>
      <c r="F119" s="37"/>
      <c r="G119" s="37"/>
      <c r="H119" s="38"/>
    </row>
    <row r="120" spans="1:8" ht="37.5" customHeight="1" x14ac:dyDescent="0.2">
      <c r="A120" s="147" t="s">
        <v>308</v>
      </c>
      <c r="B120" s="315"/>
      <c r="C120" s="297"/>
      <c r="D120" s="36">
        <v>240192</v>
      </c>
      <c r="E120" s="37"/>
      <c r="F120" s="37"/>
      <c r="G120" s="37"/>
      <c r="H120" s="38"/>
    </row>
    <row r="121" spans="1:8" ht="37.5" customHeight="1" thickBot="1" x14ac:dyDescent="0.25">
      <c r="A121" s="147" t="s">
        <v>309</v>
      </c>
      <c r="B121" s="315"/>
      <c r="C121" s="316"/>
      <c r="D121" s="36">
        <v>245196</v>
      </c>
      <c r="E121" s="37"/>
      <c r="F121" s="37"/>
      <c r="G121" s="37"/>
      <c r="H121" s="38"/>
    </row>
    <row r="122" spans="1:8" ht="50.1" customHeight="1" thickBot="1" x14ac:dyDescent="0.25">
      <c r="A122" s="136" t="s">
        <v>59</v>
      </c>
      <c r="B122" s="137"/>
      <c r="C122" s="416"/>
      <c r="D122" s="138" t="str">
        <f>"от "&amp;MIN(D123:D132)&amp;" до "&amp;MAX(D123:D132)</f>
        <v>от 300 до 13200</v>
      </c>
      <c r="E122" s="139"/>
      <c r="F122" s="139"/>
      <c r="G122" s="139"/>
      <c r="H122" s="140"/>
    </row>
    <row r="123" spans="1:8" ht="151.5" x14ac:dyDescent="0.2">
      <c r="A123" s="149" t="s">
        <v>60</v>
      </c>
      <c r="B123" s="150" t="s">
        <v>13</v>
      </c>
      <c r="C123" s="294"/>
      <c r="D123" s="552">
        <v>1260</v>
      </c>
      <c r="E123" s="552"/>
      <c r="F123" s="552"/>
      <c r="G123" s="552"/>
      <c r="H123" s="472"/>
    </row>
    <row r="124" spans="1:8" ht="37.5" customHeight="1" x14ac:dyDescent="0.2">
      <c r="A124" s="160" t="s">
        <v>61</v>
      </c>
      <c r="B124" s="161"/>
      <c r="C124" s="156" t="str">
        <f>"Электронный справочник "&amp;$C$2&amp;" (версия для ПК)"</f>
        <v>Электронный справочник "2ГИС.ТЮМЕНЬ" (версия для ПК)</v>
      </c>
      <c r="D124" s="36">
        <v>600</v>
      </c>
      <c r="E124" s="37"/>
      <c r="F124" s="37"/>
      <c r="G124" s="37"/>
      <c r="H124" s="38"/>
    </row>
    <row r="125" spans="1:8" ht="37.5" customHeight="1" x14ac:dyDescent="0.2">
      <c r="A125" s="160" t="s">
        <v>62</v>
      </c>
      <c r="B125" s="161"/>
      <c r="C125" s="159"/>
      <c r="D125" s="36">
        <v>13200</v>
      </c>
      <c r="E125" s="37"/>
      <c r="F125" s="37"/>
      <c r="G125" s="37"/>
      <c r="H125" s="38"/>
    </row>
    <row r="126" spans="1:8" ht="37.5" customHeight="1" x14ac:dyDescent="0.2">
      <c r="A126" s="160" t="s">
        <v>63</v>
      </c>
      <c r="B126" s="161"/>
      <c r="C126" s="159"/>
      <c r="D126" s="36">
        <v>1680</v>
      </c>
      <c r="E126" s="37"/>
      <c r="F126" s="37"/>
      <c r="G126" s="37"/>
      <c r="H126" s="38"/>
    </row>
    <row r="127" spans="1:8" ht="37.5" customHeight="1" x14ac:dyDescent="0.2">
      <c r="A127" s="160" t="s">
        <v>64</v>
      </c>
      <c r="B127" s="161"/>
      <c r="C127" s="159"/>
      <c r="D127" s="36">
        <v>4800</v>
      </c>
      <c r="E127" s="37"/>
      <c r="F127" s="37"/>
      <c r="G127" s="37"/>
      <c r="H127" s="38"/>
    </row>
    <row r="128" spans="1:8" ht="37.5" customHeight="1" x14ac:dyDescent="0.2">
      <c r="A128" s="160" t="s">
        <v>65</v>
      </c>
      <c r="B128" s="161"/>
      <c r="C128" s="159"/>
      <c r="D128" s="56">
        <v>300</v>
      </c>
      <c r="E128" s="37"/>
      <c r="F128" s="37"/>
      <c r="G128" s="37"/>
      <c r="H128" s="38"/>
    </row>
    <row r="129" spans="1:8" ht="37.5" customHeight="1" x14ac:dyDescent="0.2">
      <c r="A129" s="160" t="s">
        <v>66</v>
      </c>
      <c r="B129" s="161"/>
      <c r="C129" s="159"/>
      <c r="D129" s="56">
        <v>300</v>
      </c>
      <c r="E129" s="37"/>
      <c r="F129" s="37"/>
      <c r="G129" s="37"/>
      <c r="H129" s="38"/>
    </row>
    <row r="130" spans="1:8" ht="37.5" customHeight="1" x14ac:dyDescent="0.2">
      <c r="A130" s="160" t="s">
        <v>67</v>
      </c>
      <c r="B130" s="161"/>
      <c r="C130" s="159"/>
      <c r="D130" s="56">
        <v>600</v>
      </c>
      <c r="E130" s="37"/>
      <c r="F130" s="37"/>
      <c r="G130" s="37"/>
      <c r="H130" s="38"/>
    </row>
    <row r="131" spans="1:8" ht="37.5" customHeight="1" x14ac:dyDescent="0.2">
      <c r="A131" s="160" t="s">
        <v>68</v>
      </c>
      <c r="B131" s="161"/>
      <c r="C131" s="159"/>
      <c r="D131" s="56">
        <v>900</v>
      </c>
      <c r="E131" s="37"/>
      <c r="F131" s="37"/>
      <c r="G131" s="37"/>
      <c r="H131" s="38"/>
    </row>
    <row r="132" spans="1:8" ht="37.5" customHeight="1" x14ac:dyDescent="0.2">
      <c r="A132" s="207" t="s">
        <v>69</v>
      </c>
      <c r="B132" s="208"/>
      <c r="C132" s="553"/>
      <c r="D132" s="56">
        <v>5760</v>
      </c>
      <c r="E132" s="37"/>
      <c r="F132" s="37"/>
      <c r="G132" s="37"/>
      <c r="H132" s="38"/>
    </row>
    <row r="133" spans="1:8" s="16" customFormat="1" ht="117.75" customHeight="1" thickBot="1" x14ac:dyDescent="0.25">
      <c r="A133" s="356" t="s">
        <v>71</v>
      </c>
      <c r="B133" s="397"/>
      <c r="C13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45">
        <v>30</v>
      </c>
      <c r="E133" s="45"/>
      <c r="F133" s="45"/>
      <c r="G133" s="45"/>
      <c r="H133" s="46"/>
    </row>
    <row r="134" spans="1:8" ht="50.1" customHeight="1" thickBot="1" x14ac:dyDescent="0.25">
      <c r="A134" s="24" t="s">
        <v>72</v>
      </c>
      <c r="B134" s="25"/>
      <c r="C134" s="26"/>
      <c r="D134" s="173" t="str">
        <f>"от "&amp;MIN(D136,D156:H157,F196,D158:H172)&amp;" до "&amp;MAX(D136,D156:H157,F196,D158:H172)</f>
        <v>от 510 до 45480</v>
      </c>
      <c r="E134" s="173"/>
      <c r="F134" s="173"/>
      <c r="G134" s="173"/>
      <c r="H134" s="174"/>
    </row>
    <row r="135" spans="1:8" ht="21.75" thickBot="1" x14ac:dyDescent="0.25">
      <c r="A135" s="336"/>
      <c r="B135" s="337"/>
      <c r="C135" s="130"/>
      <c r="D135" s="399"/>
      <c r="E135" s="399"/>
      <c r="F135" s="399"/>
      <c r="G135" s="399"/>
      <c r="H135" s="400"/>
    </row>
    <row r="136" spans="1:8" ht="62.25"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182">
        <v>10080</v>
      </c>
      <c r="E136" s="182"/>
      <c r="F136" s="182"/>
      <c r="G136" s="182"/>
      <c r="H136" s="183"/>
    </row>
    <row r="137" spans="1:8" ht="62.25" customHeight="1" thickBot="1" x14ac:dyDescent="0.25">
      <c r="A137" s="184" t="s">
        <v>74</v>
      </c>
      <c r="B137" s="185"/>
      <c r="C137" s="186"/>
      <c r="D137" s="187" t="s">
        <v>75</v>
      </c>
      <c r="E137" s="188"/>
      <c r="F137" s="188"/>
      <c r="G137" s="188"/>
      <c r="H137" s="189"/>
    </row>
    <row r="138" spans="1:8" ht="62.25" customHeight="1" x14ac:dyDescent="0.2">
      <c r="A138" s="190" t="s">
        <v>76</v>
      </c>
      <c r="B138" s="191"/>
      <c r="C138" s="186"/>
      <c r="D138" s="157">
        <f>D136/4</f>
        <v>2520</v>
      </c>
      <c r="E138" s="157"/>
      <c r="F138" s="157"/>
      <c r="G138" s="157"/>
      <c r="H138" s="158"/>
    </row>
    <row r="139" spans="1:8" ht="62.25" customHeight="1" x14ac:dyDescent="0.2">
      <c r="A139" s="190" t="s">
        <v>77</v>
      </c>
      <c r="B139" s="191"/>
      <c r="C139" s="186"/>
      <c r="D139" s="157">
        <f>D136/5</f>
        <v>2016</v>
      </c>
      <c r="E139" s="157"/>
      <c r="F139" s="157"/>
      <c r="G139" s="157"/>
      <c r="H139" s="158"/>
    </row>
    <row r="140" spans="1:8" ht="62.25" customHeight="1" x14ac:dyDescent="0.2">
      <c r="A140" s="190" t="s">
        <v>78</v>
      </c>
      <c r="B140" s="191"/>
      <c r="C140" s="186"/>
      <c r="D140" s="157">
        <f>D136/6</f>
        <v>1680</v>
      </c>
      <c r="E140" s="157"/>
      <c r="F140" s="157"/>
      <c r="G140" s="157"/>
      <c r="H140" s="158"/>
    </row>
    <row r="141" spans="1:8" ht="62.25" customHeight="1" x14ac:dyDescent="0.2">
      <c r="A141" s="190" t="s">
        <v>79</v>
      </c>
      <c r="B141" s="191"/>
      <c r="C141" s="186"/>
      <c r="D141" s="157">
        <f>D136/7</f>
        <v>1440</v>
      </c>
      <c r="E141" s="157"/>
      <c r="F141" s="157"/>
      <c r="G141" s="157"/>
      <c r="H141" s="158"/>
    </row>
    <row r="142" spans="1:8" ht="62.25" customHeight="1" x14ac:dyDescent="0.2">
      <c r="A142" s="190" t="s">
        <v>80</v>
      </c>
      <c r="B142" s="191"/>
      <c r="C142" s="186"/>
      <c r="D142" s="157">
        <f>D136/8</f>
        <v>1260</v>
      </c>
      <c r="E142" s="157"/>
      <c r="F142" s="157"/>
      <c r="G142" s="157"/>
      <c r="H142" s="158"/>
    </row>
    <row r="143" spans="1:8" ht="62.25" customHeight="1" x14ac:dyDescent="0.2">
      <c r="A143" s="190" t="s">
        <v>81</v>
      </c>
      <c r="B143" s="191"/>
      <c r="C143" s="186"/>
      <c r="D143" s="157">
        <f>D136/9</f>
        <v>1120</v>
      </c>
      <c r="E143" s="157"/>
      <c r="F143" s="157"/>
      <c r="G143" s="157"/>
      <c r="H143" s="158"/>
    </row>
    <row r="144" spans="1:8" ht="62.25" customHeight="1" x14ac:dyDescent="0.2">
      <c r="A144" s="190" t="s">
        <v>82</v>
      </c>
      <c r="B144" s="191"/>
      <c r="C144" s="186"/>
      <c r="D144" s="157">
        <f>D136/10</f>
        <v>1008</v>
      </c>
      <c r="E144" s="157"/>
      <c r="F144" s="157"/>
      <c r="G144" s="157"/>
      <c r="H144" s="158"/>
    </row>
    <row r="145" spans="1:8" ht="62.25" customHeight="1" thickBot="1" x14ac:dyDescent="0.25">
      <c r="A145" s="179" t="s">
        <v>83</v>
      </c>
      <c r="B145" s="180"/>
      <c r="C145" s="186"/>
      <c r="D145" s="182">
        <v>15120</v>
      </c>
      <c r="E145" s="182"/>
      <c r="F145" s="182"/>
      <c r="G145" s="182"/>
      <c r="H145" s="183"/>
    </row>
    <row r="146" spans="1:8" ht="62.25" customHeight="1" thickBot="1" x14ac:dyDescent="0.25">
      <c r="A146" s="184" t="s">
        <v>74</v>
      </c>
      <c r="B146" s="185"/>
      <c r="C146" s="186"/>
      <c r="D146" s="187" t="s">
        <v>75</v>
      </c>
      <c r="E146" s="188"/>
      <c r="F146" s="188"/>
      <c r="G146" s="188"/>
      <c r="H146" s="189"/>
    </row>
    <row r="147" spans="1:8" ht="62.25" customHeight="1" x14ac:dyDescent="0.2">
      <c r="A147" s="190" t="s">
        <v>76</v>
      </c>
      <c r="B147" s="191"/>
      <c r="C147" s="186"/>
      <c r="D147" s="157">
        <v>3780</v>
      </c>
      <c r="E147" s="157"/>
      <c r="F147" s="157"/>
      <c r="G147" s="157"/>
      <c r="H147" s="158"/>
    </row>
    <row r="148" spans="1:8" ht="62.25" customHeight="1" x14ac:dyDescent="0.2">
      <c r="A148" s="190" t="s">
        <v>77</v>
      </c>
      <c r="B148" s="191"/>
      <c r="C148" s="186"/>
      <c r="D148" s="157">
        <v>3024</v>
      </c>
      <c r="E148" s="157"/>
      <c r="F148" s="157"/>
      <c r="G148" s="157"/>
      <c r="H148" s="158"/>
    </row>
    <row r="149" spans="1:8" ht="62.25" customHeight="1" x14ac:dyDescent="0.2">
      <c r="A149" s="190" t="s">
        <v>78</v>
      </c>
      <c r="B149" s="191"/>
      <c r="C149" s="186"/>
      <c r="D149" s="157">
        <v>2520</v>
      </c>
      <c r="E149" s="157"/>
      <c r="F149" s="157"/>
      <c r="G149" s="157"/>
      <c r="H149" s="158"/>
    </row>
    <row r="150" spans="1:8" ht="62.25" customHeight="1" x14ac:dyDescent="0.2">
      <c r="A150" s="190" t="s">
        <v>79</v>
      </c>
      <c r="B150" s="191"/>
      <c r="C150" s="186"/>
      <c r="D150" s="157">
        <v>2160</v>
      </c>
      <c r="E150" s="157"/>
      <c r="F150" s="157"/>
      <c r="G150" s="157"/>
      <c r="H150" s="158"/>
    </row>
    <row r="151" spans="1:8" ht="62.25" customHeight="1" x14ac:dyDescent="0.2">
      <c r="A151" s="190" t="s">
        <v>80</v>
      </c>
      <c r="B151" s="191"/>
      <c r="C151" s="186"/>
      <c r="D151" s="157">
        <v>1890</v>
      </c>
      <c r="E151" s="157"/>
      <c r="F151" s="157"/>
      <c r="G151" s="157"/>
      <c r="H151" s="158"/>
    </row>
    <row r="152" spans="1:8" ht="62.25" customHeight="1" x14ac:dyDescent="0.2">
      <c r="A152" s="190" t="s">
        <v>81</v>
      </c>
      <c r="B152" s="191"/>
      <c r="C152" s="186"/>
      <c r="D152" s="157">
        <v>1680</v>
      </c>
      <c r="E152" s="157"/>
      <c r="F152" s="157"/>
      <c r="G152" s="157"/>
      <c r="H152" s="158"/>
    </row>
    <row r="153" spans="1:8" ht="62.25" customHeight="1" thickBot="1" x14ac:dyDescent="0.25">
      <c r="A153" s="190" t="s">
        <v>82</v>
      </c>
      <c r="B153" s="191"/>
      <c r="C153" s="194"/>
      <c r="D153" s="157">
        <v>1512</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44">
        <v>20004</v>
      </c>
      <c r="E154" s="45"/>
      <c r="F154" s="45"/>
      <c r="G154" s="45"/>
      <c r="H154" s="46"/>
    </row>
    <row r="155" spans="1:8" ht="21.75" thickBot="1" x14ac:dyDescent="0.25">
      <c r="A155" s="336"/>
      <c r="B155" s="337"/>
      <c r="C155" s="125"/>
      <c r="D155" s="399"/>
      <c r="E155" s="399"/>
      <c r="F155" s="399"/>
      <c r="G155" s="399"/>
      <c r="H155" s="400"/>
    </row>
    <row r="156" spans="1:8" ht="50.1" customHeight="1" x14ac:dyDescent="0.2">
      <c r="A156" s="160" t="s">
        <v>85</v>
      </c>
      <c r="B156" s="161"/>
      <c r="C156" s="439" t="str">
        <f>"Интернет-площадка 2gis.ru на основе Cправочника организаций "&amp;$C$2&amp;""</f>
        <v>Интернет-площадка 2gis.ru на основе Cправочника организаций "2ГИС.ТЮМЕНЬ"</v>
      </c>
      <c r="D156" s="56">
        <v>11880</v>
      </c>
      <c r="E156" s="37"/>
      <c r="F156" s="37"/>
      <c r="G156" s="37"/>
      <c r="H156" s="38"/>
    </row>
    <row r="157" spans="1:8" ht="50.1" customHeight="1" x14ac:dyDescent="0.2">
      <c r="A157" s="160" t="s">
        <v>86</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56">
        <v>10200</v>
      </c>
      <c r="E157" s="37"/>
      <c r="F157" s="37"/>
      <c r="G157" s="37"/>
      <c r="H157" s="38"/>
    </row>
    <row r="158" spans="1:8" ht="50.1" customHeight="1" x14ac:dyDescent="0.2">
      <c r="A158" s="160" t="s">
        <v>87</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56">
        <v>18300</v>
      </c>
      <c r="E158" s="37"/>
      <c r="F158" s="37"/>
      <c r="G158" s="37"/>
      <c r="H158" s="38"/>
    </row>
    <row r="159" spans="1:8"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"2ГИС.ТЮМЕНЬ"</v>
      </c>
      <c r="D159" s="56">
        <v>11880</v>
      </c>
      <c r="E159" s="37"/>
      <c r="F159" s="37"/>
      <c r="G159" s="37"/>
      <c r="H159" s="38"/>
    </row>
    <row r="160" spans="1:8"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"2ГИС.ТЮМЕНЬ"</v>
      </c>
      <c r="D160" s="56">
        <v>14256</v>
      </c>
      <c r="E160" s="37"/>
      <c r="F160" s="37"/>
      <c r="G160" s="37"/>
      <c r="H160" s="38"/>
    </row>
    <row r="161" spans="1:8" ht="50.1" customHeight="1" x14ac:dyDescent="0.2">
      <c r="A161" s="160" t="s">
        <v>90</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56">
        <v>10200</v>
      </c>
      <c r="E161" s="37"/>
      <c r="F161" s="37"/>
      <c r="G161" s="37"/>
      <c r="H161" s="38"/>
    </row>
    <row r="162" spans="1:8" ht="50.1" customHeight="1" x14ac:dyDescent="0.2">
      <c r="A162" s="160" t="s">
        <v>91</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56">
        <v>20400</v>
      </c>
      <c r="E162" s="37"/>
      <c r="F162" s="37"/>
      <c r="G162" s="37"/>
      <c r="H162" s="38"/>
    </row>
    <row r="163" spans="1:8" ht="50.1" customHeight="1" x14ac:dyDescent="0.2">
      <c r="A163" s="160" t="s">
        <v>92</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359">
        <v>18600</v>
      </c>
      <c r="E163" s="157"/>
      <c r="F163" s="157"/>
      <c r="G163" s="157"/>
      <c r="H163" s="158"/>
    </row>
    <row r="164" spans="1:8" ht="50.1" customHeight="1" x14ac:dyDescent="0.2">
      <c r="A164" s="160" t="s">
        <v>93</v>
      </c>
      <c r="B164" s="161"/>
      <c r="C164" s="203" t="str">
        <f>C196</f>
        <v>электронный справочник на основе Справочника организаций "2ГИС.ТЮМЕНЬ" (мобильная версия 2ГИС 4.0 и выше)</v>
      </c>
      <c r="D164" s="359">
        <v>23766</v>
      </c>
      <c r="E164" s="157"/>
      <c r="F164" s="157"/>
      <c r="G164" s="157"/>
      <c r="H164" s="158"/>
    </row>
    <row r="165" spans="1:8" ht="50.1" customHeight="1" x14ac:dyDescent="0.2">
      <c r="A165" s="160" t="s">
        <v>94</v>
      </c>
      <c r="B165" s="161"/>
      <c r="C165" s="203" t="s">
        <v>95</v>
      </c>
      <c r="D165" s="359">
        <v>510</v>
      </c>
      <c r="E165" s="157"/>
      <c r="F165" s="157"/>
      <c r="G165" s="157"/>
      <c r="H165" s="158"/>
    </row>
    <row r="166" spans="1:8" ht="68.2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56">
        <v>10944</v>
      </c>
      <c r="E166" s="37"/>
      <c r="F166" s="37"/>
      <c r="G166" s="37"/>
      <c r="H166" s="38"/>
    </row>
    <row r="167" spans="1:8" ht="68.25" customHeight="1" x14ac:dyDescent="0.2">
      <c r="A167" s="160" t="s">
        <v>97</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56">
        <v>8754</v>
      </c>
      <c r="E167" s="37"/>
      <c r="F167" s="37"/>
      <c r="G167" s="37"/>
      <c r="H167" s="38"/>
    </row>
    <row r="168" spans="1:8" ht="68.25" customHeight="1" x14ac:dyDescent="0.2">
      <c r="A168" s="160" t="s">
        <v>98</v>
      </c>
      <c r="B168" s="161"/>
      <c r="C168"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56">
        <v>9216</v>
      </c>
      <c r="E168" s="37"/>
      <c r="F168" s="37"/>
      <c r="G168" s="37"/>
      <c r="H168" s="38"/>
    </row>
    <row r="169" spans="1:8" ht="68.25" customHeight="1" x14ac:dyDescent="0.2">
      <c r="A169" s="160" t="s">
        <v>99</v>
      </c>
      <c r="B169" s="161"/>
      <c r="C169"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56">
        <v>4380</v>
      </c>
      <c r="E169" s="37"/>
      <c r="F169" s="37"/>
      <c r="G169" s="37"/>
      <c r="H169" s="38"/>
    </row>
    <row r="170" spans="1:8" ht="68.25" customHeight="1" x14ac:dyDescent="0.2">
      <c r="A170" s="160" t="s">
        <v>100</v>
      </c>
      <c r="B170" s="161" t="s">
        <v>100</v>
      </c>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56">
        <v>45480</v>
      </c>
      <c r="E170" s="37"/>
      <c r="F170" s="37"/>
      <c r="G170" s="37"/>
      <c r="H170" s="38"/>
    </row>
    <row r="171" spans="1:8" ht="68.25" customHeight="1" x14ac:dyDescent="0.2">
      <c r="A171" s="160" t="s">
        <v>101</v>
      </c>
      <c r="B171" s="161" t="s">
        <v>101</v>
      </c>
      <c r="C17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56">
        <v>12000</v>
      </c>
      <c r="E171" s="37"/>
      <c r="F171" s="37"/>
      <c r="G171" s="37"/>
      <c r="H171" s="38"/>
    </row>
    <row r="172" spans="1:8" ht="50.1" customHeight="1" thickBot="1" x14ac:dyDescent="0.25">
      <c r="A172" s="160" t="s">
        <v>102</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56">
        <v>10200</v>
      </c>
      <c r="E172" s="37"/>
      <c r="F172" s="37"/>
      <c r="G172" s="37"/>
      <c r="H172" s="38"/>
    </row>
    <row r="173" spans="1:8" s="16" customFormat="1" ht="102" customHeight="1" thickBot="1" x14ac:dyDescent="0.25">
      <c r="A173" s="160" t="s">
        <v>16</v>
      </c>
      <c r="B173" s="161"/>
      <c r="C17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56">
        <v>1200</v>
      </c>
      <c r="E173" s="37"/>
      <c r="F173" s="37"/>
      <c r="G173" s="37"/>
      <c r="H173" s="38"/>
    </row>
    <row r="174" spans="1:8" s="16" customFormat="1" ht="102" customHeight="1" thickBot="1" x14ac:dyDescent="0.25">
      <c r="A174" s="160" t="s">
        <v>103</v>
      </c>
      <c r="B174" s="161"/>
      <c r="C17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4" s="56">
        <v>100002</v>
      </c>
      <c r="E174" s="37"/>
      <c r="F174" s="37"/>
      <c r="G174" s="37"/>
      <c r="H174" s="38"/>
    </row>
    <row r="175" spans="1:8" s="16" customFormat="1" ht="126" customHeight="1" x14ac:dyDescent="0.2">
      <c r="A175" s="160" t="s">
        <v>104</v>
      </c>
      <c r="B175" s="161"/>
      <c r="C17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5" s="56">
        <v>19200</v>
      </c>
      <c r="E175" s="37"/>
      <c r="F175" s="37"/>
      <c r="G175" s="37"/>
      <c r="H175" s="38"/>
    </row>
    <row r="176" spans="1:8" s="16" customFormat="1" ht="96" customHeight="1" x14ac:dyDescent="0.2">
      <c r="A176" s="154" t="s">
        <v>105</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56">
        <v>10005</v>
      </c>
      <c r="E176" s="37"/>
      <c r="F176" s="37"/>
      <c r="G176" s="37"/>
      <c r="H176" s="38"/>
    </row>
    <row r="177" spans="1:8" s="16" customFormat="1" ht="96" customHeight="1" x14ac:dyDescent="0.2">
      <c r="A177" s="154" t="s">
        <v>106</v>
      </c>
      <c r="B177" s="204"/>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7" s="56">
        <v>15000</v>
      </c>
      <c r="E177" s="37"/>
      <c r="F177" s="37"/>
      <c r="G177" s="37"/>
      <c r="H177" s="38"/>
    </row>
    <row r="178" spans="1:8"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"2ГИС.ТЮМЕНЬ"</v>
      </c>
      <c r="D178" s="56">
        <v>16680</v>
      </c>
      <c r="E178" s="37"/>
      <c r="F178" s="37"/>
      <c r="G178" s="37"/>
      <c r="H178" s="38"/>
    </row>
    <row r="179" spans="1:8" ht="50.1" customHeight="1" x14ac:dyDescent="0.2">
      <c r="A179" s="160" t="s">
        <v>108</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56">
        <v>14280</v>
      </c>
      <c r="E179" s="37"/>
      <c r="F179" s="37"/>
      <c r="G179" s="37"/>
      <c r="H179" s="38"/>
    </row>
    <row r="180" spans="1:8" ht="50.1" customHeight="1" x14ac:dyDescent="0.2">
      <c r="A180" s="160" t="s">
        <v>109</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56">
        <v>25680</v>
      </c>
      <c r="E180" s="37"/>
      <c r="F180" s="37"/>
      <c r="G180" s="37"/>
      <c r="H180" s="38"/>
    </row>
    <row r="181" spans="1:8"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"2ГИС.ТЮМЕНЬ"</v>
      </c>
      <c r="D181" s="56">
        <v>16680</v>
      </c>
      <c r="E181" s="37"/>
      <c r="F181" s="37"/>
      <c r="G181" s="37"/>
      <c r="H181" s="38"/>
    </row>
    <row r="182" spans="1:8"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"2ГИС.ТЮМЕНЬ"</v>
      </c>
      <c r="D182" s="56">
        <v>20016</v>
      </c>
      <c r="E182" s="37"/>
      <c r="F182" s="37"/>
      <c r="G182" s="37"/>
      <c r="H182" s="38"/>
    </row>
    <row r="183" spans="1:8" ht="50.1" customHeight="1" x14ac:dyDescent="0.2">
      <c r="A183" s="160" t="s">
        <v>112</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56">
        <v>14280</v>
      </c>
      <c r="E183" s="37"/>
      <c r="F183" s="37"/>
      <c r="G183" s="37"/>
      <c r="H183" s="38"/>
    </row>
    <row r="184" spans="1:8" ht="50.1" customHeight="1" x14ac:dyDescent="0.2">
      <c r="A184" s="160" t="s">
        <v>113</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56">
        <v>28560</v>
      </c>
      <c r="E184" s="37"/>
      <c r="F184" s="37"/>
      <c r="G184" s="37"/>
      <c r="H184" s="38"/>
    </row>
    <row r="185" spans="1:8"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56">
        <v>26040</v>
      </c>
      <c r="E185" s="37"/>
      <c r="F185" s="37"/>
      <c r="G185" s="37"/>
      <c r="H185" s="38"/>
    </row>
    <row r="186" spans="1:8" ht="50.1" customHeight="1" x14ac:dyDescent="0.2">
      <c r="A186" s="160" t="s">
        <v>115</v>
      </c>
      <c r="B186" s="161"/>
      <c r="C186" s="203" t="s">
        <v>95</v>
      </c>
      <c r="D186" s="56">
        <v>720</v>
      </c>
      <c r="E186" s="37"/>
      <c r="F186" s="37"/>
      <c r="G186" s="37"/>
      <c r="H186" s="38"/>
    </row>
    <row r="187" spans="1:8" ht="79.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56">
        <v>63720</v>
      </c>
      <c r="E187" s="37"/>
      <c r="F187" s="37"/>
      <c r="G187" s="37"/>
      <c r="H187" s="38"/>
    </row>
    <row r="188" spans="1:8" ht="50.1" customHeight="1" thickBot="1" x14ac:dyDescent="0.25">
      <c r="A188" s="160" t="s">
        <v>117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56">
        <v>14280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6">
        <v>5004</v>
      </c>
      <c r="E190" s="37"/>
      <c r="F190" s="37"/>
      <c r="G190" s="37"/>
      <c r="H190" s="38"/>
    </row>
    <row r="191" spans="1:8" s="16" customFormat="1" ht="50.1" customHeight="1" x14ac:dyDescent="0.2">
      <c r="A191" s="160" t="s">
        <v>120</v>
      </c>
      <c r="B191" s="161"/>
      <c r="C191" s="209"/>
      <c r="D191" s="36">
        <v>5004</v>
      </c>
      <c r="E191" s="37"/>
      <c r="F191" s="37"/>
      <c r="G191" s="37"/>
      <c r="H191" s="38"/>
    </row>
    <row r="192" spans="1:8" s="16" customFormat="1" ht="50.1" customHeight="1" x14ac:dyDescent="0.2">
      <c r="A192" s="207" t="s">
        <v>121</v>
      </c>
      <c r="B192" s="208"/>
      <c r="C192" s="209"/>
      <c r="D192" s="359">
        <v>3000</v>
      </c>
      <c r="E192" s="157"/>
      <c r="F192" s="157"/>
      <c r="G192" s="157"/>
      <c r="H192" s="157"/>
    </row>
    <row r="193" spans="1:8" s="16" customFormat="1" ht="50.1" customHeight="1" x14ac:dyDescent="0.2">
      <c r="A193" s="207" t="s">
        <v>122</v>
      </c>
      <c r="B193" s="208"/>
      <c r="C193" s="209"/>
      <c r="D193" s="359">
        <v>300</v>
      </c>
      <c r="E193" s="157"/>
      <c r="F193" s="157"/>
      <c r="G193" s="157"/>
      <c r="H193" s="157"/>
    </row>
    <row r="194" spans="1:8" s="16" customFormat="1" ht="50.1" customHeight="1" thickBot="1" x14ac:dyDescent="0.25">
      <c r="A194" s="207" t="s">
        <v>123</v>
      </c>
      <c r="B194" s="208"/>
      <c r="C194" s="210"/>
      <c r="D194" s="78">
        <v>1050</v>
      </c>
      <c r="E194" s="79"/>
      <c r="F194" s="79"/>
      <c r="G194" s="79"/>
      <c r="H194" s="79"/>
    </row>
    <row r="195" spans="1:8" s="16" customFormat="1" ht="50.1" customHeight="1" thickBot="1" x14ac:dyDescent="0.25">
      <c r="A195" s="24" t="s">
        <v>124</v>
      </c>
      <c r="B195" s="25"/>
      <c r="C195" s="26"/>
      <c r="D195" s="173"/>
      <c r="E195" s="173"/>
      <c r="F195" s="173"/>
      <c r="G195" s="173"/>
      <c r="H195" s="174"/>
    </row>
    <row r="196" spans="1:8" ht="50.1" customHeight="1" x14ac:dyDescent="0.2">
      <c r="A196" s="160" t="s">
        <v>125</v>
      </c>
      <c r="B196" s="161"/>
      <c r="C19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96" s="212">
        <f>F196*1.2</f>
        <v>9936</v>
      </c>
      <c r="E196" s="213">
        <f>F196*1.1</f>
        <v>9108</v>
      </c>
      <c r="F196" s="213">
        <v>8280</v>
      </c>
      <c r="G196" s="213">
        <f>F196*0.75</f>
        <v>6210</v>
      </c>
      <c r="H196" s="214">
        <f>F196*0.5</f>
        <v>4140</v>
      </c>
    </row>
    <row r="197" spans="1:8" ht="50.1" customHeight="1" x14ac:dyDescent="0.2">
      <c r="A197" s="160" t="s">
        <v>126</v>
      </c>
      <c r="B197" s="161"/>
      <c r="C197" s="203" t="str">
        <f>"Интернет-площадка 2gis.ru на основе Cправочника организаций "&amp;$C$2&amp;""</f>
        <v>Интернет-площадка 2gis.ru на основе Cправочника организаций "2ГИС.ТЮМЕНЬ"</v>
      </c>
      <c r="D197" s="36">
        <v>8280</v>
      </c>
      <c r="E197" s="37"/>
      <c r="F197" s="37"/>
      <c r="G197" s="37"/>
      <c r="H197" s="38"/>
    </row>
    <row r="198" spans="1:8" ht="50.1" customHeight="1" x14ac:dyDescent="0.2">
      <c r="A198" s="160" t="s">
        <v>127</v>
      </c>
      <c r="B198" s="161"/>
      <c r="C19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8" s="56">
        <v>6000</v>
      </c>
      <c r="E198" s="37"/>
      <c r="F198" s="37"/>
      <c r="G198" s="37"/>
      <c r="H198" s="38"/>
    </row>
    <row r="199" spans="1:8" ht="50.1" customHeight="1" x14ac:dyDescent="0.2">
      <c r="A199" s="154" t="s">
        <v>295</v>
      </c>
      <c r="B199" s="204"/>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99" s="212">
        <f>F199*1.2</f>
        <v>13968</v>
      </c>
      <c r="E199" s="213">
        <f>F199*1.1</f>
        <v>12804.000000000002</v>
      </c>
      <c r="F199" s="213">
        <v>11640</v>
      </c>
      <c r="G199" s="213">
        <f>F199*0.75</f>
        <v>8730</v>
      </c>
      <c r="H199" s="214">
        <f>F199*0.5</f>
        <v>5820</v>
      </c>
    </row>
    <row r="200" spans="1:8" ht="50.1" customHeight="1" x14ac:dyDescent="0.2">
      <c r="A200" s="160" t="s">
        <v>179</v>
      </c>
      <c r="B200" s="161"/>
      <c r="C200" s="203" t="str">
        <f>"Интернет-площадка 2gis.ru на основе Cправочника организаций "&amp;$C$2&amp;""</f>
        <v>Интернет-площадка 2gis.ru на основе Cправочника организаций "2ГИС.ТЮМЕНЬ"</v>
      </c>
      <c r="D200" s="36">
        <v>11640</v>
      </c>
      <c r="E200" s="37"/>
      <c r="F200" s="37"/>
      <c r="G200" s="37"/>
      <c r="H200" s="38"/>
    </row>
    <row r="201" spans="1:8" ht="50.1" customHeight="1" x14ac:dyDescent="0.2">
      <c r="A201" s="160" t="s">
        <v>130</v>
      </c>
      <c r="B201" s="161"/>
      <c r="C201"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201" s="36">
        <v>8400</v>
      </c>
      <c r="E201" s="37"/>
      <c r="F201" s="37"/>
      <c r="G201" s="37"/>
      <c r="H201" s="38"/>
    </row>
    <row r="202" spans="1:8" s="16" customFormat="1" ht="126" customHeight="1" x14ac:dyDescent="0.2">
      <c r="A202" s="160" t="s">
        <v>131</v>
      </c>
      <c r="B202" s="161"/>
      <c r="C202" s="215" t="str">
        <f>C197</f>
        <v>Интернет-площадка 2gis.ru на основе Cправочника организаций "2ГИС.ТЮМЕНЬ"</v>
      </c>
      <c r="D202" s="212">
        <f>F202*1.2</f>
        <v>9936</v>
      </c>
      <c r="E202" s="213">
        <f>F202*1.1</f>
        <v>9108</v>
      </c>
      <c r="F202" s="213">
        <v>8280</v>
      </c>
      <c r="G202" s="213">
        <f>F202*0.75</f>
        <v>6210</v>
      </c>
      <c r="H202" s="214">
        <f>F202*0.5</f>
        <v>4140</v>
      </c>
    </row>
    <row r="203" spans="1:8" s="16" customFormat="1" ht="126" customHeight="1" thickBot="1" x14ac:dyDescent="0.25">
      <c r="A203" s="160" t="s">
        <v>132</v>
      </c>
      <c r="B203" s="161"/>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56">
        <v>7464</v>
      </c>
      <c r="E203" s="37"/>
      <c r="F203" s="37"/>
      <c r="G203" s="37"/>
      <c r="H203" s="38"/>
    </row>
    <row r="204" spans="1:8" ht="50.1" customHeight="1" thickBot="1" x14ac:dyDescent="0.25">
      <c r="A204" s="24" t="s">
        <v>193</v>
      </c>
      <c r="B204" s="25"/>
      <c r="C204" s="26"/>
      <c r="D204" s="173"/>
      <c r="E204" s="173"/>
      <c r="F204" s="173"/>
      <c r="G204" s="173"/>
      <c r="H204" s="174"/>
    </row>
    <row r="205" spans="1:8" s="23" customFormat="1" ht="30" customHeight="1" thickBot="1" x14ac:dyDescent="0.25">
      <c r="A205" s="429"/>
      <c r="B205" s="429"/>
      <c r="C205" s="429"/>
      <c r="D205" s="429"/>
      <c r="E205" s="429"/>
      <c r="F205" s="429"/>
      <c r="G205" s="429"/>
      <c r="H205" s="431"/>
    </row>
    <row r="206" spans="1:8" s="16" customFormat="1" ht="83.25" customHeight="1" x14ac:dyDescent="0.2">
      <c r="A206" s="538" t="s">
        <v>194</v>
      </c>
      <c r="B206" s="539"/>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6" s="617">
        <v>20130</v>
      </c>
      <c r="E206" s="552"/>
      <c r="F206" s="552"/>
      <c r="G206" s="552"/>
      <c r="H206" s="472"/>
    </row>
    <row r="207" spans="1:8" s="16" customFormat="1" ht="83.25" customHeight="1" thickBot="1" x14ac:dyDescent="0.25">
      <c r="A207" s="540" t="s">
        <v>195</v>
      </c>
      <c r="B207" s="541"/>
      <c r="C207" s="210"/>
      <c r="D207" s="361">
        <v>20130</v>
      </c>
      <c r="E207" s="165"/>
      <c r="F207" s="165"/>
      <c r="G207" s="165"/>
      <c r="H207" s="166"/>
    </row>
    <row r="208" spans="1:8" ht="49.5" customHeight="1" thickBot="1" x14ac:dyDescent="0.25">
      <c r="A208" s="197"/>
      <c r="B208" s="198"/>
      <c r="C208" s="125"/>
      <c r="D208" s="199"/>
      <c r="E208" s="199"/>
      <c r="F208" s="199"/>
      <c r="G208" s="199"/>
      <c r="H208" s="200"/>
    </row>
    <row r="209" spans="1:8" s="23" customFormat="1" ht="26.25" x14ac:dyDescent="0.2">
      <c r="A209" s="216"/>
      <c r="B209" s="217"/>
      <c r="C209" s="218"/>
      <c r="D209" s="217"/>
      <c r="E209" s="217"/>
      <c r="F209" s="217"/>
      <c r="G209" s="217"/>
      <c r="H209" s="219"/>
    </row>
    <row r="210" spans="1:8" s="16" customFormat="1" ht="21" x14ac:dyDescent="0.2">
      <c r="A210" s="220"/>
      <c r="B210" s="221" t="s">
        <v>133</v>
      </c>
      <c r="C210" s="222" t="s">
        <v>710</v>
      </c>
      <c r="D210" s="222"/>
      <c r="E210" s="223"/>
      <c r="F210" s="223"/>
      <c r="G210" s="223"/>
      <c r="H210" s="223"/>
    </row>
    <row r="211" spans="1:8" s="16" customFormat="1" ht="21" x14ac:dyDescent="0.2">
      <c r="A211" s="220"/>
      <c r="B211" s="223"/>
      <c r="C211" s="224" t="s">
        <v>711</v>
      </c>
      <c r="D211" s="224"/>
      <c r="E211" s="223"/>
      <c r="F211" s="223"/>
      <c r="G211" s="223"/>
      <c r="H211" s="223"/>
    </row>
    <row r="212" spans="1:8" s="16" customFormat="1" ht="21" x14ac:dyDescent="0.2">
      <c r="A212" s="220"/>
      <c r="B212" s="223"/>
      <c r="C212" s="224" t="s">
        <v>712</v>
      </c>
      <c r="D212" s="224"/>
      <c r="E212" s="223"/>
      <c r="F212" s="223"/>
      <c r="G212" s="223"/>
      <c r="H212" s="223"/>
    </row>
    <row r="213" spans="1:8" s="16" customFormat="1" ht="21" x14ac:dyDescent="0.2">
      <c r="A213" s="216"/>
      <c r="B213" s="217"/>
      <c r="C213" s="224"/>
      <c r="D213" s="224"/>
      <c r="E213" s="223"/>
      <c r="F213" s="223"/>
      <c r="G213" s="223"/>
      <c r="H213" s="217"/>
    </row>
    <row r="214" spans="1:8" s="16" customFormat="1" ht="26.25" x14ac:dyDescent="0.2">
      <c r="A214" s="227" t="str">
        <f>Абакан_юр!A174</f>
        <v>По соглашению сторон в качестве валюты платежа могут выступать украинские гривны, в этом случае курс следующий: 1 руб. = 0,4273 гривен</v>
      </c>
      <c r="B214" s="227"/>
      <c r="C214" s="227"/>
      <c r="D214" s="228"/>
      <c r="E214" s="228"/>
      <c r="F214" s="229"/>
      <c r="G214" s="230"/>
      <c r="H214" s="230"/>
    </row>
    <row r="215" spans="1:8" ht="26.25" x14ac:dyDescent="0.2">
      <c r="A215" s="227" t="str">
        <f>Абакан_юр!A175</f>
        <v>По соглашению сторон в качестве валюты платежа могут выступать дирхамы ОАЭ, в этом случае курс следующий: 1 руб. = 0,0413 дирхам</v>
      </c>
      <c r="B215" s="227"/>
      <c r="C215" s="227"/>
      <c r="D215" s="228"/>
      <c r="E215" s="228"/>
      <c r="F215" s="229"/>
      <c r="G215" s="232"/>
      <c r="H215" s="232"/>
    </row>
    <row r="216" spans="1:8" ht="26.25" x14ac:dyDescent="0.2">
      <c r="A216" s="227" t="str">
        <f>Абакан_юр!A176</f>
        <v>По соглашению сторон в качестве валюты платежа могут выступать доллары США, в этом случае курс следующий: 1 руб. = 0,0113 доллара</v>
      </c>
      <c r="B216" s="227"/>
      <c r="C216" s="227"/>
      <c r="D216" s="228"/>
      <c r="E216" s="228"/>
      <c r="F216" s="229"/>
      <c r="G216" s="232"/>
      <c r="H216" s="232"/>
    </row>
    <row r="217" spans="1:8" ht="26.25" x14ac:dyDescent="0.2">
      <c r="A217" s="227" t="str">
        <f>Абакан_юр!A177</f>
        <v>По соглашению сторон в качестве валюты платежа могут выступать евро, в этом случае курс следующий: 1 руб. = 0,0105 евро</v>
      </c>
      <c r="B217" s="227"/>
      <c r="C217" s="227"/>
      <c r="D217" s="228"/>
      <c r="E217" s="229"/>
      <c r="F217" s="229"/>
      <c r="G217" s="232"/>
      <c r="H217" s="232"/>
    </row>
    <row r="218" spans="1:8" ht="26.25" x14ac:dyDescent="0.2">
      <c r="A218" s="227" t="str">
        <f>Абакан_юр!A178</f>
        <v>По соглашению сторон в качестве валюты платежа могут выступать чешские кроны, в этом случае курс следующий: 1 руб. = 0,2661 крона</v>
      </c>
      <c r="B218" s="227"/>
      <c r="C218" s="227"/>
      <c r="D218" s="228"/>
      <c r="E218" s="229"/>
      <c r="F218" s="229"/>
      <c r="G218" s="232"/>
      <c r="H218" s="232"/>
    </row>
    <row r="219" spans="1:8" ht="26.25" x14ac:dyDescent="0.2">
      <c r="A219" s="227" t="str">
        <f>Абакан_юр!A179</f>
        <v>По соглашению сторон в качестве валюты платежа могут выступать киргизские сомы, в этом случае курс следующий: 1 руб. = 1,0065 сом</v>
      </c>
      <c r="B219" s="227"/>
      <c r="C219" s="227"/>
      <c r="D219" s="228"/>
      <c r="E219" s="228"/>
      <c r="F219" s="229"/>
      <c r="G219" s="232"/>
      <c r="H219" s="232"/>
    </row>
    <row r="220" spans="1:8" ht="26.25" x14ac:dyDescent="0.2">
      <c r="A220" s="227" t="str">
        <f>Абакан_юр!A180</f>
        <v>По соглашению сторон в качестве валюты платежа могут выступать казахстанские тенге, в этом случае курс следующий: 1 руб. = 5,0495 тенге</v>
      </c>
      <c r="B220" s="227"/>
      <c r="C220" s="227"/>
      <c r="D220" s="228"/>
      <c r="E220" s="228"/>
      <c r="F220" s="229"/>
      <c r="G220" s="232"/>
      <c r="H220" s="232"/>
    </row>
    <row r="221" spans="1:8" ht="26.25" x14ac:dyDescent="0.2">
      <c r="A221" s="233"/>
      <c r="B221" s="233"/>
      <c r="C221" s="234"/>
      <c r="D221" s="235"/>
      <c r="E221" s="235"/>
      <c r="F221" s="236"/>
      <c r="G221" s="237"/>
      <c r="H221" s="237"/>
    </row>
    <row r="222" spans="1:8" ht="21" x14ac:dyDescent="0.2">
      <c r="A222" s="239" t="s">
        <v>144</v>
      </c>
      <c r="B222" s="239"/>
      <c r="C222" s="239"/>
      <c r="D222" s="239"/>
      <c r="E222" s="239"/>
      <c r="F222" s="239"/>
      <c r="G222" s="239"/>
      <c r="H222" s="239"/>
    </row>
    <row r="223" spans="1:8" ht="21" x14ac:dyDescent="0.2">
      <c r="A223" s="239" t="s">
        <v>145</v>
      </c>
      <c r="B223" s="239"/>
      <c r="C223" s="239"/>
      <c r="D223" s="239"/>
      <c r="E223" s="239"/>
      <c r="F223" s="239"/>
      <c r="G223" s="239"/>
      <c r="H223" s="239"/>
    </row>
    <row r="224" spans="1:8" ht="26.25" x14ac:dyDescent="0.2">
      <c r="A224" s="233"/>
      <c r="B224" s="233"/>
      <c r="C224" s="234"/>
      <c r="D224" s="235"/>
      <c r="E224" s="235"/>
      <c r="F224" s="236"/>
      <c r="G224" s="237"/>
      <c r="H224" s="237"/>
    </row>
    <row r="225" spans="1:8" ht="24" thickBot="1" x14ac:dyDescent="0.25">
      <c r="A225" s="240" t="s">
        <v>146</v>
      </c>
      <c r="B225" s="240"/>
      <c r="C225" s="240"/>
      <c r="D225" s="240"/>
      <c r="E225" s="240"/>
      <c r="F225" s="241"/>
      <c r="G225" s="231"/>
      <c r="H225" s="242"/>
    </row>
    <row r="226" spans="1:8" ht="21.75" thickBot="1" x14ac:dyDescent="0.25">
      <c r="A226" s="243" t="s">
        <v>147</v>
      </c>
      <c r="B226" s="244"/>
      <c r="C226" s="244"/>
      <c r="D226" s="244"/>
      <c r="E226" s="245"/>
      <c r="F226" s="246"/>
      <c r="H226" s="247"/>
    </row>
    <row r="227" spans="1:8" ht="21.75" thickBot="1" x14ac:dyDescent="0.25">
      <c r="A227" s="375" t="s">
        <v>148</v>
      </c>
      <c r="B227" s="376"/>
      <c r="C227" s="250" t="s">
        <v>149</v>
      </c>
      <c r="D227" s="402" t="s">
        <v>150</v>
      </c>
      <c r="E227" s="403"/>
      <c r="F227" s="252"/>
      <c r="G227" s="252"/>
      <c r="H227" s="252"/>
    </row>
    <row r="228" spans="1:8" ht="21" x14ac:dyDescent="0.2">
      <c r="A228" s="258" t="s">
        <v>183</v>
      </c>
      <c r="B228" s="259"/>
      <c r="C228" s="261" t="s">
        <v>184</v>
      </c>
      <c r="D228" s="437">
        <v>2190</v>
      </c>
      <c r="E228" s="262"/>
      <c r="F228" s="252"/>
      <c r="G228" s="252"/>
      <c r="H228" s="252"/>
    </row>
    <row r="229" spans="1:8" ht="21" x14ac:dyDescent="0.2">
      <c r="A229" s="258" t="s">
        <v>185</v>
      </c>
      <c r="B229" s="259"/>
      <c r="C229" s="261"/>
      <c r="D229" s="437">
        <v>1590</v>
      </c>
      <c r="E229" s="262"/>
      <c r="F229" s="252"/>
      <c r="G229" s="252"/>
      <c r="H229" s="252"/>
    </row>
    <row r="230" spans="1:8" ht="21" x14ac:dyDescent="0.2">
      <c r="A230" s="258" t="s">
        <v>186</v>
      </c>
      <c r="B230" s="259"/>
      <c r="C230" s="261"/>
      <c r="D230" s="437">
        <v>1440</v>
      </c>
      <c r="E230" s="262"/>
      <c r="F230" s="252"/>
      <c r="G230" s="252"/>
      <c r="H230" s="252"/>
    </row>
    <row r="231" spans="1:8" ht="21.75" thickBot="1" x14ac:dyDescent="0.25">
      <c r="A231" s="258" t="s">
        <v>187</v>
      </c>
      <c r="B231" s="259"/>
      <c r="C231" s="261"/>
      <c r="D231" s="437">
        <v>1290</v>
      </c>
      <c r="E231" s="262"/>
      <c r="F231" s="252"/>
      <c r="G231" s="252"/>
      <c r="H231" s="252"/>
    </row>
    <row r="232" spans="1:8" ht="50.1" customHeight="1" x14ac:dyDescent="0.2">
      <c r="A232" s="253" t="s">
        <v>151</v>
      </c>
      <c r="B232" s="254"/>
      <c r="C232" s="255" t="s">
        <v>152</v>
      </c>
      <c r="D232" s="256" t="s">
        <v>153</v>
      </c>
      <c r="E232" s="257"/>
      <c r="F232" s="252"/>
      <c r="G232" s="252"/>
      <c r="H232" s="252"/>
    </row>
    <row r="233" spans="1:8" ht="50.1" customHeight="1" x14ac:dyDescent="0.2">
      <c r="A233" s="258" t="s">
        <v>154</v>
      </c>
      <c r="B233" s="259"/>
      <c r="C233" s="260" t="s">
        <v>155</v>
      </c>
      <c r="D233" s="261" t="s">
        <v>156</v>
      </c>
      <c r="E233" s="262"/>
      <c r="F233" s="252"/>
      <c r="G233" s="252"/>
      <c r="H233" s="252"/>
    </row>
    <row r="234" spans="1:8" ht="85.5" customHeight="1" thickBot="1" x14ac:dyDescent="0.25">
      <c r="A234" s="404" t="s">
        <v>157</v>
      </c>
      <c r="B234" s="405"/>
      <c r="C234" s="406" t="s">
        <v>158</v>
      </c>
      <c r="D234" s="407" t="s">
        <v>156</v>
      </c>
      <c r="E234" s="408"/>
      <c r="F234" s="252"/>
      <c r="G234" s="252"/>
      <c r="H234" s="252"/>
    </row>
    <row r="235" spans="1:8" ht="50.1" customHeight="1" thickBot="1" x14ac:dyDescent="0.25">
      <c r="A235" s="404" t="s">
        <v>160</v>
      </c>
      <c r="B235" s="405"/>
      <c r="C235" s="601" t="s">
        <v>161</v>
      </c>
      <c r="D235" s="407" t="s">
        <v>156</v>
      </c>
      <c r="E235" s="408"/>
      <c r="F235" s="246"/>
      <c r="G235" s="246"/>
      <c r="H235" s="246"/>
    </row>
    <row r="236" spans="1:8" ht="50.1" customHeight="1" thickBot="1" x14ac:dyDescent="0.25">
      <c r="A236" s="404" t="s">
        <v>162</v>
      </c>
      <c r="B236" s="405"/>
      <c r="C236" s="406" t="s">
        <v>163</v>
      </c>
      <c r="D236" s="407" t="s">
        <v>156</v>
      </c>
      <c r="E236" s="408"/>
      <c r="F236" s="236"/>
      <c r="G236" s="237"/>
      <c r="H236" s="237"/>
    </row>
    <row r="237" spans="1:8" ht="50.1" customHeight="1" x14ac:dyDescent="0.2">
      <c r="A237" s="264" t="s">
        <v>164</v>
      </c>
      <c r="B237" s="264"/>
      <c r="C237" s="264"/>
      <c r="D237" s="264"/>
      <c r="E237" s="264"/>
      <c r="F237" s="264"/>
      <c r="G237" s="264"/>
      <c r="H237" s="264"/>
    </row>
    <row r="238" spans="1:8" ht="50.1" customHeight="1" x14ac:dyDescent="0.2">
      <c r="A238" s="264" t="s">
        <v>165</v>
      </c>
      <c r="B238" s="264"/>
      <c r="C238" s="264"/>
      <c r="D238" s="264"/>
      <c r="E238" s="264"/>
      <c r="F238" s="264"/>
      <c r="G238" s="264"/>
      <c r="H238" s="264"/>
    </row>
    <row r="239" spans="1:8" ht="108.75" customHeight="1" x14ac:dyDescent="0.2">
      <c r="A239"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84"/>
      <c r="C239" s="384"/>
      <c r="D239" s="384"/>
      <c r="E239" s="384"/>
      <c r="F239" s="384"/>
      <c r="G239" s="384"/>
      <c r="H239" s="384"/>
    </row>
    <row r="240" spans="1:8" ht="111" customHeight="1" x14ac:dyDescent="0.2">
      <c r="A240" s="239" t="s">
        <v>167</v>
      </c>
      <c r="B240" s="239"/>
      <c r="C240" s="239"/>
      <c r="D240" s="239"/>
      <c r="E240" s="239"/>
      <c r="F240" s="239"/>
      <c r="G240" s="239"/>
      <c r="H240" s="239"/>
    </row>
    <row r="241" spans="1:8" ht="185.25" customHeight="1" x14ac:dyDescent="0.2">
      <c r="A241" s="264" t="s">
        <v>168</v>
      </c>
      <c r="B241" s="264"/>
      <c r="C241" s="264"/>
      <c r="D241" s="264"/>
      <c r="E241" s="264"/>
      <c r="F241" s="264"/>
      <c r="G241" s="264"/>
      <c r="H241" s="264"/>
    </row>
    <row r="242" spans="1:8" s="217" customFormat="1" ht="102.75" customHeight="1" x14ac:dyDescent="0.2">
      <c r="A242" s="239" t="s">
        <v>169</v>
      </c>
      <c r="B242" s="239"/>
      <c r="C242" s="239"/>
      <c r="D242" s="239"/>
      <c r="E242" s="239"/>
      <c r="F242" s="239"/>
      <c r="G242" s="239"/>
      <c r="H242" s="239"/>
    </row>
    <row r="243" spans="1:8" s="238" customFormat="1" ht="222.75" customHeight="1" x14ac:dyDescent="0.2">
      <c r="A243" s="216"/>
      <c r="B243" s="217"/>
      <c r="C243" s="218"/>
      <c r="D243" s="217"/>
      <c r="E243" s="217"/>
      <c r="F243" s="217"/>
      <c r="G243" s="217"/>
      <c r="H243" s="219"/>
    </row>
    <row r="244" spans="1:8" ht="40.5" customHeight="1" x14ac:dyDescent="0.2"/>
    <row r="245" spans="1:8" ht="40.5" customHeight="1" x14ac:dyDescent="0.2"/>
    <row r="246" spans="1:8" ht="183" customHeight="1" x14ac:dyDescent="0.2"/>
    <row r="247" spans="1:8" ht="81" customHeight="1" x14ac:dyDescent="0.2"/>
    <row r="249" spans="1:8" s="266" customFormat="1" ht="114.75" customHeight="1" x14ac:dyDescent="0.2">
      <c r="A249" s="216"/>
      <c r="B249" s="217"/>
      <c r="C249" s="218"/>
      <c r="D249" s="217"/>
      <c r="E249" s="217"/>
      <c r="F249" s="217"/>
      <c r="G249" s="217"/>
      <c r="H249" s="219"/>
    </row>
  </sheetData>
  <sheetProtection selectLockedCells="1" selectUnlockedCells="1"/>
  <mergeCells count="408">
    <mergeCell ref="A239:H239"/>
    <mergeCell ref="A240:H240"/>
    <mergeCell ref="A241:H241"/>
    <mergeCell ref="A242:E242"/>
    <mergeCell ref="F242:H242"/>
    <mergeCell ref="A235:B235"/>
    <mergeCell ref="D235:E235"/>
    <mergeCell ref="A236:B236"/>
    <mergeCell ref="D236:E236"/>
    <mergeCell ref="A237:H237"/>
    <mergeCell ref="A238:H238"/>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22:H222"/>
    <mergeCell ref="A223:H223"/>
    <mergeCell ref="A225:E225"/>
    <mergeCell ref="A226:E226"/>
    <mergeCell ref="A227:B227"/>
    <mergeCell ref="D227:E227"/>
    <mergeCell ref="A215:C215"/>
    <mergeCell ref="A216:C216"/>
    <mergeCell ref="A217:C217"/>
    <mergeCell ref="A218:C218"/>
    <mergeCell ref="A219:C219"/>
    <mergeCell ref="A220:C220"/>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02:B202"/>
    <mergeCell ref="A203:B203"/>
    <mergeCell ref="D203:H203"/>
    <mergeCell ref="A204:B204"/>
    <mergeCell ref="D204:H204"/>
    <mergeCell ref="A205:C205"/>
    <mergeCell ref="D205:H205"/>
    <mergeCell ref="A198:B198"/>
    <mergeCell ref="D198:H198"/>
    <mergeCell ref="A199:B199"/>
    <mergeCell ref="A200:B200"/>
    <mergeCell ref="D200:H200"/>
    <mergeCell ref="A201:B201"/>
    <mergeCell ref="D201:H201"/>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65"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713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389">
        <v>48</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300">
        <f>F48*1.2</f>
        <v>6768</v>
      </c>
      <c r="E48" s="300">
        <f>F48*1.1</f>
        <v>6204.0000000000009</v>
      </c>
      <c r="F48" s="300">
        <v>5640</v>
      </c>
      <c r="G48" s="300">
        <f>F48*0.75</f>
        <v>4230</v>
      </c>
      <c r="H48" s="300">
        <f>F48*0.5</f>
        <v>2820</v>
      </c>
    </row>
    <row r="49" spans="1:8" s="16" customFormat="1" ht="99.95" customHeight="1"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301"/>
      <c r="E49" s="301"/>
      <c r="F49" s="301"/>
      <c r="G49" s="301"/>
      <c r="H49" s="301"/>
    </row>
    <row r="50" spans="1:8" s="16" customFormat="1" ht="99.95" customHeight="1"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301"/>
      <c r="E50" s="301"/>
      <c r="F50" s="301"/>
      <c r="G50" s="301"/>
      <c r="H50" s="301"/>
    </row>
    <row r="51" spans="1:8" s="16" customFormat="1" ht="24.95" customHeight="1" thickBot="1" x14ac:dyDescent="0.25">
      <c r="A51" s="81"/>
      <c r="B51" s="129"/>
      <c r="C51" s="130"/>
      <c r="D51" s="113"/>
      <c r="E51" s="114"/>
      <c r="F51" s="114"/>
      <c r="G51" s="114"/>
      <c r="H51" s="115"/>
    </row>
    <row r="52" spans="1:8" s="16" customFormat="1" ht="50.1" customHeight="1"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1">
        <f>F55*1.2</f>
        <v>19785.599999999999</v>
      </c>
      <c r="E55" s="32">
        <f>F55*1.1</f>
        <v>18136.800000000003</v>
      </c>
      <c r="F55" s="32">
        <v>16488</v>
      </c>
      <c r="G55" s="32">
        <f>F55*0.75</f>
        <v>12366</v>
      </c>
      <c r="H55" s="33">
        <f>F55*0.5</f>
        <v>8244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54">
        <f>F61*1.2</f>
        <v>20476.8</v>
      </c>
      <c r="E61" s="32">
        <f>F61*1.1</f>
        <v>18770.400000000001</v>
      </c>
      <c r="F61" s="32">
        <v>17064</v>
      </c>
      <c r="G61" s="32">
        <f>F61*0.75</f>
        <v>12798</v>
      </c>
      <c r="H61" s="33">
        <f>F61*0.5</f>
        <v>8532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389">
        <v>48</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393"/>
      <c r="E69" s="394"/>
      <c r="F69" s="394"/>
      <c r="G69" s="394"/>
      <c r="H69" s="395"/>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"&amp;MIN(D72:D111)&amp;" до "&amp;MAX(D72:D111)</f>
        <v>от 3498 до 272844</v>
      </c>
      <c r="E71" s="139"/>
      <c r="F71" s="139"/>
      <c r="G71" s="139"/>
      <c r="H71" s="140"/>
    </row>
    <row r="72" spans="1:8" s="16" customFormat="1" ht="37.5" customHeight="1" outlineLevel="1" x14ac:dyDescent="0.2">
      <c r="A72" s="141" t="s">
        <v>39</v>
      </c>
      <c r="B72" s="142"/>
      <c r="C72" s="501"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144">
        <v>3498</v>
      </c>
      <c r="E72" s="145"/>
      <c r="F72" s="145"/>
      <c r="G72" s="145"/>
      <c r="H72" s="146"/>
    </row>
    <row r="73" spans="1:8" s="16" customFormat="1" ht="37.5" customHeight="1" outlineLevel="1" x14ac:dyDescent="0.2">
      <c r="A73" s="147" t="s">
        <v>40</v>
      </c>
      <c r="B73" s="148"/>
      <c r="C73" s="502"/>
      <c r="D73" s="36">
        <v>6996</v>
      </c>
      <c r="E73" s="37"/>
      <c r="F73" s="37"/>
      <c r="G73" s="37"/>
      <c r="H73" s="38"/>
    </row>
    <row r="74" spans="1:8" s="16" customFormat="1" ht="37.5" customHeight="1" outlineLevel="1" x14ac:dyDescent="0.2">
      <c r="A74" s="147" t="s">
        <v>41</v>
      </c>
      <c r="B74" s="148"/>
      <c r="C74" s="502"/>
      <c r="D74" s="36">
        <v>13992</v>
      </c>
      <c r="E74" s="37"/>
      <c r="F74" s="37"/>
      <c r="G74" s="37"/>
      <c r="H74" s="38"/>
    </row>
    <row r="75" spans="1:8" s="16" customFormat="1" ht="37.5" customHeight="1" outlineLevel="1" x14ac:dyDescent="0.2">
      <c r="A75" s="147" t="s">
        <v>42</v>
      </c>
      <c r="B75" s="148"/>
      <c r="C75" s="502"/>
      <c r="D75" s="36">
        <v>20988</v>
      </c>
      <c r="E75" s="37"/>
      <c r="F75" s="37"/>
      <c r="G75" s="37"/>
      <c r="H75" s="38"/>
    </row>
    <row r="76" spans="1:8" s="16" customFormat="1" ht="37.5" customHeight="1" outlineLevel="1" x14ac:dyDescent="0.2">
      <c r="A76" s="147" t="s">
        <v>43</v>
      </c>
      <c r="B76" s="148"/>
      <c r="C76" s="502"/>
      <c r="D76" s="36">
        <v>27984</v>
      </c>
      <c r="E76" s="37"/>
      <c r="F76" s="37"/>
      <c r="G76" s="37"/>
      <c r="H76" s="38"/>
    </row>
    <row r="77" spans="1:8" s="16" customFormat="1" ht="37.5" customHeight="1" outlineLevel="1" x14ac:dyDescent="0.2">
      <c r="A77" s="147" t="s">
        <v>44</v>
      </c>
      <c r="B77" s="148"/>
      <c r="C77" s="502"/>
      <c r="D77" s="36">
        <v>34980</v>
      </c>
      <c r="E77" s="37"/>
      <c r="F77" s="37"/>
      <c r="G77" s="37"/>
      <c r="H77" s="38"/>
    </row>
    <row r="78" spans="1:8" s="16" customFormat="1" ht="37.5" customHeight="1" outlineLevel="1" x14ac:dyDescent="0.2">
      <c r="A78" s="147" t="s">
        <v>45</v>
      </c>
      <c r="B78" s="148"/>
      <c r="C78" s="502"/>
      <c r="D78" s="36">
        <v>41976</v>
      </c>
      <c r="E78" s="37"/>
      <c r="F78" s="37"/>
      <c r="G78" s="37"/>
      <c r="H78" s="38"/>
    </row>
    <row r="79" spans="1:8" s="16" customFormat="1" ht="37.5" customHeight="1" outlineLevel="1" x14ac:dyDescent="0.2">
      <c r="A79" s="147" t="s">
        <v>46</v>
      </c>
      <c r="B79" s="148"/>
      <c r="C79" s="502"/>
      <c r="D79" s="36">
        <v>48972</v>
      </c>
      <c r="E79" s="37"/>
      <c r="F79" s="37"/>
      <c r="G79" s="37"/>
      <c r="H79" s="38"/>
    </row>
    <row r="80" spans="1:8" s="16" customFormat="1" ht="37.5" customHeight="1" outlineLevel="1" x14ac:dyDescent="0.2">
      <c r="A80" s="147" t="s">
        <v>47</v>
      </c>
      <c r="B80" s="148"/>
      <c r="C80" s="502"/>
      <c r="D80" s="36">
        <v>55968</v>
      </c>
      <c r="E80" s="37"/>
      <c r="F80" s="37"/>
      <c r="G80" s="37"/>
      <c r="H80" s="38"/>
    </row>
    <row r="81" spans="1:8" s="16" customFormat="1" ht="37.5" customHeight="1" outlineLevel="1" x14ac:dyDescent="0.2">
      <c r="A81" s="147" t="s">
        <v>48</v>
      </c>
      <c r="B81" s="148"/>
      <c r="C81" s="502"/>
      <c r="D81" s="36">
        <v>62964</v>
      </c>
      <c r="E81" s="37"/>
      <c r="F81" s="37"/>
      <c r="G81" s="37"/>
      <c r="H81" s="38"/>
    </row>
    <row r="82" spans="1:8" s="16" customFormat="1" ht="37.5" customHeight="1" outlineLevel="1" x14ac:dyDescent="0.2">
      <c r="A82" s="147" t="s">
        <v>49</v>
      </c>
      <c r="B82" s="148"/>
      <c r="C82" s="502"/>
      <c r="D82" s="36">
        <v>69960</v>
      </c>
      <c r="E82" s="37"/>
      <c r="F82" s="37"/>
      <c r="G82" s="37"/>
      <c r="H82" s="38"/>
    </row>
    <row r="83" spans="1:8" s="16" customFormat="1" ht="37.5" customHeight="1" outlineLevel="1" x14ac:dyDescent="0.2">
      <c r="A83" s="147" t="s">
        <v>50</v>
      </c>
      <c r="B83" s="148"/>
      <c r="C83" s="502"/>
      <c r="D83" s="36">
        <v>76956</v>
      </c>
      <c r="E83" s="37"/>
      <c r="F83" s="37"/>
      <c r="G83" s="37"/>
      <c r="H83" s="38"/>
    </row>
    <row r="84" spans="1:8" s="16" customFormat="1" ht="37.5" customHeight="1" outlineLevel="1" x14ac:dyDescent="0.2">
      <c r="A84" s="147" t="s">
        <v>51</v>
      </c>
      <c r="B84" s="148"/>
      <c r="C84" s="502"/>
      <c r="D84" s="36">
        <v>83952</v>
      </c>
      <c r="E84" s="37"/>
      <c r="F84" s="37"/>
      <c r="G84" s="37"/>
      <c r="H84" s="38"/>
    </row>
    <row r="85" spans="1:8" s="16" customFormat="1" ht="37.5" customHeight="1" outlineLevel="1" x14ac:dyDescent="0.2">
      <c r="A85" s="147" t="s">
        <v>52</v>
      </c>
      <c r="B85" s="148"/>
      <c r="C85" s="502"/>
      <c r="D85" s="36">
        <v>90948</v>
      </c>
      <c r="E85" s="37"/>
      <c r="F85" s="37"/>
      <c r="G85" s="37"/>
      <c r="H85" s="38"/>
    </row>
    <row r="86" spans="1:8" s="16" customFormat="1" ht="37.5" customHeight="1" outlineLevel="1" x14ac:dyDescent="0.2">
      <c r="A86" s="147" t="s">
        <v>53</v>
      </c>
      <c r="B86" s="148"/>
      <c r="C86" s="502"/>
      <c r="D86" s="36">
        <v>97944</v>
      </c>
      <c r="E86" s="37"/>
      <c r="F86" s="37"/>
      <c r="G86" s="37"/>
      <c r="H86" s="38"/>
    </row>
    <row r="87" spans="1:8" s="16" customFormat="1" ht="37.5" customHeight="1" outlineLevel="1" x14ac:dyDescent="0.2">
      <c r="A87" s="147" t="s">
        <v>54</v>
      </c>
      <c r="B87" s="148"/>
      <c r="C87" s="502"/>
      <c r="D87" s="36">
        <v>104940</v>
      </c>
      <c r="E87" s="37"/>
      <c r="F87" s="37"/>
      <c r="G87" s="37"/>
      <c r="H87" s="38"/>
    </row>
    <row r="88" spans="1:8" s="16" customFormat="1" ht="37.5" customHeight="1" outlineLevel="1" x14ac:dyDescent="0.2">
      <c r="A88" s="147" t="s">
        <v>55</v>
      </c>
      <c r="B88" s="148"/>
      <c r="C88" s="502"/>
      <c r="D88" s="36">
        <v>111936</v>
      </c>
      <c r="E88" s="37"/>
      <c r="F88" s="37"/>
      <c r="G88" s="37"/>
      <c r="H88" s="38"/>
    </row>
    <row r="89" spans="1:8" s="16" customFormat="1" ht="37.5" customHeight="1" outlineLevel="1" x14ac:dyDescent="0.2">
      <c r="A89" s="147" t="s">
        <v>56</v>
      </c>
      <c r="B89" s="148"/>
      <c r="C89" s="502"/>
      <c r="D89" s="36">
        <v>118932</v>
      </c>
      <c r="E89" s="37"/>
      <c r="F89" s="37"/>
      <c r="G89" s="37"/>
      <c r="H89" s="38"/>
    </row>
    <row r="90" spans="1:8" s="16" customFormat="1" ht="37.5" customHeight="1" outlineLevel="1" x14ac:dyDescent="0.2">
      <c r="A90" s="147" t="s">
        <v>57</v>
      </c>
      <c r="B90" s="148"/>
      <c r="C90" s="502"/>
      <c r="D90" s="36">
        <v>125928</v>
      </c>
      <c r="E90" s="37"/>
      <c r="F90" s="37"/>
      <c r="G90" s="37"/>
      <c r="H90" s="38"/>
    </row>
    <row r="91" spans="1:8" s="16" customFormat="1" ht="37.5" customHeight="1" outlineLevel="1" x14ac:dyDescent="0.2">
      <c r="A91" s="147" t="s">
        <v>58</v>
      </c>
      <c r="B91" s="148"/>
      <c r="C91" s="502"/>
      <c r="D91" s="36">
        <v>132924</v>
      </c>
      <c r="E91" s="37"/>
      <c r="F91" s="37"/>
      <c r="G91" s="37"/>
      <c r="H91" s="38"/>
    </row>
    <row r="92" spans="1:8" s="16" customFormat="1" ht="37.5" customHeight="1" outlineLevel="1" x14ac:dyDescent="0.2">
      <c r="A92" s="147" t="s">
        <v>205</v>
      </c>
      <c r="B92" s="148"/>
      <c r="C92" s="502"/>
      <c r="D92" s="36">
        <v>139920</v>
      </c>
      <c r="E92" s="37"/>
      <c r="F92" s="37"/>
      <c r="G92" s="37"/>
      <c r="H92" s="38"/>
    </row>
    <row r="93" spans="1:8" s="16" customFormat="1" ht="37.5" customHeight="1" outlineLevel="1" x14ac:dyDescent="0.2">
      <c r="A93" s="147" t="s">
        <v>206</v>
      </c>
      <c r="B93" s="148"/>
      <c r="C93" s="502"/>
      <c r="D93" s="36">
        <v>146916</v>
      </c>
      <c r="E93" s="37"/>
      <c r="F93" s="37"/>
      <c r="G93" s="37"/>
      <c r="H93" s="38"/>
    </row>
    <row r="94" spans="1:8" s="16" customFormat="1" ht="37.5" customHeight="1" outlineLevel="1" x14ac:dyDescent="0.2">
      <c r="A94" s="147" t="s">
        <v>207</v>
      </c>
      <c r="B94" s="148"/>
      <c r="C94" s="502"/>
      <c r="D94" s="36">
        <v>153912</v>
      </c>
      <c r="E94" s="37"/>
      <c r="F94" s="37"/>
      <c r="G94" s="37"/>
      <c r="H94" s="38"/>
    </row>
    <row r="95" spans="1:8" s="16" customFormat="1" ht="37.5" customHeight="1" outlineLevel="1" x14ac:dyDescent="0.2">
      <c r="A95" s="147" t="s">
        <v>208</v>
      </c>
      <c r="B95" s="148"/>
      <c r="C95" s="502"/>
      <c r="D95" s="36">
        <v>160908</v>
      </c>
      <c r="E95" s="37"/>
      <c r="F95" s="37"/>
      <c r="G95" s="37"/>
      <c r="H95" s="38"/>
    </row>
    <row r="96" spans="1:8" s="16" customFormat="1" ht="37.5" customHeight="1" outlineLevel="1" x14ac:dyDescent="0.2">
      <c r="A96" s="147" t="s">
        <v>209</v>
      </c>
      <c r="B96" s="148"/>
      <c r="C96" s="502"/>
      <c r="D96" s="36">
        <v>167904</v>
      </c>
      <c r="E96" s="37"/>
      <c r="F96" s="37"/>
      <c r="G96" s="37"/>
      <c r="H96" s="38"/>
    </row>
    <row r="97" spans="1:8" s="16" customFormat="1" ht="37.5" customHeight="1" outlineLevel="1" x14ac:dyDescent="0.2">
      <c r="A97" s="147" t="s">
        <v>210</v>
      </c>
      <c r="B97" s="148"/>
      <c r="C97" s="502"/>
      <c r="D97" s="36">
        <v>174900</v>
      </c>
      <c r="E97" s="37"/>
      <c r="F97" s="37"/>
      <c r="G97" s="37"/>
      <c r="H97" s="38"/>
    </row>
    <row r="98" spans="1:8" s="16" customFormat="1" ht="37.5" customHeight="1" outlineLevel="1" x14ac:dyDescent="0.2">
      <c r="A98" s="147" t="s">
        <v>211</v>
      </c>
      <c r="B98" s="148"/>
      <c r="C98" s="502"/>
      <c r="D98" s="36">
        <v>181896</v>
      </c>
      <c r="E98" s="37"/>
      <c r="F98" s="37"/>
      <c r="G98" s="37"/>
      <c r="H98" s="38"/>
    </row>
    <row r="99" spans="1:8" s="16" customFormat="1" ht="37.5" customHeight="1" outlineLevel="1" x14ac:dyDescent="0.2">
      <c r="A99" s="147" t="s">
        <v>212</v>
      </c>
      <c r="B99" s="148"/>
      <c r="C99" s="502"/>
      <c r="D99" s="36">
        <v>188892</v>
      </c>
      <c r="E99" s="37"/>
      <c r="F99" s="37"/>
      <c r="G99" s="37"/>
      <c r="H99" s="38"/>
    </row>
    <row r="100" spans="1:8" s="16" customFormat="1" ht="37.5" customHeight="1" outlineLevel="1" x14ac:dyDescent="0.2">
      <c r="A100" s="147" t="s">
        <v>213</v>
      </c>
      <c r="B100" s="148"/>
      <c r="C100" s="502"/>
      <c r="D100" s="36">
        <v>195888</v>
      </c>
      <c r="E100" s="37"/>
      <c r="F100" s="37"/>
      <c r="G100" s="37"/>
      <c r="H100" s="38"/>
    </row>
    <row r="101" spans="1:8" s="16" customFormat="1" ht="37.5" customHeight="1" outlineLevel="1" x14ac:dyDescent="0.2">
      <c r="A101" s="147" t="s">
        <v>214</v>
      </c>
      <c r="B101" s="148"/>
      <c r="C101" s="502"/>
      <c r="D101" s="36">
        <v>202884</v>
      </c>
      <c r="E101" s="37"/>
      <c r="F101" s="37"/>
      <c r="G101" s="37"/>
      <c r="H101" s="38"/>
    </row>
    <row r="102" spans="1:8" s="16" customFormat="1" ht="37.5" customHeight="1" outlineLevel="1" x14ac:dyDescent="0.2">
      <c r="A102" s="147" t="s">
        <v>224</v>
      </c>
      <c r="B102" s="148"/>
      <c r="C102" s="502"/>
      <c r="D102" s="36">
        <v>209880</v>
      </c>
      <c r="E102" s="37"/>
      <c r="F102" s="37"/>
      <c r="G102" s="37"/>
      <c r="H102" s="38"/>
    </row>
    <row r="103" spans="1:8" s="16" customFormat="1" ht="37.5" customHeight="1" outlineLevel="1" x14ac:dyDescent="0.2">
      <c r="A103" s="147" t="s">
        <v>225</v>
      </c>
      <c r="B103" s="148"/>
      <c r="C103" s="502"/>
      <c r="D103" s="36">
        <v>216876</v>
      </c>
      <c r="E103" s="37"/>
      <c r="F103" s="37"/>
      <c r="G103" s="37"/>
      <c r="H103" s="38"/>
    </row>
    <row r="104" spans="1:8" s="16" customFormat="1" ht="37.5" customHeight="1" outlineLevel="1" x14ac:dyDescent="0.2">
      <c r="A104" s="147" t="s">
        <v>226</v>
      </c>
      <c r="B104" s="148"/>
      <c r="C104" s="502"/>
      <c r="D104" s="36">
        <v>223872</v>
      </c>
      <c r="E104" s="37"/>
      <c r="F104" s="37"/>
      <c r="G104" s="37"/>
      <c r="H104" s="38"/>
    </row>
    <row r="105" spans="1:8" s="16" customFormat="1" ht="37.5" customHeight="1" outlineLevel="1" x14ac:dyDescent="0.2">
      <c r="A105" s="147" t="s">
        <v>227</v>
      </c>
      <c r="B105" s="148"/>
      <c r="C105" s="502"/>
      <c r="D105" s="36">
        <v>230868</v>
      </c>
      <c r="E105" s="37"/>
      <c r="F105" s="37"/>
      <c r="G105" s="37"/>
      <c r="H105" s="38"/>
    </row>
    <row r="106" spans="1:8" s="16" customFormat="1" ht="37.5" customHeight="1" outlineLevel="1" x14ac:dyDescent="0.2">
      <c r="A106" s="147" t="s">
        <v>228</v>
      </c>
      <c r="B106" s="148"/>
      <c r="C106" s="502"/>
      <c r="D106" s="36">
        <v>237864</v>
      </c>
      <c r="E106" s="37"/>
      <c r="F106" s="37"/>
      <c r="G106" s="37"/>
      <c r="H106" s="38"/>
    </row>
    <row r="107" spans="1:8" s="16" customFormat="1" ht="37.5" customHeight="1" outlineLevel="1" x14ac:dyDescent="0.2">
      <c r="A107" s="147" t="s">
        <v>229</v>
      </c>
      <c r="B107" s="148"/>
      <c r="C107" s="502"/>
      <c r="D107" s="36">
        <v>244860</v>
      </c>
      <c r="E107" s="37"/>
      <c r="F107" s="37"/>
      <c r="G107" s="37"/>
      <c r="H107" s="38"/>
    </row>
    <row r="108" spans="1:8" s="16" customFormat="1" ht="37.5" customHeight="1" outlineLevel="1" x14ac:dyDescent="0.2">
      <c r="A108" s="147" t="s">
        <v>230</v>
      </c>
      <c r="B108" s="148"/>
      <c r="C108" s="502"/>
      <c r="D108" s="36">
        <v>251856</v>
      </c>
      <c r="E108" s="37"/>
      <c r="F108" s="37"/>
      <c r="G108" s="37"/>
      <c r="H108" s="38"/>
    </row>
    <row r="109" spans="1:8" s="16" customFormat="1" ht="37.5" customHeight="1" outlineLevel="1" x14ac:dyDescent="0.2">
      <c r="A109" s="147" t="s">
        <v>231</v>
      </c>
      <c r="B109" s="148"/>
      <c r="C109" s="502"/>
      <c r="D109" s="36">
        <v>258852</v>
      </c>
      <c r="E109" s="37"/>
      <c r="F109" s="37"/>
      <c r="G109" s="37"/>
      <c r="H109" s="38"/>
    </row>
    <row r="110" spans="1:8" s="16" customFormat="1" ht="37.5" customHeight="1" outlineLevel="1" x14ac:dyDescent="0.2">
      <c r="A110" s="147" t="s">
        <v>232</v>
      </c>
      <c r="B110" s="148"/>
      <c r="C110" s="502"/>
      <c r="D110" s="36">
        <v>265848</v>
      </c>
      <c r="E110" s="37"/>
      <c r="F110" s="37"/>
      <c r="G110" s="37"/>
      <c r="H110" s="38"/>
    </row>
    <row r="111" spans="1:8" s="16" customFormat="1" ht="37.5" customHeight="1" outlineLevel="1" thickBot="1" x14ac:dyDescent="0.25">
      <c r="A111" s="147" t="s">
        <v>233</v>
      </c>
      <c r="B111" s="148"/>
      <c r="C111" s="502"/>
      <c r="D111" s="36">
        <v>272844</v>
      </c>
      <c r="E111" s="37"/>
      <c r="F111" s="37"/>
      <c r="G111" s="37"/>
      <c r="H111" s="38"/>
    </row>
    <row r="112" spans="1:8" s="16" customFormat="1" ht="50.1" customHeight="1" thickBot="1" x14ac:dyDescent="0.25">
      <c r="A112" s="136" t="s">
        <v>59</v>
      </c>
      <c r="B112" s="137"/>
      <c r="C112" s="137"/>
      <c r="D112" s="138" t="str">
        <f>"от "&amp;MIN(D113:D122)&amp;" до "&amp;MAX(D113:D122)</f>
        <v>от 48 до 3600</v>
      </c>
      <c r="E112" s="139"/>
      <c r="F112" s="139"/>
      <c r="G112" s="139"/>
      <c r="H112" s="140"/>
    </row>
    <row r="113" spans="1:8" s="16" customFormat="1" ht="156" customHeight="1" x14ac:dyDescent="0.2">
      <c r="A113" s="149" t="s">
        <v>60</v>
      </c>
      <c r="B113" s="150" t="s">
        <v>13</v>
      </c>
      <c r="C113" s="294"/>
      <c r="D113" s="144">
        <v>3600</v>
      </c>
      <c r="E113" s="145"/>
      <c r="F113" s="145"/>
      <c r="G113" s="145"/>
      <c r="H113" s="146"/>
    </row>
    <row r="114" spans="1:8" s="16" customFormat="1" ht="37.5" customHeight="1" x14ac:dyDescent="0.2">
      <c r="A114" s="160" t="s">
        <v>61</v>
      </c>
      <c r="B114" s="504"/>
      <c r="C114" s="156"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6">
        <v>48</v>
      </c>
      <c r="E114" s="37"/>
      <c r="F114" s="37"/>
      <c r="G114" s="37"/>
      <c r="H114" s="38"/>
    </row>
    <row r="115" spans="1:8" s="16" customFormat="1" ht="37.5" customHeight="1" x14ac:dyDescent="0.2">
      <c r="A115" s="160" t="s">
        <v>62</v>
      </c>
      <c r="B115" s="161"/>
      <c r="C115" s="159"/>
      <c r="D115" s="36">
        <v>534</v>
      </c>
      <c r="E115" s="37"/>
      <c r="F115" s="37"/>
      <c r="G115" s="37"/>
      <c r="H115" s="38"/>
    </row>
    <row r="116" spans="1:8" s="16" customFormat="1" ht="37.5" customHeight="1" x14ac:dyDescent="0.2">
      <c r="A116" s="160" t="s">
        <v>63</v>
      </c>
      <c r="B116" s="504"/>
      <c r="C116" s="159"/>
      <c r="D116" s="36">
        <v>354</v>
      </c>
      <c r="E116" s="37"/>
      <c r="F116" s="37"/>
      <c r="G116" s="37"/>
      <c r="H116" s="38"/>
    </row>
    <row r="117" spans="1:8" s="16" customFormat="1" ht="37.5" customHeight="1" x14ac:dyDescent="0.2">
      <c r="A117" s="160" t="s">
        <v>64</v>
      </c>
      <c r="B117" s="161"/>
      <c r="C117" s="159"/>
      <c r="D117" s="36">
        <v>474</v>
      </c>
      <c r="E117" s="37"/>
      <c r="F117" s="37"/>
      <c r="G117" s="37"/>
      <c r="H117" s="38"/>
    </row>
    <row r="118" spans="1:8" s="16" customFormat="1" ht="37.5" customHeight="1" x14ac:dyDescent="0.2">
      <c r="A118" s="160" t="s">
        <v>65</v>
      </c>
      <c r="B118" s="504"/>
      <c r="C118" s="159"/>
      <c r="D118" s="36">
        <v>240</v>
      </c>
      <c r="E118" s="37"/>
      <c r="F118" s="37"/>
      <c r="G118" s="37"/>
      <c r="H118" s="38"/>
    </row>
    <row r="119" spans="1:8" s="16" customFormat="1" ht="37.5" customHeight="1" x14ac:dyDescent="0.2">
      <c r="A119" s="160" t="s">
        <v>66</v>
      </c>
      <c r="B119" s="504"/>
      <c r="C119" s="159"/>
      <c r="D119" s="36">
        <v>240</v>
      </c>
      <c r="E119" s="37"/>
      <c r="F119" s="37"/>
      <c r="G119" s="37"/>
      <c r="H119" s="38"/>
    </row>
    <row r="120" spans="1:8" s="16" customFormat="1" ht="37.5" customHeight="1" x14ac:dyDescent="0.2">
      <c r="A120" s="160" t="s">
        <v>67</v>
      </c>
      <c r="B120" s="504"/>
      <c r="C120" s="159"/>
      <c r="D120" s="36">
        <v>480</v>
      </c>
      <c r="E120" s="37"/>
      <c r="F120" s="37"/>
      <c r="G120" s="37"/>
      <c r="H120" s="38"/>
    </row>
    <row r="121" spans="1:8" s="16" customFormat="1" ht="37.5" customHeight="1" x14ac:dyDescent="0.2">
      <c r="A121" s="160" t="s">
        <v>68</v>
      </c>
      <c r="B121" s="504"/>
      <c r="C121" s="159"/>
      <c r="D121" s="36">
        <v>720</v>
      </c>
      <c r="E121" s="37"/>
      <c r="F121" s="37"/>
      <c r="G121" s="37"/>
      <c r="H121" s="38"/>
    </row>
    <row r="122" spans="1:8" s="16" customFormat="1" ht="37.5" customHeight="1" thickBot="1" x14ac:dyDescent="0.25">
      <c r="A122" s="207" t="s">
        <v>69</v>
      </c>
      <c r="B122" s="505"/>
      <c r="C122" s="164"/>
      <c r="D122" s="36">
        <v>1182</v>
      </c>
      <c r="E122" s="37"/>
      <c r="F122" s="37"/>
      <c r="G122" s="37"/>
      <c r="H122" s="38"/>
    </row>
    <row r="123" spans="1:8" s="16" customFormat="1" ht="117.75" customHeight="1" thickBot="1" x14ac:dyDescent="0.25">
      <c r="A123" s="356" t="s">
        <v>71</v>
      </c>
      <c r="B123" s="397"/>
      <c r="C12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45">
        <v>30</v>
      </c>
      <c r="E123" s="45"/>
      <c r="F123" s="45"/>
      <c r="G123" s="45"/>
      <c r="H123" s="46"/>
    </row>
    <row r="124" spans="1:8" s="28" customFormat="1" ht="50.1" customHeight="1" thickBot="1" x14ac:dyDescent="0.25">
      <c r="A124" s="24" t="s">
        <v>72</v>
      </c>
      <c r="B124" s="25"/>
      <c r="C124" s="26"/>
      <c r="D124" s="173" t="str">
        <f>"от "&amp;MIN(D126,D146:H147,F186,D148:H162)&amp;" до "&amp;MAX(D126,D146:H147,F186,D148:H162)</f>
        <v>от 300 до 49998</v>
      </c>
      <c r="E124" s="173"/>
      <c r="F124" s="173"/>
      <c r="G124" s="173"/>
      <c r="H124" s="174"/>
    </row>
    <row r="125" spans="1:8" s="16" customFormat="1" ht="24.95" customHeight="1" thickBot="1" x14ac:dyDescent="0.25">
      <c r="A125" s="336"/>
      <c r="B125" s="337"/>
      <c r="C125" s="130"/>
      <c r="D125" s="399"/>
      <c r="E125" s="399"/>
      <c r="F125" s="399"/>
      <c r="G125" s="399"/>
      <c r="H125" s="400"/>
    </row>
    <row r="126" spans="1:8" s="16" customFormat="1"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182">
        <v>12600</v>
      </c>
      <c r="E126" s="182"/>
      <c r="F126" s="182"/>
      <c r="G126" s="182"/>
      <c r="H126" s="183"/>
    </row>
    <row r="127" spans="1:8" s="16" customFormat="1" ht="61.5" customHeight="1" thickBot="1" x14ac:dyDescent="0.25">
      <c r="A127" s="184" t="s">
        <v>74</v>
      </c>
      <c r="B127" s="185"/>
      <c r="C127" s="186"/>
      <c r="D127" s="187" t="s">
        <v>75</v>
      </c>
      <c r="E127" s="188"/>
      <c r="F127" s="188"/>
      <c r="G127" s="188"/>
      <c r="H127" s="189"/>
    </row>
    <row r="128" spans="1:8" s="16" customFormat="1" ht="61.5" customHeight="1" x14ac:dyDescent="0.2">
      <c r="A128" s="190" t="s">
        <v>76</v>
      </c>
      <c r="B128" s="191"/>
      <c r="C128" s="186"/>
      <c r="D128" s="157">
        <f>D126/4</f>
        <v>3150</v>
      </c>
      <c r="E128" s="157"/>
      <c r="F128" s="157"/>
      <c r="G128" s="157"/>
      <c r="H128" s="158"/>
    </row>
    <row r="129" spans="1:8" s="16" customFormat="1" ht="61.5" customHeight="1" x14ac:dyDescent="0.2">
      <c r="A129" s="190" t="s">
        <v>77</v>
      </c>
      <c r="B129" s="191"/>
      <c r="C129" s="186"/>
      <c r="D129" s="157">
        <f>D126/5</f>
        <v>2520</v>
      </c>
      <c r="E129" s="157"/>
      <c r="F129" s="157"/>
      <c r="G129" s="157"/>
      <c r="H129" s="158"/>
    </row>
    <row r="130" spans="1:8" s="16" customFormat="1" ht="61.5" customHeight="1" x14ac:dyDescent="0.2">
      <c r="A130" s="190" t="s">
        <v>78</v>
      </c>
      <c r="B130" s="191"/>
      <c r="C130" s="186"/>
      <c r="D130" s="157">
        <f>D126/6</f>
        <v>2100</v>
      </c>
      <c r="E130" s="157"/>
      <c r="F130" s="157"/>
      <c r="G130" s="157"/>
      <c r="H130" s="158"/>
    </row>
    <row r="131" spans="1:8" s="16" customFormat="1" ht="61.5" customHeight="1" x14ac:dyDescent="0.2">
      <c r="A131" s="190" t="s">
        <v>79</v>
      </c>
      <c r="B131" s="191"/>
      <c r="C131" s="186"/>
      <c r="D131" s="157">
        <f>D126/7</f>
        <v>1800</v>
      </c>
      <c r="E131" s="157"/>
      <c r="F131" s="157"/>
      <c r="G131" s="157"/>
      <c r="H131" s="158"/>
    </row>
    <row r="132" spans="1:8" s="16" customFormat="1" ht="61.5" customHeight="1" x14ac:dyDescent="0.2">
      <c r="A132" s="190" t="s">
        <v>80</v>
      </c>
      <c r="B132" s="191"/>
      <c r="C132" s="186"/>
      <c r="D132" s="157">
        <f>D126/8</f>
        <v>1575</v>
      </c>
      <c r="E132" s="157"/>
      <c r="F132" s="157"/>
      <c r="G132" s="157"/>
      <c r="H132" s="158"/>
    </row>
    <row r="133" spans="1:8" s="16" customFormat="1" ht="61.5" customHeight="1" x14ac:dyDescent="0.2">
      <c r="A133" s="190" t="s">
        <v>81</v>
      </c>
      <c r="B133" s="191"/>
      <c r="C133" s="186"/>
      <c r="D133" s="157">
        <f>D126/9</f>
        <v>1400</v>
      </c>
      <c r="E133" s="157"/>
      <c r="F133" s="157"/>
      <c r="G133" s="157"/>
      <c r="H133" s="158"/>
    </row>
    <row r="134" spans="1:8" s="16" customFormat="1" ht="61.5" customHeight="1" x14ac:dyDescent="0.2">
      <c r="A134" s="190" t="s">
        <v>82</v>
      </c>
      <c r="B134" s="191"/>
      <c r="C134" s="186"/>
      <c r="D134" s="157">
        <f>D126/10</f>
        <v>1260</v>
      </c>
      <c r="E134" s="157"/>
      <c r="F134" s="157"/>
      <c r="G134" s="157"/>
      <c r="H134" s="158"/>
    </row>
    <row r="135" spans="1:8" s="16" customFormat="1" ht="61.5" customHeight="1" thickBot="1" x14ac:dyDescent="0.25">
      <c r="A135" s="179" t="s">
        <v>83</v>
      </c>
      <c r="B135" s="180"/>
      <c r="C135" s="186"/>
      <c r="D135" s="182">
        <v>16608</v>
      </c>
      <c r="E135" s="182"/>
      <c r="F135" s="182"/>
      <c r="G135" s="182"/>
      <c r="H135" s="183"/>
    </row>
    <row r="136" spans="1:8" s="16" customFormat="1" ht="61.5" customHeight="1" thickBot="1" x14ac:dyDescent="0.25">
      <c r="A136" s="184" t="s">
        <v>74</v>
      </c>
      <c r="B136" s="185"/>
      <c r="C136" s="186"/>
      <c r="D136" s="187" t="s">
        <v>75</v>
      </c>
      <c r="E136" s="188"/>
      <c r="F136" s="188"/>
      <c r="G136" s="188"/>
      <c r="H136" s="189"/>
    </row>
    <row r="137" spans="1:8" s="16" customFormat="1" ht="61.5" customHeight="1" x14ac:dyDescent="0.2">
      <c r="A137" s="190" t="s">
        <v>76</v>
      </c>
      <c r="B137" s="191"/>
      <c r="C137" s="186"/>
      <c r="D137" s="157">
        <v>4152</v>
      </c>
      <c r="E137" s="157"/>
      <c r="F137" s="157"/>
      <c r="G137" s="157"/>
      <c r="H137" s="158"/>
    </row>
    <row r="138" spans="1:8" s="16" customFormat="1" ht="61.5" customHeight="1" x14ac:dyDescent="0.2">
      <c r="A138" s="190" t="s">
        <v>77</v>
      </c>
      <c r="B138" s="191"/>
      <c r="C138" s="186"/>
      <c r="D138" s="157">
        <v>3321.6</v>
      </c>
      <c r="E138" s="157"/>
      <c r="F138" s="157"/>
      <c r="G138" s="157"/>
      <c r="H138" s="158"/>
    </row>
    <row r="139" spans="1:8" s="16" customFormat="1" ht="61.5" customHeight="1" x14ac:dyDescent="0.2">
      <c r="A139" s="190" t="s">
        <v>78</v>
      </c>
      <c r="B139" s="191"/>
      <c r="C139" s="186"/>
      <c r="D139" s="157">
        <v>2767.9999999999995</v>
      </c>
      <c r="E139" s="157"/>
      <c r="F139" s="157"/>
      <c r="G139" s="157"/>
      <c r="H139" s="158"/>
    </row>
    <row r="140" spans="1:8" s="16" customFormat="1" ht="61.5" customHeight="1" x14ac:dyDescent="0.2">
      <c r="A140" s="190" t="s">
        <v>79</v>
      </c>
      <c r="B140" s="191"/>
      <c r="C140" s="186"/>
      <c r="D140" s="157">
        <v>2372.5714285714284</v>
      </c>
      <c r="E140" s="157"/>
      <c r="F140" s="157"/>
      <c r="G140" s="157"/>
      <c r="H140" s="158"/>
    </row>
    <row r="141" spans="1:8" s="16" customFormat="1" ht="61.5" customHeight="1" x14ac:dyDescent="0.2">
      <c r="A141" s="190" t="s">
        <v>80</v>
      </c>
      <c r="B141" s="191"/>
      <c r="C141" s="186"/>
      <c r="D141" s="157">
        <v>2076</v>
      </c>
      <c r="E141" s="157"/>
      <c r="F141" s="157"/>
      <c r="G141" s="157"/>
      <c r="H141" s="158"/>
    </row>
    <row r="142" spans="1:8" s="16" customFormat="1" ht="61.5" customHeight="1" x14ac:dyDescent="0.2">
      <c r="A142" s="190" t="s">
        <v>81</v>
      </c>
      <c r="B142" s="191"/>
      <c r="C142" s="186"/>
      <c r="D142" s="157">
        <v>1845.3333333333333</v>
      </c>
      <c r="E142" s="157"/>
      <c r="F142" s="157"/>
      <c r="G142" s="157"/>
      <c r="H142" s="158"/>
    </row>
    <row r="143" spans="1:8" s="16" customFormat="1" ht="61.5" customHeight="1" thickBot="1" x14ac:dyDescent="0.25">
      <c r="A143" s="190" t="s">
        <v>82</v>
      </c>
      <c r="B143" s="191"/>
      <c r="C143" s="194"/>
      <c r="D143" s="157">
        <v>1660.8</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44">
        <v>27000</v>
      </c>
      <c r="E144" s="45"/>
      <c r="F144" s="45"/>
      <c r="G144" s="45"/>
      <c r="H144" s="46"/>
    </row>
    <row r="145" spans="1:8" s="16" customFormat="1" ht="24.95" customHeight="1" thickBot="1" x14ac:dyDescent="0.25">
      <c r="A145" s="336"/>
      <c r="B145" s="337"/>
      <c r="C145" s="125"/>
      <c r="D145" s="399"/>
      <c r="E145" s="399"/>
      <c r="F145" s="399"/>
      <c r="G145" s="399"/>
      <c r="H145" s="400"/>
    </row>
    <row r="146" spans="1:8" s="16" customFormat="1" ht="50.1" customHeight="1" x14ac:dyDescent="0.2">
      <c r="A146" s="160" t="s">
        <v>85</v>
      </c>
      <c r="B146" s="161"/>
      <c r="C146" s="439" t="str">
        <f>"Интернет-площадка 2gis.ru на основе Cправочника организаций "&amp;$C$2&amp;""</f>
        <v>Интернет-площадка 2gis.ru на основе Cправочника организаций "2ГИС.УЛАН-УДЭ"</v>
      </c>
      <c r="D146" s="56">
        <v>8550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56">
        <v>1200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56">
        <v>1950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"2ГИС.УЛАН-УДЭ"</v>
      </c>
      <c r="D149" s="56">
        <v>12780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"2ГИС.УЛАН-УДЭ"</v>
      </c>
      <c r="D150" s="56">
        <v>15336</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56">
        <v>990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56">
        <v>2400</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56">
        <v>4248</v>
      </c>
      <c r="E153" s="37"/>
      <c r="F153" s="37"/>
      <c r="G153" s="37"/>
      <c r="H153" s="38"/>
    </row>
    <row r="154" spans="1:8" s="16" customFormat="1" ht="50.1" customHeight="1" x14ac:dyDescent="0.2">
      <c r="A154" s="160" t="s">
        <v>93</v>
      </c>
      <c r="B154" s="161"/>
      <c r="C154" s="203" t="str">
        <f>C186</f>
        <v>электронный справочник на основе Справочника организаций "2ГИС.УЛАН-УДЭ" (мобильная версия 2ГИС 4.0 и выше)</v>
      </c>
      <c r="D154" s="56">
        <v>24498</v>
      </c>
      <c r="E154" s="37"/>
      <c r="F154" s="37"/>
      <c r="G154" s="37"/>
      <c r="H154" s="38"/>
    </row>
    <row r="155" spans="1:8" s="16" customFormat="1" ht="50.1" customHeight="1" x14ac:dyDescent="0.2">
      <c r="A155" s="160" t="s">
        <v>94</v>
      </c>
      <c r="B155" s="161"/>
      <c r="C155" s="203" t="s">
        <v>95</v>
      </c>
      <c r="D155" s="56">
        <v>504</v>
      </c>
      <c r="E155" s="37"/>
      <c r="F155" s="37"/>
      <c r="G155" s="37"/>
      <c r="H155" s="38"/>
    </row>
    <row r="156" spans="1:8" s="16" customFormat="1" ht="66"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56">
        <v>4554</v>
      </c>
      <c r="E156" s="37"/>
      <c r="F156" s="37"/>
      <c r="G156" s="37"/>
      <c r="H156" s="38"/>
    </row>
    <row r="157" spans="1:8" s="16" customFormat="1" ht="66"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56">
        <v>3642</v>
      </c>
      <c r="E157" s="37"/>
      <c r="F157" s="37"/>
      <c r="G157" s="37"/>
      <c r="H157" s="38"/>
    </row>
    <row r="158" spans="1:8" s="16" customFormat="1" ht="66" customHeight="1" x14ac:dyDescent="0.2">
      <c r="A158" s="160" t="s">
        <v>98</v>
      </c>
      <c r="B158" s="161"/>
      <c r="C158"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56">
        <v>2952</v>
      </c>
      <c r="E158" s="37"/>
      <c r="F158" s="37"/>
      <c r="G158" s="37"/>
      <c r="H158" s="38"/>
    </row>
    <row r="159" spans="1:8" s="16" customFormat="1" ht="66" customHeight="1" x14ac:dyDescent="0.2">
      <c r="A159" s="160" t="s">
        <v>99</v>
      </c>
      <c r="B159" s="161"/>
      <c r="C159"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56">
        <v>1824</v>
      </c>
      <c r="E159" s="37"/>
      <c r="F159" s="37"/>
      <c r="G159" s="37"/>
      <c r="H159" s="38"/>
    </row>
    <row r="160" spans="1:8" s="16" customFormat="1" ht="66"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56">
        <v>49998</v>
      </c>
      <c r="E160" s="37"/>
      <c r="F160" s="37"/>
      <c r="G160" s="37"/>
      <c r="H160" s="38"/>
    </row>
    <row r="161" spans="1:8" s="16" customFormat="1" ht="66"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56">
        <v>15996</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56">
        <v>300</v>
      </c>
      <c r="E162" s="37"/>
      <c r="F162" s="37"/>
      <c r="G162" s="37"/>
      <c r="H162" s="38"/>
    </row>
    <row r="163" spans="1:8" s="16" customFormat="1" ht="102" customHeight="1" thickBot="1" x14ac:dyDescent="0.25">
      <c r="A163" s="160" t="s">
        <v>16</v>
      </c>
      <c r="B163" s="161"/>
      <c r="C16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56">
        <v>1500</v>
      </c>
      <c r="E163" s="37"/>
      <c r="F163" s="37"/>
      <c r="G163" s="37"/>
      <c r="H163" s="38"/>
    </row>
    <row r="164" spans="1:8" s="16" customFormat="1" ht="102" customHeight="1" thickBot="1" x14ac:dyDescent="0.25">
      <c r="A164" s="160" t="s">
        <v>103</v>
      </c>
      <c r="B164" s="161"/>
      <c r="C16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4" s="56">
        <v>100002</v>
      </c>
      <c r="E164" s="37"/>
      <c r="F164" s="37"/>
      <c r="G164" s="37"/>
      <c r="H164" s="38"/>
    </row>
    <row r="165" spans="1:8" s="16" customFormat="1" ht="126" customHeight="1" x14ac:dyDescent="0.2">
      <c r="A165" s="160" t="s">
        <v>104</v>
      </c>
      <c r="B165" s="161"/>
      <c r="C16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5" s="56">
        <v>27396</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56">
        <v>5010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7" s="56">
        <v>16698</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"2ГИС.УЛАН-УДЭ"</v>
      </c>
      <c r="D168" s="56">
        <v>12000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56">
        <v>1680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56">
        <v>2760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"2ГИС.УЛАН-УДЭ"</v>
      </c>
      <c r="D171" s="56">
        <v>18000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"2ГИС.УЛАН-УДЭ"</v>
      </c>
      <c r="D172" s="56">
        <v>21600</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56">
        <v>1440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56">
        <v>3360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56">
        <v>6000</v>
      </c>
      <c r="E175" s="37"/>
      <c r="F175" s="37"/>
      <c r="G175" s="37"/>
      <c r="H175" s="38"/>
    </row>
    <row r="176" spans="1:8" s="16" customFormat="1" ht="50.1" customHeight="1" x14ac:dyDescent="0.2">
      <c r="A176" s="160" t="s">
        <v>115</v>
      </c>
      <c r="B176" s="161"/>
      <c r="C176" s="203" t="s">
        <v>95</v>
      </c>
      <c r="D176" s="56">
        <v>720</v>
      </c>
      <c r="E176" s="37"/>
      <c r="F176" s="37"/>
      <c r="G176" s="37"/>
      <c r="H176" s="38"/>
    </row>
    <row r="177" spans="1:8" s="16" customFormat="1" ht="79.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56">
        <v>70080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56">
        <v>480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6">
        <v>13998</v>
      </c>
      <c r="E180" s="37"/>
      <c r="F180" s="37"/>
      <c r="G180" s="37"/>
      <c r="H180" s="38"/>
    </row>
    <row r="181" spans="1:8" s="16" customFormat="1" ht="50.1" customHeight="1" x14ac:dyDescent="0.2">
      <c r="A181" s="160" t="s">
        <v>120</v>
      </c>
      <c r="B181" s="161"/>
      <c r="C181" s="209"/>
      <c r="D181" s="36">
        <v>15570</v>
      </c>
      <c r="E181" s="37"/>
      <c r="F181" s="37"/>
      <c r="G181" s="37"/>
      <c r="H181" s="38"/>
    </row>
    <row r="182" spans="1:8" s="16" customFormat="1" ht="50.1" customHeight="1" x14ac:dyDescent="0.2">
      <c r="A182" s="207" t="s">
        <v>121</v>
      </c>
      <c r="B182" s="208"/>
      <c r="C182" s="209"/>
      <c r="D182" s="359">
        <v>3000</v>
      </c>
      <c r="E182" s="157"/>
      <c r="F182" s="157"/>
      <c r="G182" s="157"/>
      <c r="H182" s="157"/>
    </row>
    <row r="183" spans="1:8" s="16" customFormat="1" ht="50.1" customHeight="1" x14ac:dyDescent="0.2">
      <c r="A183" s="207" t="s">
        <v>122</v>
      </c>
      <c r="B183" s="208"/>
      <c r="C183" s="209"/>
      <c r="D183" s="359">
        <v>300</v>
      </c>
      <c r="E183" s="157"/>
      <c r="F183" s="157"/>
      <c r="G183" s="157"/>
      <c r="H183" s="157"/>
    </row>
    <row r="184" spans="1:8" s="16" customFormat="1" ht="50.1" customHeight="1" thickBot="1" x14ac:dyDescent="0.25">
      <c r="A184" s="207" t="s">
        <v>123</v>
      </c>
      <c r="B184" s="208"/>
      <c r="C184" s="210"/>
      <c r="D184" s="78">
        <v>1500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86" s="212">
        <f>F186*1.2</f>
        <v>14220</v>
      </c>
      <c r="E186" s="213">
        <f>F186*1.1</f>
        <v>13035.000000000002</v>
      </c>
      <c r="F186" s="213">
        <v>11850</v>
      </c>
      <c r="G186" s="213">
        <f>F186*0.75</f>
        <v>8887.5</v>
      </c>
      <c r="H186" s="214">
        <f>F186*0.5</f>
        <v>5925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"2ГИС.УЛАН-УДЭ"</v>
      </c>
      <c r="D187" s="36">
        <v>6570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8" s="56">
        <v>1200</v>
      </c>
      <c r="E188" s="37"/>
      <c r="F188" s="37"/>
      <c r="G188" s="37"/>
      <c r="H188" s="38"/>
    </row>
    <row r="189" spans="1:8" s="16" customFormat="1" ht="50.1" customHeight="1" x14ac:dyDescent="0.2">
      <c r="A189" s="154" t="s">
        <v>295</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89" s="212">
        <f>F189*1.2</f>
        <v>20016</v>
      </c>
      <c r="E189" s="213">
        <f>F189*1.1</f>
        <v>18348</v>
      </c>
      <c r="F189" s="213">
        <v>16680</v>
      </c>
      <c r="G189" s="213">
        <f>F189*0.75</f>
        <v>12510</v>
      </c>
      <c r="H189" s="214">
        <f>F189*0.5</f>
        <v>8340</v>
      </c>
    </row>
    <row r="190" spans="1:8" s="16" customFormat="1" ht="50.1" customHeight="1" x14ac:dyDescent="0.2">
      <c r="A190" s="160" t="s">
        <v>179</v>
      </c>
      <c r="B190" s="161"/>
      <c r="C190" s="203" t="str">
        <f>"Интернет-площадка 2gis.ru на основе Cправочника организаций "&amp;$C$2&amp;""</f>
        <v>Интернет-площадка 2gis.ru на основе Cправочника организаций "2ГИС.УЛАН-УДЭ"</v>
      </c>
      <c r="D190" s="36">
        <v>9240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91" s="36">
        <v>1680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"2ГИС.УЛАН-УДЭ"</v>
      </c>
      <c r="D192" s="212">
        <f>F192*1.2</f>
        <v>10260</v>
      </c>
      <c r="E192" s="213">
        <f>F192*1.1</f>
        <v>9405</v>
      </c>
      <c r="F192" s="213">
        <v>8550</v>
      </c>
      <c r="G192" s="213">
        <f>F192*0.75</f>
        <v>6412.5</v>
      </c>
      <c r="H192" s="214">
        <f>F192*0.5</f>
        <v>4275</v>
      </c>
    </row>
    <row r="193" spans="1:8" s="28" customFormat="1" ht="50.1" customHeight="1" thickBot="1" x14ac:dyDescent="0.25">
      <c r="A193" s="24" t="s">
        <v>193</v>
      </c>
      <c r="B193" s="25"/>
      <c r="C193" s="26"/>
      <c r="D193" s="173"/>
      <c r="E193" s="173"/>
      <c r="F193" s="173"/>
      <c r="G193" s="173"/>
      <c r="H193" s="174"/>
    </row>
    <row r="194" spans="1:8" s="23" customFormat="1" ht="30" customHeight="1" thickBot="1" x14ac:dyDescent="0.25">
      <c r="A194" s="589"/>
      <c r="B194" s="429"/>
      <c r="C194" s="430"/>
      <c r="D194" s="429"/>
      <c r="E194" s="429"/>
      <c r="F194" s="429"/>
      <c r="G194" s="429"/>
      <c r="H194" s="431"/>
    </row>
    <row r="195" spans="1:8" s="16" customFormat="1" ht="185.25" customHeight="1" x14ac:dyDescent="0.2">
      <c r="A195" s="160" t="s">
        <v>194</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5" s="31">
        <v>16470</v>
      </c>
      <c r="E195" s="32"/>
      <c r="F195" s="32"/>
      <c r="G195" s="32"/>
      <c r="H195" s="33"/>
    </row>
    <row r="196" spans="1:8" s="16" customFormat="1" ht="83.25" customHeight="1" thickBot="1" x14ac:dyDescent="0.25">
      <c r="A196" s="160" t="s">
        <v>195</v>
      </c>
      <c r="B196" s="161"/>
      <c r="C196" s="209"/>
      <c r="D196" s="36">
        <v>16470</v>
      </c>
      <c r="E196" s="37"/>
      <c r="F196" s="37"/>
      <c r="G196" s="37"/>
      <c r="H196" s="38"/>
    </row>
    <row r="197" spans="1:8" s="16" customFormat="1" ht="21.75" thickBot="1" x14ac:dyDescent="0.25">
      <c r="A197" s="336"/>
      <c r="B197" s="337"/>
      <c r="C197" s="130"/>
      <c r="D197" s="399"/>
      <c r="E197" s="399"/>
      <c r="F197" s="399"/>
      <c r="G197" s="399"/>
      <c r="H197" s="400"/>
    </row>
    <row r="198" spans="1:8" ht="12.6" customHeight="1" x14ac:dyDescent="0.2"/>
    <row r="199" spans="1:8" s="223" customFormat="1" ht="24.95" customHeight="1" x14ac:dyDescent="0.2">
      <c r="A199" s="220"/>
      <c r="B199" s="221" t="s">
        <v>133</v>
      </c>
      <c r="C199" s="222" t="s">
        <v>714</v>
      </c>
      <c r="D199" s="222"/>
    </row>
    <row r="200" spans="1:8" s="223" customFormat="1" ht="24.95" customHeight="1" x14ac:dyDescent="0.2">
      <c r="A200" s="220"/>
      <c r="C200" s="224" t="s">
        <v>715</v>
      </c>
      <c r="D200" s="224"/>
    </row>
    <row r="201" spans="1:8" s="223" customFormat="1" ht="24.95" customHeight="1" x14ac:dyDescent="0.2">
      <c r="A201" s="220"/>
      <c r="C201" s="224" t="s">
        <v>716</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0,4273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0,0413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0,0113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0,2661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1,0065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595" t="s">
        <v>147</v>
      </c>
      <c r="B215" s="596"/>
      <c r="C215" s="596"/>
      <c r="D215" s="596"/>
      <c r="E215" s="597"/>
      <c r="F215" s="246"/>
      <c r="G215" s="217"/>
    </row>
    <row r="216" spans="1:8" ht="73.5" customHeight="1" thickBot="1" x14ac:dyDescent="0.25">
      <c r="A216" s="375" t="s">
        <v>148</v>
      </c>
      <c r="B216" s="376"/>
      <c r="C216" s="250" t="s">
        <v>149</v>
      </c>
      <c r="D216" s="402" t="s">
        <v>150</v>
      </c>
      <c r="E216" s="403"/>
      <c r="F216" s="252"/>
      <c r="G216" s="252"/>
      <c r="H216" s="252"/>
    </row>
    <row r="217" spans="1:8" ht="99.95" customHeight="1" x14ac:dyDescent="0.2">
      <c r="A217" s="258" t="s">
        <v>151</v>
      </c>
      <c r="B217" s="259"/>
      <c r="C217" s="260" t="s">
        <v>152</v>
      </c>
      <c r="D217" s="261" t="s">
        <v>153</v>
      </c>
      <c r="E217" s="262"/>
      <c r="F217" s="252"/>
      <c r="G217" s="252"/>
      <c r="H217" s="252"/>
    </row>
    <row r="218" spans="1:8" ht="75" customHeight="1" x14ac:dyDescent="0.2">
      <c r="A218" s="258" t="s">
        <v>154</v>
      </c>
      <c r="B218" s="259"/>
      <c r="C218" s="260" t="s">
        <v>155</v>
      </c>
      <c r="D218" s="261" t="s">
        <v>156</v>
      </c>
      <c r="E218" s="262"/>
      <c r="F218" s="252"/>
      <c r="G218" s="252"/>
      <c r="H218" s="252"/>
    </row>
    <row r="219" spans="1:8" ht="119.25" customHeight="1" thickBot="1" x14ac:dyDescent="0.25">
      <c r="A219" s="404" t="s">
        <v>157</v>
      </c>
      <c r="B219" s="405"/>
      <c r="C219" s="406" t="s">
        <v>158</v>
      </c>
      <c r="D219" s="407" t="s">
        <v>156</v>
      </c>
      <c r="E219" s="408"/>
      <c r="F219" s="252"/>
      <c r="G219" s="252"/>
      <c r="H219" s="252"/>
    </row>
    <row r="220" spans="1:8" s="217" customFormat="1" ht="102.75" customHeight="1" thickBot="1" x14ac:dyDescent="0.25">
      <c r="A220" s="404" t="s">
        <v>160</v>
      </c>
      <c r="B220" s="405"/>
      <c r="C220" s="601" t="s">
        <v>161</v>
      </c>
      <c r="D220" s="407" t="s">
        <v>156</v>
      </c>
      <c r="E220" s="408"/>
      <c r="F220" s="246"/>
      <c r="G220" s="246"/>
      <c r="H220" s="246"/>
    </row>
    <row r="221" spans="1:8" s="238" customFormat="1" ht="222.75" customHeight="1" thickBot="1" x14ac:dyDescent="0.25">
      <c r="A221" s="404" t="s">
        <v>162</v>
      </c>
      <c r="B221" s="405"/>
      <c r="C221" s="406" t="s">
        <v>163</v>
      </c>
      <c r="D221" s="407" t="s">
        <v>156</v>
      </c>
      <c r="E221" s="408"/>
      <c r="F221" s="236"/>
      <c r="G221" s="237"/>
      <c r="H221" s="237"/>
    </row>
    <row r="222" spans="1:8" ht="52.5" customHeight="1" x14ac:dyDescent="0.2">
      <c r="A222" s="264" t="s">
        <v>164</v>
      </c>
      <c r="B222" s="264"/>
      <c r="C222" s="264"/>
      <c r="D222" s="264"/>
      <c r="E222" s="264"/>
      <c r="F222" s="264"/>
      <c r="G222" s="264"/>
      <c r="H222" s="264"/>
    </row>
    <row r="223" spans="1:8" ht="52.5" customHeight="1" x14ac:dyDescent="0.2">
      <c r="A223" s="264" t="s">
        <v>165</v>
      </c>
      <c r="B223" s="264"/>
      <c r="C223" s="264"/>
      <c r="D223" s="264"/>
      <c r="E223" s="264"/>
      <c r="F223" s="264"/>
      <c r="G223" s="264"/>
      <c r="H223" s="264"/>
    </row>
    <row r="224" spans="1:8" ht="180.75" customHeight="1" x14ac:dyDescent="0.2">
      <c r="A22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84"/>
      <c r="C224" s="384"/>
      <c r="D224" s="384"/>
      <c r="E224" s="384"/>
      <c r="F224" s="384"/>
      <c r="G224" s="384"/>
      <c r="H224" s="384"/>
    </row>
    <row r="225" spans="1:8" s="16" customFormat="1" ht="67.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7">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10044</v>
      </c>
      <c r="E7" s="32">
        <f>F7*1.1</f>
        <v>9207</v>
      </c>
      <c r="F7" s="32">
        <v>8370</v>
      </c>
      <c r="G7" s="32">
        <f>F7*0.75</f>
        <v>6277.5</v>
      </c>
      <c r="H7" s="33">
        <f>F7*0.5</f>
        <v>4185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10764</v>
      </c>
      <c r="E12" s="32">
        <f>F12*1.1</f>
        <v>9867</v>
      </c>
      <c r="F12" s="32">
        <v>8970</v>
      </c>
      <c r="G12" s="32">
        <f>F12*0.75</f>
        <v>6727.5</v>
      </c>
      <c r="H12" s="33">
        <f>F12*0.5</f>
        <v>4485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389">
        <v>300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14068.8</v>
      </c>
      <c r="E27" s="32">
        <f>F27*1.1</f>
        <v>12896.400000000001</v>
      </c>
      <c r="F27" s="32">
        <v>11724</v>
      </c>
      <c r="G27" s="32">
        <f>F27*0.75</f>
        <v>8793</v>
      </c>
      <c r="H27" s="33">
        <f>F27*0.5</f>
        <v>5862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15076.8</v>
      </c>
      <c r="E32" s="32">
        <f>F32*1.1</f>
        <v>13820.400000000001</v>
      </c>
      <c r="F32" s="32">
        <v>12564</v>
      </c>
      <c r="G32" s="32">
        <f>F32*0.75</f>
        <v>9423</v>
      </c>
      <c r="H32" s="33">
        <f>F32*0.5</f>
        <v>6282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300">
        <f>F48*1.2</f>
        <v>288</v>
      </c>
      <c r="E48" s="300">
        <f>F48*1.1</f>
        <v>264</v>
      </c>
      <c r="F48" s="300">
        <v>240</v>
      </c>
      <c r="G48" s="300">
        <f>F48*0.75</f>
        <v>180</v>
      </c>
      <c r="H48" s="300">
        <f>F48*0.5</f>
        <v>120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1">
        <f>F55*1.2</f>
        <v>11145.6</v>
      </c>
      <c r="E55" s="32">
        <f>F55*1.1</f>
        <v>10216.800000000001</v>
      </c>
      <c r="F55" s="32">
        <v>9288</v>
      </c>
      <c r="G55" s="32">
        <f>F55*0.75</f>
        <v>6966</v>
      </c>
      <c r="H55" s="33">
        <f>F55*0.5</f>
        <v>4644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54">
        <f>F61*1.2</f>
        <v>11949.12</v>
      </c>
      <c r="E61" s="32">
        <f>F61*1.1</f>
        <v>10953.36</v>
      </c>
      <c r="F61" s="32">
        <v>9957.6</v>
      </c>
      <c r="G61" s="32">
        <f>F61*0.75</f>
        <v>7468.2000000000007</v>
      </c>
      <c r="H61" s="33">
        <f>F61*0.5</f>
        <v>4978.8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389">
        <v>300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720 до 14400</v>
      </c>
      <c r="E72" s="139"/>
      <c r="F72" s="139"/>
      <c r="G72" s="139"/>
      <c r="H72" s="140"/>
    </row>
    <row r="73" spans="1:8" ht="37.5" customHeight="1" x14ac:dyDescent="0.2">
      <c r="A73" s="141" t="s">
        <v>39</v>
      </c>
      <c r="B73" s="142"/>
      <c r="C73" s="43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144">
        <v>720</v>
      </c>
      <c r="E73" s="145"/>
      <c r="F73" s="145"/>
      <c r="G73" s="145"/>
      <c r="H73" s="146"/>
    </row>
    <row r="74" spans="1:8" ht="37.5" customHeight="1" x14ac:dyDescent="0.2">
      <c r="A74" s="147" t="s">
        <v>40</v>
      </c>
      <c r="B74" s="148"/>
      <c r="C74" s="143"/>
      <c r="D74" s="36">
        <v>1440</v>
      </c>
      <c r="E74" s="37"/>
      <c r="F74" s="37"/>
      <c r="G74" s="37"/>
      <c r="H74" s="38"/>
    </row>
    <row r="75" spans="1:8" ht="37.5" customHeight="1" x14ac:dyDescent="0.2">
      <c r="A75" s="147" t="s">
        <v>41</v>
      </c>
      <c r="B75" s="148"/>
      <c r="C75" s="143"/>
      <c r="D75" s="36">
        <v>2160</v>
      </c>
      <c r="E75" s="37"/>
      <c r="F75" s="37"/>
      <c r="G75" s="37"/>
      <c r="H75" s="38"/>
    </row>
    <row r="76" spans="1:8" ht="37.5" customHeight="1" x14ac:dyDescent="0.2">
      <c r="A76" s="147" t="s">
        <v>42</v>
      </c>
      <c r="B76" s="148"/>
      <c r="C76" s="143"/>
      <c r="D76" s="36">
        <v>2880</v>
      </c>
      <c r="E76" s="37"/>
      <c r="F76" s="37"/>
      <c r="G76" s="37"/>
      <c r="H76" s="38"/>
    </row>
    <row r="77" spans="1:8" ht="37.5" customHeight="1" x14ac:dyDescent="0.2">
      <c r="A77" s="147" t="s">
        <v>43</v>
      </c>
      <c r="B77" s="148"/>
      <c r="C77" s="143"/>
      <c r="D77" s="36">
        <v>3600</v>
      </c>
      <c r="E77" s="37"/>
      <c r="F77" s="37"/>
      <c r="G77" s="37"/>
      <c r="H77" s="38"/>
    </row>
    <row r="78" spans="1:8" ht="37.5" customHeight="1" x14ac:dyDescent="0.2">
      <c r="A78" s="147" t="s">
        <v>44</v>
      </c>
      <c r="B78" s="148"/>
      <c r="C78" s="143"/>
      <c r="D78" s="36">
        <v>4320</v>
      </c>
      <c r="E78" s="37"/>
      <c r="F78" s="37"/>
      <c r="G78" s="37"/>
      <c r="H78" s="38"/>
    </row>
    <row r="79" spans="1:8" ht="37.5" customHeight="1" x14ac:dyDescent="0.2">
      <c r="A79" s="147" t="s">
        <v>45</v>
      </c>
      <c r="B79" s="148"/>
      <c r="C79" s="143"/>
      <c r="D79" s="36">
        <v>5040</v>
      </c>
      <c r="E79" s="37"/>
      <c r="F79" s="37"/>
      <c r="G79" s="37"/>
      <c r="H79" s="38"/>
    </row>
    <row r="80" spans="1:8" ht="37.5" customHeight="1" x14ac:dyDescent="0.2">
      <c r="A80" s="147" t="s">
        <v>46</v>
      </c>
      <c r="B80" s="148"/>
      <c r="C80" s="143"/>
      <c r="D80" s="36">
        <v>5760</v>
      </c>
      <c r="E80" s="37"/>
      <c r="F80" s="37"/>
      <c r="G80" s="37"/>
      <c r="H80" s="38"/>
    </row>
    <row r="81" spans="1:8" ht="37.5" customHeight="1" x14ac:dyDescent="0.2">
      <c r="A81" s="147" t="s">
        <v>47</v>
      </c>
      <c r="B81" s="148"/>
      <c r="C81" s="143"/>
      <c r="D81" s="36">
        <v>6480</v>
      </c>
      <c r="E81" s="37"/>
      <c r="F81" s="37"/>
      <c r="G81" s="37"/>
      <c r="H81" s="38"/>
    </row>
    <row r="82" spans="1:8" ht="37.5" customHeight="1" x14ac:dyDescent="0.2">
      <c r="A82" s="147" t="s">
        <v>48</v>
      </c>
      <c r="B82" s="148"/>
      <c r="C82" s="143"/>
      <c r="D82" s="36">
        <v>7200</v>
      </c>
      <c r="E82" s="37"/>
      <c r="F82" s="37"/>
      <c r="G82" s="37"/>
      <c r="H82" s="38"/>
    </row>
    <row r="83" spans="1:8" ht="37.5" customHeight="1" x14ac:dyDescent="0.2">
      <c r="A83" s="147" t="s">
        <v>49</v>
      </c>
      <c r="B83" s="148"/>
      <c r="C83" s="143"/>
      <c r="D83" s="36">
        <v>7920</v>
      </c>
      <c r="E83" s="37"/>
      <c r="F83" s="37"/>
      <c r="G83" s="37"/>
      <c r="H83" s="38"/>
    </row>
    <row r="84" spans="1:8" ht="37.5" customHeight="1" x14ac:dyDescent="0.2">
      <c r="A84" s="147" t="s">
        <v>50</v>
      </c>
      <c r="B84" s="148"/>
      <c r="C84" s="143"/>
      <c r="D84" s="36">
        <v>8640</v>
      </c>
      <c r="E84" s="37"/>
      <c r="F84" s="37"/>
      <c r="G84" s="37"/>
      <c r="H84" s="38"/>
    </row>
    <row r="85" spans="1:8" ht="37.5" customHeight="1" x14ac:dyDescent="0.2">
      <c r="A85" s="147" t="s">
        <v>51</v>
      </c>
      <c r="B85" s="148"/>
      <c r="C85" s="143"/>
      <c r="D85" s="36">
        <v>9360</v>
      </c>
      <c r="E85" s="37"/>
      <c r="F85" s="37"/>
      <c r="G85" s="37"/>
      <c r="H85" s="38"/>
    </row>
    <row r="86" spans="1:8" ht="37.5" customHeight="1" x14ac:dyDescent="0.2">
      <c r="A86" s="147" t="s">
        <v>52</v>
      </c>
      <c r="B86" s="148"/>
      <c r="C86" s="143"/>
      <c r="D86" s="36">
        <v>10080</v>
      </c>
      <c r="E86" s="37"/>
      <c r="F86" s="37"/>
      <c r="G86" s="37"/>
      <c r="H86" s="38"/>
    </row>
    <row r="87" spans="1:8" ht="37.5" customHeight="1" x14ac:dyDescent="0.2">
      <c r="A87" s="147" t="s">
        <v>53</v>
      </c>
      <c r="B87" s="148"/>
      <c r="C87" s="143"/>
      <c r="D87" s="36">
        <v>10800</v>
      </c>
      <c r="E87" s="37"/>
      <c r="F87" s="37"/>
      <c r="G87" s="37"/>
      <c r="H87" s="38"/>
    </row>
    <row r="88" spans="1:8" ht="37.5" customHeight="1" x14ac:dyDescent="0.2">
      <c r="A88" s="147" t="s">
        <v>54</v>
      </c>
      <c r="B88" s="148"/>
      <c r="C88" s="143"/>
      <c r="D88" s="36">
        <v>11520</v>
      </c>
      <c r="E88" s="37"/>
      <c r="F88" s="37"/>
      <c r="G88" s="37"/>
      <c r="H88" s="38"/>
    </row>
    <row r="89" spans="1:8" ht="37.5" customHeight="1" x14ac:dyDescent="0.2">
      <c r="A89" s="147" t="s">
        <v>55</v>
      </c>
      <c r="B89" s="148"/>
      <c r="C89" s="143"/>
      <c r="D89" s="36">
        <v>12240</v>
      </c>
      <c r="E89" s="37"/>
      <c r="F89" s="37"/>
      <c r="G89" s="37"/>
      <c r="H89" s="38"/>
    </row>
    <row r="90" spans="1:8" ht="37.5" customHeight="1" x14ac:dyDescent="0.2">
      <c r="A90" s="147" t="s">
        <v>56</v>
      </c>
      <c r="B90" s="148"/>
      <c r="C90" s="143"/>
      <c r="D90" s="36">
        <v>12960</v>
      </c>
      <c r="E90" s="37"/>
      <c r="F90" s="37"/>
      <c r="G90" s="37"/>
      <c r="H90" s="38"/>
    </row>
    <row r="91" spans="1:8" ht="37.5" customHeight="1" x14ac:dyDescent="0.2">
      <c r="A91" s="147" t="s">
        <v>57</v>
      </c>
      <c r="B91" s="148"/>
      <c r="C91" s="143"/>
      <c r="D91" s="36">
        <v>13680</v>
      </c>
      <c r="E91" s="37"/>
      <c r="F91" s="37"/>
      <c r="G91" s="37"/>
      <c r="H91" s="38"/>
    </row>
    <row r="92" spans="1:8" ht="37.5" customHeight="1" x14ac:dyDescent="0.2">
      <c r="A92" s="147" t="s">
        <v>58</v>
      </c>
      <c r="B92" s="148"/>
      <c r="C92" s="143"/>
      <c r="D92" s="36">
        <v>14400</v>
      </c>
      <c r="E92" s="37"/>
      <c r="F92" s="37"/>
      <c r="G92" s="37"/>
      <c r="H92" s="38"/>
    </row>
    <row r="93" spans="1:8" ht="37.5" customHeight="1" x14ac:dyDescent="0.2">
      <c r="A93" s="147" t="s">
        <v>205</v>
      </c>
      <c r="B93" s="148"/>
      <c r="C93" s="143"/>
      <c r="D93" s="36">
        <v>15120</v>
      </c>
      <c r="E93" s="37"/>
      <c r="F93" s="37"/>
      <c r="G93" s="37"/>
      <c r="H93" s="38"/>
    </row>
    <row r="94" spans="1:8" ht="37.5" customHeight="1" x14ac:dyDescent="0.2">
      <c r="A94" s="147" t="s">
        <v>206</v>
      </c>
      <c r="B94" s="148"/>
      <c r="C94" s="143"/>
      <c r="D94" s="36">
        <v>15840</v>
      </c>
      <c r="E94" s="37"/>
      <c r="F94" s="37"/>
      <c r="G94" s="37"/>
      <c r="H94" s="38"/>
    </row>
    <row r="95" spans="1:8" ht="37.5" customHeight="1" x14ac:dyDescent="0.2">
      <c r="A95" s="147" t="s">
        <v>207</v>
      </c>
      <c r="B95" s="148"/>
      <c r="C95" s="143"/>
      <c r="D95" s="36">
        <v>16560</v>
      </c>
      <c r="E95" s="37"/>
      <c r="F95" s="37"/>
      <c r="G95" s="37"/>
      <c r="H95" s="38"/>
    </row>
    <row r="96" spans="1:8" ht="37.5" customHeight="1" x14ac:dyDescent="0.2">
      <c r="A96" s="147" t="s">
        <v>208</v>
      </c>
      <c r="B96" s="148"/>
      <c r="C96" s="143"/>
      <c r="D96" s="36">
        <v>17280</v>
      </c>
      <c r="E96" s="37"/>
      <c r="F96" s="37"/>
      <c r="G96" s="37"/>
      <c r="H96" s="38"/>
    </row>
    <row r="97" spans="1:8" ht="37.5" customHeight="1" x14ac:dyDescent="0.2">
      <c r="A97" s="147" t="s">
        <v>209</v>
      </c>
      <c r="B97" s="148"/>
      <c r="C97" s="143"/>
      <c r="D97" s="36">
        <v>18000</v>
      </c>
      <c r="E97" s="37"/>
      <c r="F97" s="37"/>
      <c r="G97" s="37"/>
      <c r="H97" s="38"/>
    </row>
    <row r="98" spans="1:8" ht="37.5" customHeight="1" x14ac:dyDescent="0.2">
      <c r="A98" s="147" t="s">
        <v>210</v>
      </c>
      <c r="B98" s="148"/>
      <c r="C98" s="143"/>
      <c r="D98" s="36">
        <v>18720</v>
      </c>
      <c r="E98" s="37"/>
      <c r="F98" s="37"/>
      <c r="G98" s="37"/>
      <c r="H98" s="38"/>
    </row>
    <row r="99" spans="1:8" ht="37.5" customHeight="1" x14ac:dyDescent="0.2">
      <c r="A99" s="147" t="s">
        <v>211</v>
      </c>
      <c r="B99" s="148"/>
      <c r="C99" s="143"/>
      <c r="D99" s="36">
        <v>19440</v>
      </c>
      <c r="E99" s="37"/>
      <c r="F99" s="37"/>
      <c r="G99" s="37"/>
      <c r="H99" s="38"/>
    </row>
    <row r="100" spans="1:8" ht="37.5" customHeight="1" x14ac:dyDescent="0.2">
      <c r="A100" s="147" t="s">
        <v>212</v>
      </c>
      <c r="B100" s="148"/>
      <c r="C100" s="143"/>
      <c r="D100" s="36">
        <v>20160</v>
      </c>
      <c r="E100" s="37"/>
      <c r="F100" s="37"/>
      <c r="G100" s="37"/>
      <c r="H100" s="38"/>
    </row>
    <row r="101" spans="1:8" ht="37.5" customHeight="1" x14ac:dyDescent="0.2">
      <c r="A101" s="147" t="s">
        <v>213</v>
      </c>
      <c r="B101" s="148"/>
      <c r="C101" s="143"/>
      <c r="D101" s="36">
        <v>20880</v>
      </c>
      <c r="E101" s="37"/>
      <c r="F101" s="37"/>
      <c r="G101" s="37"/>
      <c r="H101" s="38"/>
    </row>
    <row r="102" spans="1:8" ht="37.5" customHeight="1" thickBot="1" x14ac:dyDescent="0.25">
      <c r="A102" s="147" t="s">
        <v>214</v>
      </c>
      <c r="B102" s="148"/>
      <c r="C102" s="625"/>
      <c r="D102" s="36">
        <v>21600</v>
      </c>
      <c r="E102" s="37"/>
      <c r="F102" s="37"/>
      <c r="G102" s="37"/>
      <c r="H102" s="38"/>
    </row>
    <row r="103" spans="1:8" ht="50.1" customHeight="1" thickBot="1" x14ac:dyDescent="0.25">
      <c r="A103" s="136" t="s">
        <v>59</v>
      </c>
      <c r="B103" s="137"/>
      <c r="C103" s="137"/>
      <c r="D103" s="138" t="str">
        <f>"от "&amp;MIN(D104:D113)&amp;" до "&amp;MAX(D104:D113)</f>
        <v>от 240 до 5604</v>
      </c>
      <c r="E103" s="139"/>
      <c r="F103" s="139"/>
      <c r="G103" s="139"/>
      <c r="H103" s="140"/>
    </row>
    <row r="104" spans="1:8" ht="151.5" x14ac:dyDescent="0.2">
      <c r="A104" s="474" t="s">
        <v>632</v>
      </c>
      <c r="B104" s="150" t="s">
        <v>281</v>
      </c>
      <c r="C104" s="6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144">
        <v>684</v>
      </c>
      <c r="E104" s="145"/>
      <c r="F104" s="145"/>
      <c r="G104" s="145"/>
      <c r="H104" s="146"/>
    </row>
    <row r="105" spans="1:8" ht="37.5" customHeight="1" x14ac:dyDescent="0.2">
      <c r="A105" s="160" t="s">
        <v>61</v>
      </c>
      <c r="B105" s="161"/>
      <c r="C105" s="156"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6">
        <v>354</v>
      </c>
      <c r="E105" s="37"/>
      <c r="F105" s="37"/>
      <c r="G105" s="37"/>
      <c r="H105" s="38"/>
    </row>
    <row r="106" spans="1:8" ht="37.5" customHeight="1" x14ac:dyDescent="0.2">
      <c r="A106" s="160" t="s">
        <v>62</v>
      </c>
      <c r="B106" s="161"/>
      <c r="C106" s="159"/>
      <c r="D106" s="36">
        <v>5604</v>
      </c>
      <c r="E106" s="37"/>
      <c r="F106" s="37"/>
      <c r="G106" s="37"/>
      <c r="H106" s="38"/>
    </row>
    <row r="107" spans="1:8" ht="37.5" customHeight="1" x14ac:dyDescent="0.2">
      <c r="A107" s="160" t="s">
        <v>63</v>
      </c>
      <c r="B107" s="161"/>
      <c r="C107" s="159"/>
      <c r="D107" s="359">
        <v>1122</v>
      </c>
      <c r="E107" s="157"/>
      <c r="F107" s="157"/>
      <c r="G107" s="157"/>
      <c r="H107" s="158"/>
    </row>
    <row r="108" spans="1:8" ht="37.5" customHeight="1" x14ac:dyDescent="0.2">
      <c r="A108" s="160" t="s">
        <v>64</v>
      </c>
      <c r="B108" s="161"/>
      <c r="C108" s="159"/>
      <c r="D108" s="359">
        <v>2244</v>
      </c>
      <c r="E108" s="157"/>
      <c r="F108" s="157"/>
      <c r="G108" s="157"/>
      <c r="H108" s="158"/>
    </row>
    <row r="109" spans="1:8" ht="37.5" customHeight="1" x14ac:dyDescent="0.2">
      <c r="A109" s="160" t="s">
        <v>65</v>
      </c>
      <c r="B109" s="504"/>
      <c r="C109" s="159"/>
      <c r="D109" s="359">
        <v>240</v>
      </c>
      <c r="E109" s="157"/>
      <c r="F109" s="157"/>
      <c r="G109" s="157"/>
      <c r="H109" s="158"/>
    </row>
    <row r="110" spans="1:8" ht="37.5" customHeight="1" x14ac:dyDescent="0.2">
      <c r="A110" s="160" t="s">
        <v>66</v>
      </c>
      <c r="B110" s="504"/>
      <c r="C110" s="159"/>
      <c r="D110" s="36">
        <v>240</v>
      </c>
      <c r="E110" s="37"/>
      <c r="F110" s="37"/>
      <c r="G110" s="37"/>
      <c r="H110" s="38"/>
    </row>
    <row r="111" spans="1:8" ht="37.5" customHeight="1" x14ac:dyDescent="0.2">
      <c r="A111" s="160" t="s">
        <v>67</v>
      </c>
      <c r="B111" s="504"/>
      <c r="C111" s="159"/>
      <c r="D111" s="36">
        <v>480</v>
      </c>
      <c r="E111" s="37"/>
      <c r="F111" s="37"/>
      <c r="G111" s="37"/>
      <c r="H111" s="38"/>
    </row>
    <row r="112" spans="1:8" ht="37.5" customHeight="1" x14ac:dyDescent="0.2">
      <c r="A112" s="160" t="s">
        <v>68</v>
      </c>
      <c r="B112" s="504"/>
      <c r="C112" s="159"/>
      <c r="D112" s="36">
        <v>720</v>
      </c>
      <c r="E112" s="37"/>
      <c r="F112" s="37"/>
      <c r="G112" s="37"/>
      <c r="H112" s="38"/>
    </row>
    <row r="113" spans="1:8" ht="37.5" customHeight="1" thickBot="1" x14ac:dyDescent="0.25">
      <c r="A113" s="207" t="s">
        <v>69</v>
      </c>
      <c r="B113" s="505"/>
      <c r="C113" s="164"/>
      <c r="D113" s="36">
        <v>4140</v>
      </c>
      <c r="E113" s="37"/>
      <c r="F113" s="37"/>
      <c r="G113" s="37"/>
      <c r="H113" s="38"/>
    </row>
    <row r="114" spans="1:8" s="16" customFormat="1" ht="117.75" customHeight="1" thickBot="1" x14ac:dyDescent="0.25">
      <c r="A114" s="356" t="s">
        <v>71</v>
      </c>
      <c r="B114" s="397"/>
      <c r="C114"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45">
        <v>30</v>
      </c>
      <c r="E114" s="45"/>
      <c r="F114" s="45"/>
      <c r="G114" s="45"/>
      <c r="H114" s="46"/>
    </row>
    <row r="115" spans="1:8" ht="50.1" customHeight="1" thickBot="1" x14ac:dyDescent="0.25">
      <c r="A115" s="24" t="s">
        <v>72</v>
      </c>
      <c r="B115" s="25"/>
      <c r="C115" s="26"/>
      <c r="D115" s="173" t="str">
        <f>"от "&amp;MIN(D117,D137:H138,F177,D139:H153)&amp;" до "&amp;MAX(D117,D137:H138,F177,D139:H153)</f>
        <v>от 540 до 9360</v>
      </c>
      <c r="E115" s="173"/>
      <c r="F115" s="173"/>
      <c r="G115" s="173"/>
      <c r="H115" s="174"/>
    </row>
    <row r="116" spans="1:8" ht="21.75" thickBot="1" x14ac:dyDescent="0.25">
      <c r="A116" s="336"/>
      <c r="B116" s="337"/>
      <c r="C116" s="130"/>
      <c r="D116" s="399"/>
      <c r="E116" s="399"/>
      <c r="F116" s="399"/>
      <c r="G116" s="399"/>
      <c r="H116" s="400"/>
    </row>
    <row r="117" spans="1:8" ht="67.5" customHeight="1" thickBot="1" x14ac:dyDescent="0.25">
      <c r="A117" s="179" t="s">
        <v>73</v>
      </c>
      <c r="B117" s="180"/>
      <c r="C11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182">
        <v>3672</v>
      </c>
      <c r="E117" s="182"/>
      <c r="F117" s="182"/>
      <c r="G117" s="182"/>
      <c r="H117" s="183"/>
    </row>
    <row r="118" spans="1:8" ht="67.5" customHeight="1" thickBot="1" x14ac:dyDescent="0.25">
      <c r="A118" s="184" t="s">
        <v>74</v>
      </c>
      <c r="B118" s="185"/>
      <c r="C118" s="186"/>
      <c r="D118" s="187" t="s">
        <v>75</v>
      </c>
      <c r="E118" s="188"/>
      <c r="F118" s="188"/>
      <c r="G118" s="188"/>
      <c r="H118" s="189"/>
    </row>
    <row r="119" spans="1:8" ht="67.5" customHeight="1" x14ac:dyDescent="0.2">
      <c r="A119" s="190" t="s">
        <v>76</v>
      </c>
      <c r="B119" s="191"/>
      <c r="C119" s="186"/>
      <c r="D119" s="157">
        <f>D117/4</f>
        <v>918</v>
      </c>
      <c r="E119" s="157"/>
      <c r="F119" s="157"/>
      <c r="G119" s="157"/>
      <c r="H119" s="158"/>
    </row>
    <row r="120" spans="1:8" ht="67.5" customHeight="1" x14ac:dyDescent="0.2">
      <c r="A120" s="190" t="s">
        <v>77</v>
      </c>
      <c r="B120" s="191"/>
      <c r="C120" s="186"/>
      <c r="D120" s="157">
        <f>D117/5</f>
        <v>734.4</v>
      </c>
      <c r="E120" s="157"/>
      <c r="F120" s="157"/>
      <c r="G120" s="157"/>
      <c r="H120" s="158"/>
    </row>
    <row r="121" spans="1:8" ht="67.5" customHeight="1" x14ac:dyDescent="0.2">
      <c r="A121" s="190" t="s">
        <v>78</v>
      </c>
      <c r="B121" s="191"/>
      <c r="C121" s="186"/>
      <c r="D121" s="157">
        <f>D117/6</f>
        <v>612</v>
      </c>
      <c r="E121" s="157"/>
      <c r="F121" s="157"/>
      <c r="G121" s="157"/>
      <c r="H121" s="158"/>
    </row>
    <row r="122" spans="1:8" ht="67.5" customHeight="1" x14ac:dyDescent="0.2">
      <c r="A122" s="190" t="s">
        <v>79</v>
      </c>
      <c r="B122" s="191"/>
      <c r="C122" s="186"/>
      <c r="D122" s="157">
        <f>D117/7</f>
        <v>524.57142857142856</v>
      </c>
      <c r="E122" s="157"/>
      <c r="F122" s="157"/>
      <c r="G122" s="157"/>
      <c r="H122" s="158"/>
    </row>
    <row r="123" spans="1:8" ht="67.5" customHeight="1" x14ac:dyDescent="0.2">
      <c r="A123" s="190" t="s">
        <v>80</v>
      </c>
      <c r="B123" s="191"/>
      <c r="C123" s="186"/>
      <c r="D123" s="157">
        <f>D117/8</f>
        <v>459</v>
      </c>
      <c r="E123" s="157"/>
      <c r="F123" s="157"/>
      <c r="G123" s="157"/>
      <c r="H123" s="158"/>
    </row>
    <row r="124" spans="1:8" ht="67.5" customHeight="1" x14ac:dyDescent="0.2">
      <c r="A124" s="190" t="s">
        <v>81</v>
      </c>
      <c r="B124" s="191"/>
      <c r="C124" s="186"/>
      <c r="D124" s="157">
        <f>D117/9</f>
        <v>408</v>
      </c>
      <c r="E124" s="157"/>
      <c r="F124" s="157"/>
      <c r="G124" s="157"/>
      <c r="H124" s="158"/>
    </row>
    <row r="125" spans="1:8" ht="67.5" customHeight="1" x14ac:dyDescent="0.2">
      <c r="A125" s="190" t="s">
        <v>82</v>
      </c>
      <c r="B125" s="191"/>
      <c r="C125" s="186"/>
      <c r="D125" s="157">
        <f>D117/10</f>
        <v>367.2</v>
      </c>
      <c r="E125" s="157"/>
      <c r="F125" s="157"/>
      <c r="G125" s="157"/>
      <c r="H125" s="158"/>
    </row>
    <row r="126" spans="1:8" ht="67.5" customHeight="1" thickBot="1" x14ac:dyDescent="0.25">
      <c r="A126" s="179" t="s">
        <v>83</v>
      </c>
      <c r="B126" s="180"/>
      <c r="C126" s="186"/>
      <c r="D126" s="182">
        <v>3696</v>
      </c>
      <c r="E126" s="182"/>
      <c r="F126" s="182"/>
      <c r="G126" s="182"/>
      <c r="H126" s="183"/>
    </row>
    <row r="127" spans="1:8" ht="67.5" customHeight="1" thickBot="1" x14ac:dyDescent="0.25">
      <c r="A127" s="184" t="s">
        <v>74</v>
      </c>
      <c r="B127" s="185"/>
      <c r="C127" s="186"/>
      <c r="D127" s="187" t="s">
        <v>75</v>
      </c>
      <c r="E127" s="188"/>
      <c r="F127" s="188"/>
      <c r="G127" s="188"/>
      <c r="H127" s="189"/>
    </row>
    <row r="128" spans="1:8" ht="67.5" customHeight="1" x14ac:dyDescent="0.2">
      <c r="A128" s="190" t="s">
        <v>76</v>
      </c>
      <c r="B128" s="191"/>
      <c r="C128" s="186"/>
      <c r="D128" s="157">
        <v>924</v>
      </c>
      <c r="E128" s="157"/>
      <c r="F128" s="157"/>
      <c r="G128" s="157"/>
      <c r="H128" s="158"/>
    </row>
    <row r="129" spans="1:8" ht="67.5" customHeight="1" x14ac:dyDescent="0.2">
      <c r="A129" s="190" t="s">
        <v>77</v>
      </c>
      <c r="B129" s="191"/>
      <c r="C129" s="186"/>
      <c r="D129" s="157">
        <v>739.19999999999993</v>
      </c>
      <c r="E129" s="157"/>
      <c r="F129" s="157"/>
      <c r="G129" s="157"/>
      <c r="H129" s="158"/>
    </row>
    <row r="130" spans="1:8" ht="67.5" customHeight="1" x14ac:dyDescent="0.2">
      <c r="A130" s="190" t="s">
        <v>78</v>
      </c>
      <c r="B130" s="191"/>
      <c r="C130" s="186"/>
      <c r="D130" s="157">
        <v>616</v>
      </c>
      <c r="E130" s="157"/>
      <c r="F130" s="157"/>
      <c r="G130" s="157"/>
      <c r="H130" s="158"/>
    </row>
    <row r="131" spans="1:8" ht="67.5" customHeight="1" x14ac:dyDescent="0.2">
      <c r="A131" s="190" t="s">
        <v>79</v>
      </c>
      <c r="B131" s="191"/>
      <c r="C131" s="186"/>
      <c r="D131" s="157">
        <v>528</v>
      </c>
      <c r="E131" s="157"/>
      <c r="F131" s="157"/>
      <c r="G131" s="157"/>
      <c r="H131" s="158"/>
    </row>
    <row r="132" spans="1:8" ht="67.5" customHeight="1" x14ac:dyDescent="0.2">
      <c r="A132" s="190" t="s">
        <v>80</v>
      </c>
      <c r="B132" s="191"/>
      <c r="C132" s="186"/>
      <c r="D132" s="157">
        <v>462</v>
      </c>
      <c r="E132" s="157"/>
      <c r="F132" s="157"/>
      <c r="G132" s="157"/>
      <c r="H132" s="158"/>
    </row>
    <row r="133" spans="1:8" ht="67.5" customHeight="1" x14ac:dyDescent="0.2">
      <c r="A133" s="190" t="s">
        <v>81</v>
      </c>
      <c r="B133" s="191"/>
      <c r="C133" s="186"/>
      <c r="D133" s="157">
        <v>410.66666666666669</v>
      </c>
      <c r="E133" s="157"/>
      <c r="F133" s="157"/>
      <c r="G133" s="157"/>
      <c r="H133" s="158"/>
    </row>
    <row r="134" spans="1:8" ht="67.5" customHeight="1" thickBot="1" x14ac:dyDescent="0.25">
      <c r="A134" s="190" t="s">
        <v>82</v>
      </c>
      <c r="B134" s="191"/>
      <c r="C134" s="194"/>
      <c r="D134" s="157">
        <v>369.59999999999997</v>
      </c>
      <c r="E134" s="157"/>
      <c r="F134" s="157"/>
      <c r="G134" s="157"/>
      <c r="H134" s="158"/>
    </row>
    <row r="135" spans="1:8" s="16" customFormat="1" ht="62.45" customHeight="1" thickBot="1" x14ac:dyDescent="0.25">
      <c r="A135" s="195" t="s">
        <v>84</v>
      </c>
      <c r="B135" s="196"/>
      <c r="C1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44">
        <v>5670</v>
      </c>
      <c r="E135" s="45"/>
      <c r="F135" s="45"/>
      <c r="G135" s="45"/>
      <c r="H135" s="46"/>
    </row>
    <row r="136" spans="1:8" ht="21.75" thickBot="1" x14ac:dyDescent="0.25">
      <c r="A136" s="336"/>
      <c r="B136" s="337"/>
      <c r="C136" s="125"/>
      <c r="D136" s="399"/>
      <c r="E136" s="399"/>
      <c r="F136" s="399"/>
      <c r="G136" s="399"/>
      <c r="H136" s="400"/>
    </row>
    <row r="137" spans="1:8" ht="50.1" customHeight="1" x14ac:dyDescent="0.2">
      <c r="A137" s="160" t="s">
        <v>85</v>
      </c>
      <c r="B137" s="161"/>
      <c r="C137" s="439" t="str">
        <f>"Интернет-площадка 2gis.ru на основе Cправочника организаций "&amp;$C$2&amp;""</f>
        <v>Интернет-площадка 2gis.ru на основе Cправочника организаций "2ГИС.УЛЬЯНОВСК"</v>
      </c>
      <c r="D137" s="56">
        <v>4920</v>
      </c>
      <c r="E137" s="37"/>
      <c r="F137" s="37"/>
      <c r="G137" s="37"/>
      <c r="H137" s="38"/>
    </row>
    <row r="138" spans="1:8" ht="50.1" customHeight="1" x14ac:dyDescent="0.2">
      <c r="A138" s="160" t="s">
        <v>86</v>
      </c>
      <c r="B138" s="161"/>
      <c r="C138"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56">
        <v>4896</v>
      </c>
      <c r="E138" s="37"/>
      <c r="F138" s="37"/>
      <c r="G138" s="37"/>
      <c r="H138" s="38"/>
    </row>
    <row r="139" spans="1:8" ht="50.1" customHeight="1" x14ac:dyDescent="0.2">
      <c r="A139" s="154" t="s">
        <v>87</v>
      </c>
      <c r="B139" s="204"/>
      <c r="C13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56">
        <v>5016</v>
      </c>
      <c r="E139" s="37"/>
      <c r="F139" s="37"/>
      <c r="G139" s="37"/>
      <c r="H139" s="38"/>
    </row>
    <row r="140" spans="1:8" ht="50.1" customHeight="1" x14ac:dyDescent="0.2">
      <c r="A140" s="154" t="s">
        <v>88</v>
      </c>
      <c r="B140" s="204"/>
      <c r="C140" s="203" t="str">
        <f>"Интернет-площадка 2gis.ru на основе Cправочника организаций "&amp;$C$2&amp;""</f>
        <v>Интернет-площадка 2gis.ru на основе Cправочника организаций "2ГИС.УЛЬЯНОВСК"</v>
      </c>
      <c r="D140" s="56">
        <v>7800</v>
      </c>
      <c r="E140" s="37"/>
      <c r="F140" s="37"/>
      <c r="G140" s="37"/>
      <c r="H140" s="38"/>
    </row>
    <row r="141" spans="1:8" ht="50.1" customHeight="1" x14ac:dyDescent="0.2">
      <c r="A141" s="160" t="s">
        <v>89</v>
      </c>
      <c r="B141" s="161"/>
      <c r="C141" s="203" t="str">
        <f>"Интернет-площадка 2gis.ru на основе Cправочника организаций "&amp;$C$2&amp;""</f>
        <v>Интернет-площадка 2gis.ru на основе Cправочника организаций "2ГИС.УЛЬЯНОВСК"</v>
      </c>
      <c r="D141" s="56">
        <v>9360</v>
      </c>
      <c r="E141" s="37"/>
      <c r="F141" s="37"/>
      <c r="G141" s="37"/>
      <c r="H141" s="38"/>
    </row>
    <row r="142" spans="1:8" ht="50.1" customHeight="1" x14ac:dyDescent="0.2">
      <c r="A142" s="160" t="s">
        <v>90</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56">
        <v>2478</v>
      </c>
      <c r="E142" s="37"/>
      <c r="F142" s="37"/>
      <c r="G142" s="37"/>
      <c r="H142" s="38"/>
    </row>
    <row r="143" spans="1:8" ht="50.1" customHeight="1" x14ac:dyDescent="0.2">
      <c r="A143" s="160" t="s">
        <v>91</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56">
        <v>4896</v>
      </c>
      <c r="E143" s="37"/>
      <c r="F143" s="37"/>
      <c r="G143" s="37"/>
      <c r="H143" s="38"/>
    </row>
    <row r="144" spans="1:8" ht="50.1" customHeight="1" x14ac:dyDescent="0.2">
      <c r="A144" s="160" t="s">
        <v>92</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56">
        <v>6018</v>
      </c>
      <c r="E144" s="37"/>
      <c r="F144" s="37"/>
      <c r="G144" s="37"/>
      <c r="H144" s="38"/>
    </row>
    <row r="145" spans="1:8" ht="50.1" customHeight="1" x14ac:dyDescent="0.2">
      <c r="A145" s="160" t="s">
        <v>93</v>
      </c>
      <c r="B145" s="161"/>
      <c r="C145" s="203" t="str">
        <f>C177</f>
        <v>электронный справочник на основе Справочника организаций "2ГИС.УЛЬЯНОВСК" (мобильная версия 2ГИС 4.0 и выше)</v>
      </c>
      <c r="D145" s="56">
        <v>6840</v>
      </c>
      <c r="E145" s="37"/>
      <c r="F145" s="37"/>
      <c r="G145" s="37"/>
      <c r="H145" s="38"/>
    </row>
    <row r="146" spans="1:8" ht="50.1" customHeight="1" x14ac:dyDescent="0.2">
      <c r="A146" s="160" t="s">
        <v>94</v>
      </c>
      <c r="B146" s="161"/>
      <c r="C146" s="203" t="s">
        <v>95</v>
      </c>
      <c r="D146" s="56">
        <v>540</v>
      </c>
      <c r="E146" s="37"/>
      <c r="F146" s="37"/>
      <c r="G146" s="37"/>
      <c r="H146" s="38"/>
    </row>
    <row r="147" spans="1:8" ht="66" customHeight="1" x14ac:dyDescent="0.2">
      <c r="A147" s="160" t="s">
        <v>96</v>
      </c>
      <c r="B147" s="161"/>
      <c r="C14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56">
        <v>1890</v>
      </c>
      <c r="E147" s="37"/>
      <c r="F147" s="37"/>
      <c r="G147" s="37"/>
      <c r="H147" s="38"/>
    </row>
    <row r="148" spans="1:8" ht="66" customHeight="1" x14ac:dyDescent="0.2">
      <c r="A148" s="160" t="s">
        <v>97</v>
      </c>
      <c r="B148" s="161"/>
      <c r="C148" s="203"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56">
        <v>1512</v>
      </c>
      <c r="E148" s="37"/>
      <c r="F148" s="37"/>
      <c r="G148" s="37"/>
      <c r="H148" s="38"/>
    </row>
    <row r="149" spans="1:8" ht="66" customHeight="1" x14ac:dyDescent="0.2">
      <c r="A149" s="160" t="s">
        <v>98</v>
      </c>
      <c r="B149" s="161"/>
      <c r="C149"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56">
        <v>1260</v>
      </c>
      <c r="E149" s="37"/>
      <c r="F149" s="37"/>
      <c r="G149" s="37"/>
      <c r="H149" s="38"/>
    </row>
    <row r="150" spans="1:8" ht="66" customHeight="1" x14ac:dyDescent="0.2">
      <c r="A150" s="160" t="s">
        <v>99</v>
      </c>
      <c r="B150" s="161"/>
      <c r="C150"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56">
        <v>756</v>
      </c>
      <c r="E150" s="37"/>
      <c r="F150" s="37"/>
      <c r="G150" s="37"/>
      <c r="H150" s="38"/>
    </row>
    <row r="151" spans="1:8" ht="66" customHeight="1" x14ac:dyDescent="0.2">
      <c r="A151" s="160" t="s">
        <v>100</v>
      </c>
      <c r="B151" s="161" t="s">
        <v>100</v>
      </c>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56">
        <v>7440</v>
      </c>
      <c r="E151" s="37"/>
      <c r="F151" s="37"/>
      <c r="G151" s="37"/>
      <c r="H151" s="38"/>
    </row>
    <row r="152" spans="1:8" ht="66" customHeight="1" x14ac:dyDescent="0.2">
      <c r="A152" s="160" t="s">
        <v>101</v>
      </c>
      <c r="B152" s="161" t="s">
        <v>101</v>
      </c>
      <c r="C15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56">
        <v>5004</v>
      </c>
      <c r="E152" s="37"/>
      <c r="F152" s="37"/>
      <c r="G152" s="37"/>
      <c r="H152" s="38"/>
    </row>
    <row r="153" spans="1:8" ht="50.1" customHeight="1" thickBot="1" x14ac:dyDescent="0.25">
      <c r="A153" s="160" t="s">
        <v>102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56">
        <v>1122</v>
      </c>
      <c r="E153" s="37"/>
      <c r="F153" s="37"/>
      <c r="G153" s="37"/>
      <c r="H153" s="38"/>
    </row>
    <row r="154" spans="1:8" s="16" customFormat="1" ht="102" customHeight="1" thickBot="1" x14ac:dyDescent="0.25">
      <c r="A154" s="160" t="s">
        <v>16</v>
      </c>
      <c r="B154" s="161"/>
      <c r="C15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56">
        <v>480</v>
      </c>
      <c r="E154" s="37"/>
      <c r="F154" s="37"/>
      <c r="G154" s="37"/>
      <c r="H154" s="38"/>
    </row>
    <row r="155" spans="1:8" s="16" customFormat="1" ht="102" customHeight="1" thickBot="1" x14ac:dyDescent="0.25">
      <c r="A155" s="160" t="s">
        <v>103</v>
      </c>
      <c r="B155" s="161"/>
      <c r="C15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5" s="56">
        <v>100002</v>
      </c>
      <c r="E155" s="37"/>
      <c r="F155" s="37"/>
      <c r="G155" s="37"/>
      <c r="H155" s="38"/>
    </row>
    <row r="156" spans="1:8" s="16" customFormat="1" ht="126" customHeight="1" x14ac:dyDescent="0.2">
      <c r="A156" s="160" t="s">
        <v>104</v>
      </c>
      <c r="B156" s="161"/>
      <c r="C156"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6" s="56">
        <v>6000</v>
      </c>
      <c r="E156" s="37"/>
      <c r="F156" s="37"/>
      <c r="G156" s="37"/>
      <c r="H156" s="38"/>
    </row>
    <row r="157" spans="1:8" s="16" customFormat="1" ht="96" customHeight="1" x14ac:dyDescent="0.2">
      <c r="A157" s="154" t="s">
        <v>105</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56">
        <v>3600</v>
      </c>
      <c r="E157" s="37"/>
      <c r="F157" s="37"/>
      <c r="G157" s="37"/>
      <c r="H157" s="38"/>
    </row>
    <row r="158" spans="1:8" s="16" customFormat="1" ht="96" customHeight="1" x14ac:dyDescent="0.2">
      <c r="A158" s="154" t="s">
        <v>106</v>
      </c>
      <c r="B158" s="204"/>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8" s="56">
        <v>6492</v>
      </c>
      <c r="E158" s="37"/>
      <c r="F158" s="37"/>
      <c r="G158" s="37"/>
      <c r="H158" s="38"/>
    </row>
    <row r="159" spans="1:8" ht="50.1" customHeight="1" x14ac:dyDescent="0.2">
      <c r="A159" s="160" t="s">
        <v>107</v>
      </c>
      <c r="B159" s="161"/>
      <c r="C159" s="203" t="str">
        <f>"Интернет-площадка 2gis.ru на основе Cправочника организаций "&amp;$C$2&amp;""</f>
        <v>Интернет-площадка 2gis.ru на основе Cправочника организаций "2ГИС.УЛЬЯНОВСК"</v>
      </c>
      <c r="D159" s="56">
        <v>6960</v>
      </c>
      <c r="E159" s="37"/>
      <c r="F159" s="37"/>
      <c r="G159" s="37"/>
      <c r="H159" s="38"/>
    </row>
    <row r="160" spans="1:8" ht="50.1" customHeight="1" x14ac:dyDescent="0.2">
      <c r="A160" s="160" t="s">
        <v>108</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56">
        <v>6960</v>
      </c>
      <c r="E160" s="37"/>
      <c r="F160" s="37"/>
      <c r="G160" s="37"/>
      <c r="H160" s="38"/>
    </row>
    <row r="161" spans="1:8" ht="50.1" customHeight="1" x14ac:dyDescent="0.2">
      <c r="A161" s="154" t="s">
        <v>109</v>
      </c>
      <c r="B161" s="204"/>
      <c r="C161"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56">
        <v>7080</v>
      </c>
      <c r="E161" s="37"/>
      <c r="F161" s="37"/>
      <c r="G161" s="37"/>
      <c r="H161" s="38"/>
    </row>
    <row r="162" spans="1:8" ht="50.1" customHeight="1" x14ac:dyDescent="0.2">
      <c r="A162" s="154" t="s">
        <v>110</v>
      </c>
      <c r="B162" s="204"/>
      <c r="C162" s="203" t="str">
        <f>"Интернет-площадка 2gis.ru на основе Cправочника организаций "&amp;$C$2&amp;""</f>
        <v>Интернет-площадка 2gis.ru на основе Cправочника организаций "2ГИС.УЛЬЯНОВСК"</v>
      </c>
      <c r="D162" s="56">
        <v>10920</v>
      </c>
      <c r="E162" s="37"/>
      <c r="F162" s="37"/>
      <c r="G162" s="37"/>
      <c r="H162" s="38"/>
    </row>
    <row r="163" spans="1:8" ht="50.1" customHeight="1" x14ac:dyDescent="0.2">
      <c r="A163" s="154" t="s">
        <v>111</v>
      </c>
      <c r="B163" s="204"/>
      <c r="C163" s="203" t="str">
        <f>"Интернет-площадка 2gis.ru на основе Cправочника организаций "&amp;$C$2&amp;""</f>
        <v>Интернет-площадка 2gis.ru на основе Cправочника организаций "2ГИС.УЛЬЯНОВСК"</v>
      </c>
      <c r="D163" s="56">
        <v>13104</v>
      </c>
      <c r="E163" s="37"/>
      <c r="F163" s="37"/>
      <c r="G163" s="37"/>
      <c r="H163" s="38"/>
    </row>
    <row r="164" spans="1:8" ht="50.1" customHeight="1" x14ac:dyDescent="0.2">
      <c r="A164" s="154" t="s">
        <v>112</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56">
        <v>3480</v>
      </c>
      <c r="E164" s="37"/>
      <c r="F164" s="37"/>
      <c r="G164" s="37"/>
      <c r="H164" s="38"/>
    </row>
    <row r="165" spans="1:8" ht="50.1" customHeight="1" x14ac:dyDescent="0.2">
      <c r="A165" s="154" t="s">
        <v>113</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56">
        <v>6960</v>
      </c>
      <c r="E165" s="37"/>
      <c r="F165" s="37"/>
      <c r="G165" s="37"/>
      <c r="H165" s="38"/>
    </row>
    <row r="166" spans="1:8" ht="50.1" customHeight="1" x14ac:dyDescent="0.2">
      <c r="A166" s="160" t="s">
        <v>114</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56">
        <v>8520</v>
      </c>
      <c r="E166" s="37"/>
      <c r="F166" s="37"/>
      <c r="G166" s="37"/>
      <c r="H166" s="38"/>
    </row>
    <row r="167" spans="1:8" ht="50.1" customHeight="1" x14ac:dyDescent="0.2">
      <c r="A167" s="160" t="s">
        <v>115</v>
      </c>
      <c r="B167" s="161"/>
      <c r="C167" s="203" t="s">
        <v>95</v>
      </c>
      <c r="D167" s="56">
        <v>840</v>
      </c>
      <c r="E167" s="37"/>
      <c r="F167" s="37"/>
      <c r="G167" s="37"/>
      <c r="H167" s="38"/>
    </row>
    <row r="168" spans="1:8" ht="72" customHeight="1" x14ac:dyDescent="0.2">
      <c r="A168" s="160" t="s">
        <v>116</v>
      </c>
      <c r="B168" s="161"/>
      <c r="C16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56">
        <v>10440</v>
      </c>
      <c r="E168" s="37"/>
      <c r="F168" s="37"/>
      <c r="G168" s="37"/>
      <c r="H168" s="38"/>
    </row>
    <row r="169" spans="1:8" ht="50.1" customHeight="1" thickBot="1" x14ac:dyDescent="0.25">
      <c r="A169" s="160" t="s">
        <v>117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56">
        <v>1680</v>
      </c>
      <c r="E169" s="37"/>
      <c r="F169" s="37"/>
      <c r="G169" s="37"/>
      <c r="H169" s="38"/>
    </row>
    <row r="170" spans="1:8" s="28" customFormat="1" ht="50.1" customHeight="1" thickBot="1" x14ac:dyDescent="0.25">
      <c r="A170" s="24" t="s">
        <v>118</v>
      </c>
      <c r="B170" s="25"/>
      <c r="C170" s="26"/>
      <c r="D170" s="173"/>
      <c r="E170" s="173"/>
      <c r="F170" s="173"/>
      <c r="G170" s="173"/>
      <c r="H170" s="174"/>
    </row>
    <row r="171" spans="1:8" s="16" customFormat="1" ht="50.1" customHeight="1" x14ac:dyDescent="0.2">
      <c r="A171" s="160" t="s">
        <v>119</v>
      </c>
      <c r="B171" s="161"/>
      <c r="C17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6">
        <v>3972</v>
      </c>
      <c r="E171" s="37"/>
      <c r="F171" s="37"/>
      <c r="G171" s="37"/>
      <c r="H171" s="38"/>
    </row>
    <row r="172" spans="1:8" s="16" customFormat="1" ht="50.1" customHeight="1" x14ac:dyDescent="0.2">
      <c r="A172" s="160" t="s">
        <v>120</v>
      </c>
      <c r="B172" s="161"/>
      <c r="C172" s="209"/>
      <c r="D172" s="36">
        <v>3900</v>
      </c>
      <c r="E172" s="37"/>
      <c r="F172" s="37"/>
      <c r="G172" s="37"/>
      <c r="H172" s="38"/>
    </row>
    <row r="173" spans="1:8" s="16" customFormat="1" ht="50.1" customHeight="1" x14ac:dyDescent="0.2">
      <c r="A173" s="207" t="s">
        <v>121</v>
      </c>
      <c r="B173" s="208"/>
      <c r="C173" s="209"/>
      <c r="D173" s="359">
        <v>1500</v>
      </c>
      <c r="E173" s="157"/>
      <c r="F173" s="157"/>
      <c r="G173" s="157"/>
      <c r="H173" s="157"/>
    </row>
    <row r="174" spans="1:8" s="16" customFormat="1" ht="50.1" customHeight="1" x14ac:dyDescent="0.2">
      <c r="A174" s="207" t="s">
        <v>122</v>
      </c>
      <c r="B174" s="208"/>
      <c r="C174" s="209"/>
      <c r="D174" s="359">
        <v>150</v>
      </c>
      <c r="E174" s="157"/>
      <c r="F174" s="157"/>
      <c r="G174" s="157"/>
      <c r="H174" s="157"/>
    </row>
    <row r="175" spans="1:8" s="16" customFormat="1" ht="50.1" customHeight="1" thickBot="1" x14ac:dyDescent="0.25">
      <c r="A175" s="207" t="s">
        <v>123</v>
      </c>
      <c r="B175" s="208"/>
      <c r="C175" s="210"/>
      <c r="D175" s="78">
        <v>510</v>
      </c>
      <c r="E175" s="79"/>
      <c r="F175" s="79"/>
      <c r="G175" s="79"/>
      <c r="H175" s="79"/>
    </row>
    <row r="176" spans="1:8" s="16" customFormat="1" ht="50.1" customHeight="1" thickBot="1" x14ac:dyDescent="0.25">
      <c r="A176" s="24" t="s">
        <v>124</v>
      </c>
      <c r="B176" s="25"/>
      <c r="C176" s="26"/>
      <c r="D176" s="173"/>
      <c r="E176" s="173"/>
      <c r="F176" s="173"/>
      <c r="G176" s="173"/>
      <c r="H176" s="174"/>
    </row>
    <row r="177" spans="1:8" ht="50.1" customHeight="1" x14ac:dyDescent="0.2">
      <c r="A177" s="160" t="s">
        <v>125</v>
      </c>
      <c r="B177" s="161"/>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77" s="212">
        <f>F177*1.2</f>
        <v>3088.7999999999997</v>
      </c>
      <c r="E177" s="213">
        <f>F177*1.1</f>
        <v>2831.4</v>
      </c>
      <c r="F177" s="213">
        <v>2574</v>
      </c>
      <c r="G177" s="213">
        <f>F177*0.75</f>
        <v>1930.5</v>
      </c>
      <c r="H177" s="214">
        <f>F177*0.5</f>
        <v>1287</v>
      </c>
    </row>
    <row r="178" spans="1:8" ht="50.1" customHeight="1" x14ac:dyDescent="0.2">
      <c r="A178" s="160" t="s">
        <v>126</v>
      </c>
      <c r="B178" s="161"/>
      <c r="C178" s="203" t="str">
        <f>"Интернет-площадка 2gis.ru на основе Cправочника организаций "&amp;$C$2&amp;""</f>
        <v>Интернет-площадка 2gis.ru на основе Cправочника организаций "2ГИС.УЛЬЯНОВСК"</v>
      </c>
      <c r="D178" s="36">
        <v>2400</v>
      </c>
      <c r="E178" s="37"/>
      <c r="F178" s="37"/>
      <c r="G178" s="37"/>
      <c r="H178" s="38"/>
    </row>
    <row r="179" spans="1:8" ht="50.1" customHeight="1" x14ac:dyDescent="0.2">
      <c r="A179" s="160" t="s">
        <v>127</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9" s="56">
        <v>1122</v>
      </c>
      <c r="E179" s="37"/>
      <c r="F179" s="37"/>
      <c r="G179" s="37"/>
      <c r="H179" s="38"/>
    </row>
    <row r="180" spans="1:8" ht="50.1" customHeight="1" x14ac:dyDescent="0.2">
      <c r="A180" s="154" t="s">
        <v>295</v>
      </c>
      <c r="B180" s="204"/>
      <c r="C18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80" s="212">
        <f>F180*1.2</f>
        <v>4464</v>
      </c>
      <c r="E180" s="213">
        <f>F180*1.1</f>
        <v>4092.0000000000005</v>
      </c>
      <c r="F180" s="213">
        <v>3720</v>
      </c>
      <c r="G180" s="213">
        <f>F180*0.75</f>
        <v>2790</v>
      </c>
      <c r="H180" s="214">
        <f>F180*0.5</f>
        <v>1860</v>
      </c>
    </row>
    <row r="181" spans="1:8" ht="50.1" customHeight="1" x14ac:dyDescent="0.2">
      <c r="A181" s="154" t="s">
        <v>179</v>
      </c>
      <c r="B181" s="204"/>
      <c r="C181" s="203" t="str">
        <f>"Интернет-площадка 2gis.ru на основе Cправочника организаций "&amp;$C$2&amp;""</f>
        <v>Интернет-площадка 2gis.ru на основе Cправочника организаций "2ГИС.УЛЬЯНОВСК"</v>
      </c>
      <c r="D181" s="36">
        <v>3360</v>
      </c>
      <c r="E181" s="37"/>
      <c r="F181" s="37"/>
      <c r="G181" s="37"/>
      <c r="H181" s="38"/>
    </row>
    <row r="182" spans="1:8" ht="50.1" customHeight="1" x14ac:dyDescent="0.2">
      <c r="A182" s="154" t="s">
        <v>130</v>
      </c>
      <c r="B182" s="204"/>
      <c r="C182"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2" s="36">
        <v>1680</v>
      </c>
      <c r="E182" s="37"/>
      <c r="F182" s="37"/>
      <c r="G182" s="37"/>
      <c r="H182" s="38"/>
    </row>
    <row r="183" spans="1:8" s="16" customFormat="1" ht="126" customHeight="1" thickBot="1" x14ac:dyDescent="0.25">
      <c r="A183" s="160" t="s">
        <v>131</v>
      </c>
      <c r="B183" s="161"/>
      <c r="C183" s="215" t="str">
        <f>C178</f>
        <v>Интернет-площадка 2gis.ru на основе Cправочника организаций "2ГИС.УЛЬЯНОВСК"</v>
      </c>
      <c r="D183" s="212">
        <f>F183*1.2</f>
        <v>2880</v>
      </c>
      <c r="E183" s="213">
        <f>F183*1.1</f>
        <v>2640</v>
      </c>
      <c r="F183" s="213">
        <v>2400</v>
      </c>
      <c r="G183" s="213">
        <f>F183*0.75</f>
        <v>1800</v>
      </c>
      <c r="H183" s="214">
        <f>F183*0.5</f>
        <v>1200</v>
      </c>
    </row>
    <row r="184" spans="1:8" ht="50.1" customHeight="1" thickBot="1" x14ac:dyDescent="0.25">
      <c r="A184" s="24" t="s">
        <v>193</v>
      </c>
      <c r="B184" s="25"/>
      <c r="C184" s="26"/>
      <c r="D184" s="173"/>
      <c r="E184" s="173"/>
      <c r="F184" s="173"/>
      <c r="G184" s="173"/>
      <c r="H184" s="174"/>
    </row>
    <row r="185" spans="1:8" s="23" customFormat="1" ht="30" customHeight="1" thickBot="1" x14ac:dyDescent="0.25">
      <c r="A185" s="589"/>
      <c r="B185" s="429"/>
      <c r="C185" s="430"/>
      <c r="D185" s="429"/>
      <c r="E185" s="429"/>
      <c r="F185" s="429"/>
      <c r="G185" s="429"/>
      <c r="H185" s="431"/>
    </row>
    <row r="186" spans="1:8" s="16" customFormat="1" ht="185.25" customHeight="1" x14ac:dyDescent="0.2">
      <c r="A186" s="160" t="s">
        <v>194</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6" s="31">
        <v>7860</v>
      </c>
      <c r="E186" s="32"/>
      <c r="F186" s="32"/>
      <c r="G186" s="32"/>
      <c r="H186" s="33"/>
    </row>
    <row r="187" spans="1:8" s="16" customFormat="1" ht="83.25" customHeight="1" thickBot="1" x14ac:dyDescent="0.25">
      <c r="A187" s="160" t="s">
        <v>195</v>
      </c>
      <c r="B187" s="161"/>
      <c r="C187" s="209"/>
      <c r="D187" s="36">
        <v>7860</v>
      </c>
      <c r="E187" s="37"/>
      <c r="F187" s="37"/>
      <c r="G187" s="37"/>
      <c r="H187" s="38"/>
    </row>
    <row r="188" spans="1:8" ht="21.75" thickBot="1" x14ac:dyDescent="0.25">
      <c r="A188" s="336"/>
      <c r="B188" s="337"/>
      <c r="C188" s="125"/>
      <c r="D188" s="399"/>
      <c r="E188" s="399"/>
      <c r="F188" s="399"/>
      <c r="G188" s="399"/>
      <c r="H188" s="400"/>
    </row>
    <row r="190" spans="1:8" ht="21" x14ac:dyDescent="0.2">
      <c r="A190" s="220"/>
      <c r="B190" s="221" t="s">
        <v>133</v>
      </c>
      <c r="C190" s="222" t="s">
        <v>691</v>
      </c>
      <c r="D190" s="222"/>
      <c r="E190" s="223"/>
      <c r="F190" s="223"/>
      <c r="G190" s="223"/>
      <c r="H190" s="223"/>
    </row>
    <row r="191" spans="1:8" ht="21" x14ac:dyDescent="0.2">
      <c r="A191" s="220"/>
      <c r="B191" s="223"/>
      <c r="C191" s="224" t="s">
        <v>692</v>
      </c>
      <c r="D191" s="224"/>
      <c r="E191" s="223"/>
      <c r="F191" s="223"/>
      <c r="G191" s="223"/>
      <c r="H191" s="223"/>
    </row>
    <row r="192" spans="1:8" ht="21" x14ac:dyDescent="0.2">
      <c r="A192" s="220"/>
      <c r="B192" s="223"/>
      <c r="C192" s="224" t="s">
        <v>693</v>
      </c>
      <c r="D192" s="224"/>
      <c r="E192" s="223"/>
      <c r="F192" s="223"/>
      <c r="G192" s="223"/>
      <c r="H192" s="223"/>
    </row>
    <row r="193" spans="1:8" ht="21" x14ac:dyDescent="0.2">
      <c r="C193" s="224"/>
      <c r="D193" s="224"/>
      <c r="E193" s="223"/>
      <c r="F193" s="223"/>
      <c r="G193" s="223"/>
      <c r="H193" s="217"/>
    </row>
    <row r="194" spans="1:8" ht="26.25" x14ac:dyDescent="0.2">
      <c r="A194" s="227" t="str">
        <f>Абакан_юр!A174</f>
        <v>По соглашению сторон в качестве валюты платежа могут выступать украинские гривны, в этом случае курс следующий: 1 руб. = 0,4273 гривен</v>
      </c>
      <c r="B194" s="227"/>
      <c r="C194" s="227"/>
      <c r="D194" s="228"/>
      <c r="E194" s="228"/>
      <c r="F194" s="229"/>
      <c r="G194" s="230"/>
      <c r="H194" s="230"/>
    </row>
    <row r="195" spans="1:8" ht="26.25" x14ac:dyDescent="0.2">
      <c r="A195" s="227" t="str">
        <f>Абакан_юр!A175</f>
        <v>По соглашению сторон в качестве валюты платежа могут выступать дирхамы ОАЭ, в этом случае курс следующий: 1 руб. = 0,0413 дирхам</v>
      </c>
      <c r="B195" s="227"/>
      <c r="C195" s="227"/>
      <c r="D195" s="228"/>
      <c r="E195" s="228"/>
      <c r="F195" s="229"/>
      <c r="G195" s="232"/>
      <c r="H195" s="232"/>
    </row>
    <row r="196" spans="1:8" ht="26.25" x14ac:dyDescent="0.2">
      <c r="A196" s="227" t="str">
        <f>Абакан_юр!A176</f>
        <v>По соглашению сторон в качестве валюты платежа могут выступать доллары США, в этом случае курс следующий: 1 руб. = 0,0113 доллара</v>
      </c>
      <c r="B196" s="227"/>
      <c r="C196" s="227"/>
      <c r="D196" s="228"/>
      <c r="E196" s="228"/>
      <c r="F196" s="229"/>
      <c r="G196" s="232"/>
      <c r="H196" s="232"/>
    </row>
    <row r="197" spans="1:8" ht="26.25" x14ac:dyDescent="0.2">
      <c r="A197" s="227" t="str">
        <f>Абакан_юр!A177</f>
        <v>По соглашению сторон в качестве валюты платежа могут выступать евро, в этом случае курс следующий: 1 руб. = 0,0105 евро</v>
      </c>
      <c r="B197" s="227"/>
      <c r="C197" s="227"/>
      <c r="D197" s="228"/>
      <c r="E197" s="229"/>
      <c r="F197" s="229"/>
      <c r="G197" s="232"/>
      <c r="H197" s="232"/>
    </row>
    <row r="198" spans="1:8" ht="26.25" x14ac:dyDescent="0.2">
      <c r="A198" s="227" t="str">
        <f>Абакан_юр!A178</f>
        <v>По соглашению сторон в качестве валюты платежа могут выступать чешские кроны, в этом случае курс следующий: 1 руб. = 0,2661 крона</v>
      </c>
      <c r="B198" s="227"/>
      <c r="C198" s="227"/>
      <c r="D198" s="228"/>
      <c r="E198" s="229"/>
      <c r="F198" s="229"/>
      <c r="G198" s="232"/>
      <c r="H198" s="232"/>
    </row>
    <row r="199" spans="1:8" ht="26.25" x14ac:dyDescent="0.2">
      <c r="A199" s="227" t="str">
        <f>Абакан_юр!A179</f>
        <v>По соглашению сторон в качестве валюты платежа могут выступать киргизские сомы, в этом случае курс следующий: 1 руб. = 1,0065 сом</v>
      </c>
      <c r="B199" s="227"/>
      <c r="C199" s="227"/>
      <c r="D199" s="228"/>
      <c r="E199" s="228"/>
      <c r="F199" s="229"/>
      <c r="G199" s="232"/>
      <c r="H199" s="232"/>
    </row>
    <row r="200" spans="1:8" ht="26.25" x14ac:dyDescent="0.2">
      <c r="A200"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0" s="227"/>
      <c r="C200" s="227"/>
      <c r="D200" s="228"/>
      <c r="E200" s="228"/>
      <c r="F200" s="229"/>
      <c r="G200" s="232"/>
      <c r="H200" s="232"/>
    </row>
    <row r="201" spans="1:8" ht="26.25" x14ac:dyDescent="0.2">
      <c r="A201" s="233"/>
      <c r="B201" s="233"/>
      <c r="C201" s="234"/>
      <c r="D201" s="235"/>
      <c r="E201" s="235"/>
      <c r="F201" s="236"/>
      <c r="G201" s="237"/>
      <c r="H201" s="237"/>
    </row>
    <row r="202" spans="1:8" ht="21" x14ac:dyDescent="0.2">
      <c r="A202" s="239" t="s">
        <v>144</v>
      </c>
      <c r="B202" s="239"/>
      <c r="C202" s="239"/>
      <c r="D202" s="239"/>
      <c r="E202" s="239"/>
      <c r="F202" s="239"/>
      <c r="G202" s="239"/>
      <c r="H202" s="239"/>
    </row>
    <row r="203" spans="1:8" ht="21" x14ac:dyDescent="0.2">
      <c r="A203" s="239" t="s">
        <v>145</v>
      </c>
      <c r="B203" s="239"/>
      <c r="C203" s="239"/>
      <c r="D203" s="239"/>
      <c r="E203" s="239"/>
      <c r="F203" s="239"/>
      <c r="G203" s="239"/>
      <c r="H203" s="239"/>
    </row>
    <row r="204" spans="1:8" ht="26.25" x14ac:dyDescent="0.2">
      <c r="A204" s="233"/>
      <c r="B204" s="233"/>
      <c r="C204" s="234"/>
      <c r="D204" s="235"/>
      <c r="E204" s="235"/>
      <c r="F204" s="236"/>
      <c r="G204" s="237"/>
      <c r="H204" s="237"/>
    </row>
    <row r="205" spans="1:8" ht="50.1" customHeight="1" thickBot="1" x14ac:dyDescent="0.25">
      <c r="A205" s="240" t="s">
        <v>146</v>
      </c>
      <c r="B205" s="240"/>
      <c r="C205" s="240"/>
      <c r="D205" s="240"/>
      <c r="E205" s="240"/>
      <c r="F205" s="241"/>
      <c r="G205" s="231"/>
      <c r="H205" s="242"/>
    </row>
    <row r="206" spans="1:8" ht="50.1" customHeight="1" thickBot="1" x14ac:dyDescent="0.25">
      <c r="A206" s="595" t="s">
        <v>147</v>
      </c>
      <c r="B206" s="596"/>
      <c r="C206" s="596"/>
      <c r="D206" s="596"/>
      <c r="E206" s="597"/>
      <c r="F206" s="246"/>
      <c r="H206" s="247"/>
    </row>
    <row r="207" spans="1:8" ht="100.5" customHeight="1" thickBot="1" x14ac:dyDescent="0.25">
      <c r="A207" s="375" t="s">
        <v>148</v>
      </c>
      <c r="B207" s="376"/>
      <c r="C207" s="250" t="s">
        <v>149</v>
      </c>
      <c r="D207" s="402" t="s">
        <v>150</v>
      </c>
      <c r="E207" s="403"/>
      <c r="F207" s="252"/>
      <c r="G207" s="252"/>
      <c r="H207" s="252"/>
    </row>
    <row r="208" spans="1:8" ht="123.75" customHeight="1" x14ac:dyDescent="0.2">
      <c r="A208" s="253" t="s">
        <v>151</v>
      </c>
      <c r="B208" s="254"/>
      <c r="C208" s="255" t="s">
        <v>152</v>
      </c>
      <c r="D208" s="256" t="s">
        <v>153</v>
      </c>
      <c r="E208" s="257"/>
      <c r="F208" s="252"/>
      <c r="G208" s="252"/>
      <c r="H208" s="252"/>
    </row>
    <row r="209" spans="1:8" ht="94.5" customHeight="1" x14ac:dyDescent="0.2">
      <c r="A209" s="258" t="s">
        <v>154</v>
      </c>
      <c r="B209" s="259"/>
      <c r="C209" s="260" t="s">
        <v>155</v>
      </c>
      <c r="D209" s="261" t="s">
        <v>156</v>
      </c>
      <c r="E209" s="262"/>
      <c r="F209" s="252"/>
      <c r="G209" s="252"/>
      <c r="H209" s="252"/>
    </row>
    <row r="210" spans="1:8" ht="120" customHeight="1" x14ac:dyDescent="0.2">
      <c r="A210" s="258" t="s">
        <v>157</v>
      </c>
      <c r="B210" s="259"/>
      <c r="C210" s="260" t="s">
        <v>158</v>
      </c>
      <c r="D210" s="261" t="s">
        <v>156</v>
      </c>
      <c r="E210" s="262"/>
      <c r="F210" s="252"/>
      <c r="G210" s="252"/>
      <c r="H210" s="252"/>
    </row>
    <row r="211" spans="1:8" ht="120" customHeight="1" thickBot="1" x14ac:dyDescent="0.25">
      <c r="A211" s="404" t="s">
        <v>157</v>
      </c>
      <c r="B211" s="405"/>
      <c r="C211" s="406" t="s">
        <v>158</v>
      </c>
      <c r="D211" s="407" t="s">
        <v>156</v>
      </c>
      <c r="E211" s="408"/>
      <c r="F211" s="252"/>
      <c r="G211" s="252"/>
      <c r="H211" s="252"/>
    </row>
    <row r="212" spans="1:8" s="217" customFormat="1" ht="102.75" customHeight="1" thickBot="1" x14ac:dyDescent="0.25">
      <c r="A212" s="404" t="s">
        <v>160</v>
      </c>
      <c r="B212" s="405"/>
      <c r="C212" s="601" t="s">
        <v>161</v>
      </c>
      <c r="D212" s="407" t="s">
        <v>156</v>
      </c>
      <c r="E212" s="408"/>
      <c r="F212" s="246"/>
      <c r="G212" s="246"/>
      <c r="H212" s="246"/>
    </row>
    <row r="213" spans="1:8" s="238" customFormat="1" ht="222.75" customHeight="1" thickBot="1" x14ac:dyDescent="0.25">
      <c r="A213" s="404" t="s">
        <v>162</v>
      </c>
      <c r="B213" s="405"/>
      <c r="C213" s="406" t="s">
        <v>163</v>
      </c>
      <c r="D213" s="407" t="s">
        <v>156</v>
      </c>
      <c r="E213" s="408"/>
      <c r="F213" s="236"/>
      <c r="G213" s="237"/>
      <c r="H213" s="237"/>
    </row>
    <row r="214" spans="1:8" ht="38.25" customHeight="1" x14ac:dyDescent="0.2">
      <c r="A214" s="264" t="s">
        <v>164</v>
      </c>
      <c r="B214" s="264"/>
      <c r="C214" s="264"/>
      <c r="D214" s="264"/>
      <c r="E214" s="264"/>
      <c r="F214" s="264"/>
      <c r="G214" s="264"/>
      <c r="H214" s="264"/>
    </row>
    <row r="215" spans="1:8" ht="38.25" customHeight="1" x14ac:dyDescent="0.2">
      <c r="A215" s="264" t="s">
        <v>165</v>
      </c>
      <c r="B215" s="264"/>
      <c r="C215" s="264"/>
      <c r="D215" s="264"/>
      <c r="E215" s="264"/>
      <c r="F215" s="264"/>
      <c r="G215" s="264"/>
      <c r="H215" s="264"/>
    </row>
    <row r="216" spans="1:8" ht="192" customHeight="1" x14ac:dyDescent="0.2">
      <c r="A21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84"/>
      <c r="C216" s="384"/>
      <c r="D216" s="384"/>
      <c r="E216" s="384"/>
      <c r="F216" s="384"/>
      <c r="G216" s="384"/>
      <c r="H216" s="384"/>
    </row>
    <row r="217" spans="1:8" ht="89.25" customHeight="1" x14ac:dyDescent="0.2">
      <c r="A217" s="239" t="s">
        <v>167</v>
      </c>
      <c r="B217" s="239"/>
      <c r="C217" s="239"/>
      <c r="D217" s="239"/>
      <c r="E217" s="239"/>
      <c r="F217" s="239"/>
      <c r="G217" s="239"/>
      <c r="H217" s="239"/>
    </row>
    <row r="218" spans="1:8" ht="23.25" x14ac:dyDescent="0.2">
      <c r="A218" s="264" t="s">
        <v>168</v>
      </c>
      <c r="B218" s="264"/>
      <c r="C218" s="264"/>
      <c r="D218" s="264"/>
      <c r="E218" s="264"/>
      <c r="F218" s="264"/>
      <c r="G218" s="264"/>
      <c r="H218" s="264"/>
    </row>
    <row r="219" spans="1:8" s="266" customFormat="1" ht="114.75" customHeight="1" x14ac:dyDescent="0.2">
      <c r="A219" s="239" t="s">
        <v>169</v>
      </c>
      <c r="B219" s="239"/>
      <c r="C219" s="239"/>
      <c r="D219" s="239"/>
      <c r="E219" s="239"/>
      <c r="F219" s="239"/>
      <c r="G219" s="239"/>
      <c r="H219" s="239"/>
    </row>
  </sheetData>
  <sheetProtection selectLockedCells="1" selectUnlockedCells="1"/>
  <mergeCells count="360">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 ref="A208:B208"/>
    <mergeCell ref="D208:E208"/>
    <mergeCell ref="A209:B209"/>
    <mergeCell ref="D209:E209"/>
    <mergeCell ref="A210:B210"/>
    <mergeCell ref="D210:E210"/>
    <mergeCell ref="A202:H202"/>
    <mergeCell ref="A203:H203"/>
    <mergeCell ref="A205:E205"/>
    <mergeCell ref="A206:E206"/>
    <mergeCell ref="A207:B207"/>
    <mergeCell ref="D207:E207"/>
    <mergeCell ref="A195:C195"/>
    <mergeCell ref="A196:C196"/>
    <mergeCell ref="A197:C197"/>
    <mergeCell ref="A198:C198"/>
    <mergeCell ref="A199:C199"/>
    <mergeCell ref="A200:C200"/>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182:B182"/>
    <mergeCell ref="D182:H182"/>
    <mergeCell ref="A183:B183"/>
    <mergeCell ref="A184:B184"/>
    <mergeCell ref="D184:H184"/>
    <mergeCell ref="A185:C185"/>
    <mergeCell ref="D185:H185"/>
    <mergeCell ref="A178:B178"/>
    <mergeCell ref="D178:H178"/>
    <mergeCell ref="A179:B179"/>
    <mergeCell ref="D179:H179"/>
    <mergeCell ref="A180:B180"/>
    <mergeCell ref="A181:B181"/>
    <mergeCell ref="D181:H181"/>
    <mergeCell ref="D174:H174"/>
    <mergeCell ref="A175:B175"/>
    <mergeCell ref="D175:H175"/>
    <mergeCell ref="A176:B176"/>
    <mergeCell ref="D176:H176"/>
    <mergeCell ref="A177:B177"/>
    <mergeCell ref="A170:B170"/>
    <mergeCell ref="D170:H170"/>
    <mergeCell ref="A171:B171"/>
    <mergeCell ref="C171:C175"/>
    <mergeCell ref="D171:H171"/>
    <mergeCell ref="A172:B172"/>
    <mergeCell ref="D172:H172"/>
    <mergeCell ref="A173:B173"/>
    <mergeCell ref="D173:H173"/>
    <mergeCell ref="A174:B174"/>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C117:C134"/>
    <mergeCell ref="D117:H117"/>
    <mergeCell ref="A118:B118"/>
    <mergeCell ref="D118:H118"/>
    <mergeCell ref="A119:B119"/>
    <mergeCell ref="D119:H119"/>
    <mergeCell ref="A120:B120"/>
    <mergeCell ref="D120:H120"/>
    <mergeCell ref="A121:B121"/>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5"/>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718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300">
        <f>F48*1.2</f>
        <v>3312</v>
      </c>
      <c r="E48" s="300">
        <f>F48*1.1</f>
        <v>3036.0000000000005</v>
      </c>
      <c r="F48" s="300">
        <v>2760</v>
      </c>
      <c r="G48" s="300">
        <f>F48*0.75</f>
        <v>2070</v>
      </c>
      <c r="H48" s="300">
        <f>F48*0.5</f>
        <v>1380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1">
        <f>F55*1.2</f>
        <v>6480</v>
      </c>
      <c r="E55" s="32">
        <f>F55*1.1</f>
        <v>5940.0000000000009</v>
      </c>
      <c r="F55" s="32">
        <v>5400</v>
      </c>
      <c r="G55" s="32">
        <f>F55*0.75</f>
        <v>4050</v>
      </c>
      <c r="H55" s="33">
        <f>F55*0.5</f>
        <v>2700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54">
        <f>F61*1.2</f>
        <v>7776</v>
      </c>
      <c r="E61" s="32">
        <f>F61*1.1</f>
        <v>7128.0000000000009</v>
      </c>
      <c r="F61" s="32">
        <v>6480</v>
      </c>
      <c r="G61" s="32">
        <f>F61*0.75</f>
        <v>4860</v>
      </c>
      <c r="H61" s="33">
        <f>F61*0.5</f>
        <v>3240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389">
        <v>120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720 до 14400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144">
        <v>720</v>
      </c>
      <c r="E72" s="145"/>
      <c r="F72" s="145"/>
      <c r="G72" s="145"/>
      <c r="H72" s="146"/>
    </row>
    <row r="73" spans="1:8" ht="37.5" customHeight="1" x14ac:dyDescent="0.2">
      <c r="A73" s="147" t="s">
        <v>40</v>
      </c>
      <c r="B73" s="148"/>
      <c r="C73" s="143"/>
      <c r="D73" s="36">
        <v>1440</v>
      </c>
      <c r="E73" s="37"/>
      <c r="F73" s="37"/>
      <c r="G73" s="37"/>
      <c r="H73" s="38"/>
    </row>
    <row r="74" spans="1:8" ht="37.5" customHeight="1" x14ac:dyDescent="0.2">
      <c r="A74" s="147" t="s">
        <v>41</v>
      </c>
      <c r="B74" s="148"/>
      <c r="C74" s="143"/>
      <c r="D74" s="36">
        <v>2160</v>
      </c>
      <c r="E74" s="37"/>
      <c r="F74" s="37"/>
      <c r="G74" s="37"/>
      <c r="H74" s="38"/>
    </row>
    <row r="75" spans="1:8" ht="37.5" customHeight="1" x14ac:dyDescent="0.2">
      <c r="A75" s="147" t="s">
        <v>42</v>
      </c>
      <c r="B75" s="148"/>
      <c r="C75" s="143"/>
      <c r="D75" s="36">
        <v>2880</v>
      </c>
      <c r="E75" s="37"/>
      <c r="F75" s="37"/>
      <c r="G75" s="37"/>
      <c r="H75" s="38"/>
    </row>
    <row r="76" spans="1:8" ht="37.5" customHeight="1" x14ac:dyDescent="0.2">
      <c r="A76" s="147" t="s">
        <v>43</v>
      </c>
      <c r="B76" s="148"/>
      <c r="C76" s="143"/>
      <c r="D76" s="36">
        <v>3600</v>
      </c>
      <c r="E76" s="37"/>
      <c r="F76" s="37"/>
      <c r="G76" s="37"/>
      <c r="H76" s="38"/>
    </row>
    <row r="77" spans="1:8" ht="37.5" customHeight="1" x14ac:dyDescent="0.2">
      <c r="A77" s="147" t="s">
        <v>44</v>
      </c>
      <c r="B77" s="148"/>
      <c r="C77" s="143"/>
      <c r="D77" s="36">
        <v>4320</v>
      </c>
      <c r="E77" s="37"/>
      <c r="F77" s="37"/>
      <c r="G77" s="37"/>
      <c r="H77" s="38"/>
    </row>
    <row r="78" spans="1:8" ht="37.5" customHeight="1" x14ac:dyDescent="0.2">
      <c r="A78" s="147" t="s">
        <v>45</v>
      </c>
      <c r="B78" s="148"/>
      <c r="C78" s="143"/>
      <c r="D78" s="36">
        <v>5040</v>
      </c>
      <c r="E78" s="37"/>
      <c r="F78" s="37"/>
      <c r="G78" s="37"/>
      <c r="H78" s="38"/>
    </row>
    <row r="79" spans="1:8" ht="37.5" customHeight="1" x14ac:dyDescent="0.2">
      <c r="A79" s="147" t="s">
        <v>46</v>
      </c>
      <c r="B79" s="148"/>
      <c r="C79" s="143"/>
      <c r="D79" s="36">
        <v>5760</v>
      </c>
      <c r="E79" s="37"/>
      <c r="F79" s="37"/>
      <c r="G79" s="37"/>
      <c r="H79" s="38"/>
    </row>
    <row r="80" spans="1:8" ht="37.5" customHeight="1" x14ac:dyDescent="0.2">
      <c r="A80" s="147" t="s">
        <v>47</v>
      </c>
      <c r="B80" s="148"/>
      <c r="C80" s="143"/>
      <c r="D80" s="36">
        <v>6480</v>
      </c>
      <c r="E80" s="37"/>
      <c r="F80" s="37"/>
      <c r="G80" s="37"/>
      <c r="H80" s="38"/>
    </row>
    <row r="81" spans="1:8" ht="37.5" customHeight="1" x14ac:dyDescent="0.2">
      <c r="A81" s="147" t="s">
        <v>48</v>
      </c>
      <c r="B81" s="148"/>
      <c r="C81" s="143"/>
      <c r="D81" s="36">
        <v>7200</v>
      </c>
      <c r="E81" s="37"/>
      <c r="F81" s="37"/>
      <c r="G81" s="37"/>
      <c r="H81" s="38"/>
    </row>
    <row r="82" spans="1:8" ht="37.5" customHeight="1" x14ac:dyDescent="0.2">
      <c r="A82" s="147" t="s">
        <v>49</v>
      </c>
      <c r="B82" s="148"/>
      <c r="C82" s="143"/>
      <c r="D82" s="36">
        <v>7920</v>
      </c>
      <c r="E82" s="37"/>
      <c r="F82" s="37"/>
      <c r="G82" s="37"/>
      <c r="H82" s="38"/>
    </row>
    <row r="83" spans="1:8" ht="37.5" customHeight="1" x14ac:dyDescent="0.2">
      <c r="A83" s="147" t="s">
        <v>50</v>
      </c>
      <c r="B83" s="148"/>
      <c r="C83" s="143"/>
      <c r="D83" s="36">
        <v>8640</v>
      </c>
      <c r="E83" s="37"/>
      <c r="F83" s="37"/>
      <c r="G83" s="37"/>
      <c r="H83" s="38"/>
    </row>
    <row r="84" spans="1:8" ht="37.5" customHeight="1" x14ac:dyDescent="0.2">
      <c r="A84" s="147" t="s">
        <v>51</v>
      </c>
      <c r="B84" s="148"/>
      <c r="C84" s="143"/>
      <c r="D84" s="36">
        <v>9360</v>
      </c>
      <c r="E84" s="37"/>
      <c r="F84" s="37"/>
      <c r="G84" s="37"/>
      <c r="H84" s="38"/>
    </row>
    <row r="85" spans="1:8" ht="37.5" customHeight="1" x14ac:dyDescent="0.2">
      <c r="A85" s="147" t="s">
        <v>52</v>
      </c>
      <c r="B85" s="148"/>
      <c r="C85" s="143"/>
      <c r="D85" s="36">
        <v>10080</v>
      </c>
      <c r="E85" s="37"/>
      <c r="F85" s="37"/>
      <c r="G85" s="37"/>
      <c r="H85" s="38"/>
    </row>
    <row r="86" spans="1:8" ht="37.5" customHeight="1" x14ac:dyDescent="0.2">
      <c r="A86" s="147" t="s">
        <v>53</v>
      </c>
      <c r="B86" s="148"/>
      <c r="C86" s="143"/>
      <c r="D86" s="36">
        <v>10800</v>
      </c>
      <c r="E86" s="37"/>
      <c r="F86" s="37"/>
      <c r="G86" s="37"/>
      <c r="H86" s="38"/>
    </row>
    <row r="87" spans="1:8" ht="37.5" customHeight="1" x14ac:dyDescent="0.2">
      <c r="A87" s="147" t="s">
        <v>54</v>
      </c>
      <c r="B87" s="148"/>
      <c r="C87" s="143"/>
      <c r="D87" s="36">
        <v>11520</v>
      </c>
      <c r="E87" s="37"/>
      <c r="F87" s="37"/>
      <c r="G87" s="37"/>
      <c r="H87" s="38"/>
    </row>
    <row r="88" spans="1:8" ht="37.5" customHeight="1" x14ac:dyDescent="0.2">
      <c r="A88" s="147" t="s">
        <v>55</v>
      </c>
      <c r="B88" s="148"/>
      <c r="C88" s="143"/>
      <c r="D88" s="36">
        <v>12240</v>
      </c>
      <c r="E88" s="37"/>
      <c r="F88" s="37"/>
      <c r="G88" s="37"/>
      <c r="H88" s="38"/>
    </row>
    <row r="89" spans="1:8" ht="37.5" customHeight="1" x14ac:dyDescent="0.2">
      <c r="A89" s="147" t="s">
        <v>56</v>
      </c>
      <c r="B89" s="148"/>
      <c r="C89" s="143"/>
      <c r="D89" s="36">
        <v>12960</v>
      </c>
      <c r="E89" s="37"/>
      <c r="F89" s="37"/>
      <c r="G89" s="37"/>
      <c r="H89" s="38"/>
    </row>
    <row r="90" spans="1:8" ht="37.5" customHeight="1" x14ac:dyDescent="0.2">
      <c r="A90" s="147" t="s">
        <v>57</v>
      </c>
      <c r="B90" s="148"/>
      <c r="C90" s="143"/>
      <c r="D90" s="36">
        <v>13680</v>
      </c>
      <c r="E90" s="37"/>
      <c r="F90" s="37"/>
      <c r="G90" s="37"/>
      <c r="H90" s="38"/>
    </row>
    <row r="91" spans="1:8" ht="37.5" customHeight="1" thickBot="1" x14ac:dyDescent="0.25">
      <c r="A91" s="147" t="s">
        <v>58</v>
      </c>
      <c r="B91" s="148"/>
      <c r="C91" s="143"/>
      <c r="D91" s="36">
        <v>14400</v>
      </c>
      <c r="E91" s="37"/>
      <c r="F91" s="37"/>
      <c r="G91" s="37"/>
      <c r="H91" s="38"/>
    </row>
    <row r="92" spans="1:8" ht="50.1" customHeight="1" thickBot="1" x14ac:dyDescent="0.25">
      <c r="A92" s="136" t="s">
        <v>59</v>
      </c>
      <c r="B92" s="137"/>
      <c r="C92" s="137"/>
      <c r="D92" s="138" t="str">
        <f>"от "&amp;MIN(D93:D102)&amp;" до "&amp;MAX(D93:D102)</f>
        <v>от 240 до 5700</v>
      </c>
      <c r="E92" s="139"/>
      <c r="F92" s="139"/>
      <c r="G92" s="139"/>
      <c r="H92" s="140"/>
    </row>
    <row r="93" spans="1:8" ht="151.5" x14ac:dyDescent="0.2">
      <c r="A93" s="149" t="s">
        <v>60</v>
      </c>
      <c r="B93" s="150" t="s">
        <v>13</v>
      </c>
      <c r="C93" s="294"/>
      <c r="D93" s="144">
        <v>720</v>
      </c>
      <c r="E93" s="145"/>
      <c r="F93" s="145"/>
      <c r="G93" s="145"/>
      <c r="H93" s="146"/>
    </row>
    <row r="94" spans="1:8" ht="37.5" customHeight="1" x14ac:dyDescent="0.2">
      <c r="A94" s="160" t="s">
        <v>61</v>
      </c>
      <c r="B94" s="161"/>
      <c r="C94" s="15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6">
        <v>360</v>
      </c>
      <c r="E94" s="37"/>
      <c r="F94" s="37"/>
      <c r="G94" s="37"/>
      <c r="H94" s="38"/>
    </row>
    <row r="95" spans="1:8" ht="37.5" customHeight="1" x14ac:dyDescent="0.2">
      <c r="A95" s="160" t="s">
        <v>62</v>
      </c>
      <c r="B95" s="161"/>
      <c r="C95" s="159"/>
      <c r="D95" s="36">
        <v>5700</v>
      </c>
      <c r="E95" s="37"/>
      <c r="F95" s="37"/>
      <c r="G95" s="37"/>
      <c r="H95" s="38"/>
    </row>
    <row r="96" spans="1:8" ht="37.5" customHeight="1" x14ac:dyDescent="0.2">
      <c r="A96" s="160" t="s">
        <v>63</v>
      </c>
      <c r="B96" s="161"/>
      <c r="C96" s="159"/>
      <c r="D96" s="359">
        <v>1200</v>
      </c>
      <c r="E96" s="157"/>
      <c r="F96" s="157"/>
      <c r="G96" s="157"/>
      <c r="H96" s="158"/>
    </row>
    <row r="97" spans="1:8" ht="37.5" customHeight="1" x14ac:dyDescent="0.2">
      <c r="A97" s="160" t="s">
        <v>64</v>
      </c>
      <c r="B97" s="161"/>
      <c r="C97" s="159"/>
      <c r="D97" s="359">
        <v>3420</v>
      </c>
      <c r="E97" s="157"/>
      <c r="F97" s="157"/>
      <c r="G97" s="157"/>
      <c r="H97" s="158"/>
    </row>
    <row r="98" spans="1:8" ht="37.5" customHeight="1" x14ac:dyDescent="0.2">
      <c r="A98" s="160" t="s">
        <v>65</v>
      </c>
      <c r="B98" s="504"/>
      <c r="C98" s="159"/>
      <c r="D98" s="359">
        <v>240</v>
      </c>
      <c r="E98" s="157"/>
      <c r="F98" s="157"/>
      <c r="G98" s="157"/>
      <c r="H98" s="158"/>
    </row>
    <row r="99" spans="1:8" ht="37.5" customHeight="1" x14ac:dyDescent="0.2">
      <c r="A99" s="160" t="s">
        <v>66</v>
      </c>
      <c r="B99" s="504"/>
      <c r="C99" s="159"/>
      <c r="D99" s="36">
        <v>240</v>
      </c>
      <c r="E99" s="37"/>
      <c r="F99" s="37"/>
      <c r="G99" s="37"/>
      <c r="H99" s="38"/>
    </row>
    <row r="100" spans="1:8" ht="37.5" customHeight="1" x14ac:dyDescent="0.2">
      <c r="A100" s="160" t="s">
        <v>67</v>
      </c>
      <c r="B100" s="504"/>
      <c r="C100" s="159"/>
      <c r="D100" s="36">
        <v>480</v>
      </c>
      <c r="E100" s="37"/>
      <c r="F100" s="37"/>
      <c r="G100" s="37"/>
      <c r="H100" s="38"/>
    </row>
    <row r="101" spans="1:8" ht="37.5" customHeight="1" x14ac:dyDescent="0.2">
      <c r="A101" s="160" t="s">
        <v>68</v>
      </c>
      <c r="B101" s="504"/>
      <c r="C101" s="159"/>
      <c r="D101" s="36">
        <v>720</v>
      </c>
      <c r="E101" s="37"/>
      <c r="F101" s="37"/>
      <c r="G101" s="37"/>
      <c r="H101" s="38"/>
    </row>
    <row r="102" spans="1:8" ht="37.5" customHeight="1" thickBot="1" x14ac:dyDescent="0.25">
      <c r="A102" s="207" t="s">
        <v>69</v>
      </c>
      <c r="B102" s="505"/>
      <c r="C102" s="164"/>
      <c r="D102" s="36">
        <v>4020</v>
      </c>
      <c r="E102" s="37"/>
      <c r="F102" s="37"/>
      <c r="G102" s="37"/>
      <c r="H102" s="38"/>
    </row>
    <row r="103" spans="1:8" s="16" customFormat="1" ht="117.75" customHeight="1" thickBot="1" x14ac:dyDescent="0.25">
      <c r="A103" s="356" t="s">
        <v>71</v>
      </c>
      <c r="B103" s="397"/>
      <c r="C10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9960</v>
      </c>
      <c r="E104" s="173"/>
      <c r="F104" s="173"/>
      <c r="G104" s="173"/>
      <c r="H104" s="174"/>
    </row>
    <row r="105" spans="1:8" ht="21.75" thickBot="1" x14ac:dyDescent="0.25">
      <c r="A105" s="336"/>
      <c r="B105" s="337"/>
      <c r="C105" s="130"/>
      <c r="D105" s="399"/>
      <c r="E105" s="399"/>
      <c r="F105" s="399"/>
      <c r="G105" s="399"/>
      <c r="H105" s="400"/>
    </row>
    <row r="106" spans="1:8" ht="60"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182">
        <v>1800</v>
      </c>
      <c r="E106" s="182"/>
      <c r="F106" s="182"/>
      <c r="G106" s="182"/>
      <c r="H106" s="183"/>
    </row>
    <row r="107" spans="1:8" ht="60" customHeight="1" thickBot="1" x14ac:dyDescent="0.25">
      <c r="A107" s="184" t="s">
        <v>74</v>
      </c>
      <c r="B107" s="185"/>
      <c r="C107" s="186"/>
      <c r="D107" s="187" t="s">
        <v>75</v>
      </c>
      <c r="E107" s="188"/>
      <c r="F107" s="188"/>
      <c r="G107" s="188"/>
      <c r="H107" s="189"/>
    </row>
    <row r="108" spans="1:8" ht="60" customHeight="1" x14ac:dyDescent="0.2">
      <c r="A108" s="190" t="s">
        <v>76</v>
      </c>
      <c r="B108" s="191"/>
      <c r="C108" s="186"/>
      <c r="D108" s="157">
        <f>D106/4</f>
        <v>450</v>
      </c>
      <c r="E108" s="157"/>
      <c r="F108" s="157"/>
      <c r="G108" s="157"/>
      <c r="H108" s="158"/>
    </row>
    <row r="109" spans="1:8" ht="60" customHeight="1" x14ac:dyDescent="0.2">
      <c r="A109" s="190" t="s">
        <v>77</v>
      </c>
      <c r="B109" s="191"/>
      <c r="C109" s="186"/>
      <c r="D109" s="157">
        <f>D106/5</f>
        <v>360</v>
      </c>
      <c r="E109" s="157"/>
      <c r="F109" s="157"/>
      <c r="G109" s="157"/>
      <c r="H109" s="158"/>
    </row>
    <row r="110" spans="1:8" ht="60" customHeight="1" x14ac:dyDescent="0.2">
      <c r="A110" s="190" t="s">
        <v>78</v>
      </c>
      <c r="B110" s="191"/>
      <c r="C110" s="186"/>
      <c r="D110" s="157">
        <f>D106/6</f>
        <v>300</v>
      </c>
      <c r="E110" s="157"/>
      <c r="F110" s="157"/>
      <c r="G110" s="157"/>
      <c r="H110" s="158"/>
    </row>
    <row r="111" spans="1:8" ht="60" customHeight="1" x14ac:dyDescent="0.2">
      <c r="A111" s="190" t="s">
        <v>79</v>
      </c>
      <c r="B111" s="191"/>
      <c r="C111" s="186"/>
      <c r="D111" s="157">
        <f>D106/7</f>
        <v>257.14285714285717</v>
      </c>
      <c r="E111" s="157"/>
      <c r="F111" s="157"/>
      <c r="G111" s="157"/>
      <c r="H111" s="158"/>
    </row>
    <row r="112" spans="1:8" ht="60" customHeight="1" x14ac:dyDescent="0.2">
      <c r="A112" s="190" t="s">
        <v>80</v>
      </c>
      <c r="B112" s="191"/>
      <c r="C112" s="186"/>
      <c r="D112" s="157">
        <f>D106/8</f>
        <v>225</v>
      </c>
      <c r="E112" s="157"/>
      <c r="F112" s="157"/>
      <c r="G112" s="157"/>
      <c r="H112" s="158"/>
    </row>
    <row r="113" spans="1:8" ht="60" customHeight="1" x14ac:dyDescent="0.2">
      <c r="A113" s="190" t="s">
        <v>81</v>
      </c>
      <c r="B113" s="191"/>
      <c r="C113" s="186"/>
      <c r="D113" s="157">
        <f>D106/9</f>
        <v>200</v>
      </c>
      <c r="E113" s="157"/>
      <c r="F113" s="157"/>
      <c r="G113" s="157"/>
      <c r="H113" s="158"/>
    </row>
    <row r="114" spans="1:8" ht="60" customHeight="1" x14ac:dyDescent="0.2">
      <c r="A114" s="190" t="s">
        <v>82</v>
      </c>
      <c r="B114" s="191"/>
      <c r="C114" s="186"/>
      <c r="D114" s="157">
        <f>D106/10</f>
        <v>180</v>
      </c>
      <c r="E114" s="157"/>
      <c r="F114" s="157"/>
      <c r="G114" s="157"/>
      <c r="H114" s="158"/>
    </row>
    <row r="115" spans="1:8" ht="60" customHeight="1" thickBot="1" x14ac:dyDescent="0.25">
      <c r="A115" s="179" t="s">
        <v>83</v>
      </c>
      <c r="B115" s="180"/>
      <c r="C115" s="186"/>
      <c r="D115" s="182">
        <v>6000</v>
      </c>
      <c r="E115" s="182"/>
      <c r="F115" s="182"/>
      <c r="G115" s="182"/>
      <c r="H115" s="183"/>
    </row>
    <row r="116" spans="1:8" ht="60" customHeight="1" thickBot="1" x14ac:dyDescent="0.25">
      <c r="A116" s="184" t="s">
        <v>74</v>
      </c>
      <c r="B116" s="185"/>
      <c r="C116" s="186"/>
      <c r="D116" s="187" t="s">
        <v>75</v>
      </c>
      <c r="E116" s="188"/>
      <c r="F116" s="188"/>
      <c r="G116" s="188"/>
      <c r="H116" s="189"/>
    </row>
    <row r="117" spans="1:8" ht="60" customHeight="1" x14ac:dyDescent="0.2">
      <c r="A117" s="190" t="s">
        <v>76</v>
      </c>
      <c r="B117" s="191"/>
      <c r="C117" s="186"/>
      <c r="D117" s="157">
        <v>1500</v>
      </c>
      <c r="E117" s="157"/>
      <c r="F117" s="157"/>
      <c r="G117" s="157"/>
      <c r="H117" s="158"/>
    </row>
    <row r="118" spans="1:8" ht="60" customHeight="1" x14ac:dyDescent="0.2">
      <c r="A118" s="190" t="s">
        <v>77</v>
      </c>
      <c r="B118" s="191"/>
      <c r="C118" s="186"/>
      <c r="D118" s="157">
        <v>1200</v>
      </c>
      <c r="E118" s="157"/>
      <c r="F118" s="157"/>
      <c r="G118" s="157"/>
      <c r="H118" s="158"/>
    </row>
    <row r="119" spans="1:8" ht="60" customHeight="1" x14ac:dyDescent="0.2">
      <c r="A119" s="190" t="s">
        <v>78</v>
      </c>
      <c r="B119" s="191"/>
      <c r="C119" s="186"/>
      <c r="D119" s="157">
        <v>1000</v>
      </c>
      <c r="E119" s="157"/>
      <c r="F119" s="157"/>
      <c r="G119" s="157"/>
      <c r="H119" s="158"/>
    </row>
    <row r="120" spans="1:8" ht="60" customHeight="1" x14ac:dyDescent="0.2">
      <c r="A120" s="190" t="s">
        <v>79</v>
      </c>
      <c r="B120" s="191"/>
      <c r="C120" s="186"/>
      <c r="D120" s="157">
        <v>857.14285714285722</v>
      </c>
      <c r="E120" s="157"/>
      <c r="F120" s="157"/>
      <c r="G120" s="157"/>
      <c r="H120" s="158"/>
    </row>
    <row r="121" spans="1:8" ht="60" customHeight="1" x14ac:dyDescent="0.2">
      <c r="A121" s="190" t="s">
        <v>80</v>
      </c>
      <c r="B121" s="191"/>
      <c r="C121" s="186"/>
      <c r="D121" s="157">
        <v>750</v>
      </c>
      <c r="E121" s="157"/>
      <c r="F121" s="157"/>
      <c r="G121" s="157"/>
      <c r="H121" s="158"/>
    </row>
    <row r="122" spans="1:8" ht="60" customHeight="1" x14ac:dyDescent="0.2">
      <c r="A122" s="190" t="s">
        <v>81</v>
      </c>
      <c r="B122" s="191"/>
      <c r="C122" s="186"/>
      <c r="D122" s="157">
        <v>666.66666666666663</v>
      </c>
      <c r="E122" s="157"/>
      <c r="F122" s="157"/>
      <c r="G122" s="157"/>
      <c r="H122" s="158"/>
    </row>
    <row r="123" spans="1:8" ht="60" customHeight="1" thickBot="1" x14ac:dyDescent="0.25">
      <c r="A123" s="190" t="s">
        <v>82</v>
      </c>
      <c r="B123" s="191"/>
      <c r="C123" s="194"/>
      <c r="D123" s="157">
        <v>600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44">
        <v>7050</v>
      </c>
      <c r="E124" s="45"/>
      <c r="F124" s="45"/>
      <c r="G124" s="45"/>
      <c r="H124" s="46"/>
    </row>
    <row r="125" spans="1:8" ht="21.75" thickBot="1" x14ac:dyDescent="0.25">
      <c r="A125" s="336"/>
      <c r="B125" s="337"/>
      <c r="C125" s="125"/>
      <c r="D125" s="399"/>
      <c r="E125" s="399"/>
      <c r="F125" s="399"/>
      <c r="G125" s="399"/>
      <c r="H125" s="400"/>
    </row>
    <row r="126" spans="1:8" ht="50.1" customHeight="1" x14ac:dyDescent="0.2">
      <c r="A126" s="160" t="s">
        <v>85</v>
      </c>
      <c r="B126" s="161"/>
      <c r="C126" s="439" t="str">
        <f>"Интернет-площадка 2gis.ru на основе Cправочника организаций "&amp;$C$2&amp;""</f>
        <v>Интернет-площадка 2gis.ru на основе Cправочника организаций "2ГИС.УССУРИЙСК"</v>
      </c>
      <c r="D126" s="56">
        <v>1620</v>
      </c>
      <c r="E126" s="37"/>
      <c r="F126" s="37"/>
      <c r="G126" s="37"/>
      <c r="H126" s="38"/>
    </row>
    <row r="127" spans="1:8"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56">
        <v>8400</v>
      </c>
      <c r="E127" s="37"/>
      <c r="F127" s="37"/>
      <c r="G127" s="37"/>
      <c r="H127" s="3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56">
        <v>1800</v>
      </c>
      <c r="E128" s="37"/>
      <c r="F128" s="37"/>
      <c r="G128" s="37"/>
      <c r="H128" s="3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"2ГИС.УССУРИЙСК"</v>
      </c>
      <c r="D129" s="56">
        <v>3300</v>
      </c>
      <c r="E129" s="37"/>
      <c r="F129" s="37"/>
      <c r="G129" s="37"/>
      <c r="H129" s="38"/>
    </row>
    <row r="130" spans="1:8"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"2ГИС.УССУРИЙСК"</v>
      </c>
      <c r="D130" s="56">
        <v>3960</v>
      </c>
      <c r="E130" s="37"/>
      <c r="F130" s="37"/>
      <c r="G130" s="37"/>
      <c r="H130" s="38"/>
    </row>
    <row r="131" spans="1:8"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56">
        <v>5100</v>
      </c>
      <c r="E131" s="37"/>
      <c r="F131" s="37"/>
      <c r="G131" s="37"/>
      <c r="H131" s="38"/>
    </row>
    <row r="132" spans="1:8"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56">
        <v>9000</v>
      </c>
      <c r="E132" s="37"/>
      <c r="F132" s="37"/>
      <c r="G132" s="37"/>
      <c r="H132" s="38"/>
    </row>
    <row r="133" spans="1:8"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56">
        <v>1200</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"2ГИС.УССУРИЙСК" (мобильная версия 2ГИС 4.0 и выше)</v>
      </c>
      <c r="D134" s="56">
        <v>9960</v>
      </c>
      <c r="E134" s="37"/>
      <c r="F134" s="37"/>
      <c r="G134" s="37"/>
      <c r="H134" s="38"/>
    </row>
    <row r="135" spans="1:8" ht="50.1" customHeight="1" x14ac:dyDescent="0.2">
      <c r="A135" s="160" t="s">
        <v>94</v>
      </c>
      <c r="B135" s="161"/>
      <c r="C135" s="203" t="s">
        <v>95</v>
      </c>
      <c r="D135" s="56">
        <v>510</v>
      </c>
      <c r="E135" s="37"/>
      <c r="F135" s="37"/>
      <c r="G135" s="37"/>
      <c r="H135" s="38"/>
    </row>
    <row r="136" spans="1:8" ht="69.7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56">
        <v>1800</v>
      </c>
      <c r="E136" s="37"/>
      <c r="F136" s="37"/>
      <c r="G136" s="37"/>
      <c r="H136" s="38"/>
    </row>
    <row r="137" spans="1:8" ht="69.7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56">
        <v>1440</v>
      </c>
      <c r="E137" s="37"/>
      <c r="F137" s="37"/>
      <c r="G137" s="37"/>
      <c r="H137" s="38"/>
    </row>
    <row r="138" spans="1:8" ht="69.75" customHeight="1" x14ac:dyDescent="0.2">
      <c r="A138" s="160" t="s">
        <v>98</v>
      </c>
      <c r="B138" s="161"/>
      <c r="C138"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56">
        <v>1560</v>
      </c>
      <c r="E138" s="37"/>
      <c r="F138" s="37"/>
      <c r="G138" s="37"/>
      <c r="H138" s="38"/>
    </row>
    <row r="139" spans="1:8" ht="69.75" customHeight="1" x14ac:dyDescent="0.2">
      <c r="A139" s="160" t="s">
        <v>99</v>
      </c>
      <c r="B139" s="161"/>
      <c r="C139"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56">
        <v>720</v>
      </c>
      <c r="E139" s="37"/>
      <c r="F139" s="37"/>
      <c r="G139" s="37"/>
      <c r="H139" s="38"/>
    </row>
    <row r="140" spans="1:8" ht="69.7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56">
        <v>5400</v>
      </c>
      <c r="E140" s="37"/>
      <c r="F140" s="37"/>
      <c r="G140" s="37"/>
      <c r="H140" s="38"/>
    </row>
    <row r="141" spans="1:8" ht="69.7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56">
        <v>4002</v>
      </c>
      <c r="E141" s="37"/>
      <c r="F141" s="37"/>
      <c r="G141" s="37"/>
      <c r="H141" s="38"/>
    </row>
    <row r="142" spans="1:8"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56">
        <v>6000</v>
      </c>
      <c r="E142" s="37"/>
      <c r="F142" s="37"/>
      <c r="G142" s="37"/>
      <c r="H142" s="38"/>
    </row>
    <row r="143" spans="1:8" s="16" customFormat="1" ht="102" customHeight="1" thickBot="1" x14ac:dyDescent="0.25">
      <c r="A143" s="160" t="s">
        <v>16</v>
      </c>
      <c r="B143" s="161"/>
      <c r="C14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56">
        <v>900</v>
      </c>
      <c r="E143" s="37"/>
      <c r="F143" s="37"/>
      <c r="G143" s="37"/>
      <c r="H143" s="38"/>
    </row>
    <row r="144" spans="1:8" s="16" customFormat="1" ht="102" customHeight="1" thickBot="1" x14ac:dyDescent="0.25">
      <c r="A144" s="160" t="s">
        <v>103</v>
      </c>
      <c r="B144" s="161"/>
      <c r="C14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4" s="56">
        <v>100002</v>
      </c>
      <c r="E144" s="37"/>
      <c r="F144" s="37"/>
      <c r="G144" s="37"/>
      <c r="H144" s="38"/>
    </row>
    <row r="145" spans="1:8" s="16" customFormat="1" ht="126" customHeight="1" x14ac:dyDescent="0.2">
      <c r="A145" s="160" t="s">
        <v>104</v>
      </c>
      <c r="B145" s="161"/>
      <c r="C14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5" s="56">
        <v>2400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7" s="56">
        <v>5010</v>
      </c>
      <c r="E147" s="37"/>
      <c r="F147" s="37"/>
      <c r="G147" s="37"/>
      <c r="H147" s="38"/>
    </row>
    <row r="148" spans="1:8"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"2ГИС.УССУРИЙСК"</v>
      </c>
      <c r="D148" s="56">
        <v>2280</v>
      </c>
      <c r="E148" s="37"/>
      <c r="F148" s="37"/>
      <c r="G148" s="37"/>
      <c r="H148" s="38"/>
    </row>
    <row r="149" spans="1:8"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56">
        <v>11760</v>
      </c>
      <c r="E149" s="37"/>
      <c r="F149" s="37"/>
      <c r="G149" s="37"/>
      <c r="H149" s="3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56">
        <v>2520</v>
      </c>
      <c r="E150" s="37"/>
      <c r="F150" s="37"/>
      <c r="G150" s="37"/>
      <c r="H150" s="3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"2ГИС.УССУРИЙСК"</v>
      </c>
      <c r="D151" s="56">
        <v>4680</v>
      </c>
      <c r="E151" s="37"/>
      <c r="F151" s="37"/>
      <c r="G151" s="37"/>
      <c r="H151" s="3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"2ГИС.УССУРИЙСК"</v>
      </c>
      <c r="D152" s="56">
        <v>5616</v>
      </c>
      <c r="E152" s="37"/>
      <c r="F152" s="37"/>
      <c r="G152" s="37"/>
      <c r="H152" s="3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56">
        <v>7200</v>
      </c>
      <c r="E153" s="37"/>
      <c r="F153" s="37"/>
      <c r="G153" s="37"/>
      <c r="H153" s="3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56">
        <v>12600</v>
      </c>
      <c r="E154" s="37"/>
      <c r="F154" s="37"/>
      <c r="G154" s="37"/>
      <c r="H154" s="38"/>
    </row>
    <row r="155" spans="1:8"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56">
        <v>1680</v>
      </c>
      <c r="E155" s="37"/>
      <c r="F155" s="37"/>
      <c r="G155" s="37"/>
      <c r="H155" s="38"/>
    </row>
    <row r="156" spans="1:8" ht="50.1" customHeight="1" x14ac:dyDescent="0.2">
      <c r="A156" s="160" t="s">
        <v>115</v>
      </c>
      <c r="B156" s="161"/>
      <c r="C156" s="203" t="s">
        <v>95</v>
      </c>
      <c r="D156" s="56">
        <v>720</v>
      </c>
      <c r="E156" s="37"/>
      <c r="F156" s="37"/>
      <c r="G156" s="37"/>
      <c r="H156" s="38"/>
    </row>
    <row r="157" spans="1:8" ht="66.7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56">
        <v>7560</v>
      </c>
      <c r="E157" s="37"/>
      <c r="F157" s="37"/>
      <c r="G157" s="37"/>
      <c r="H157" s="38"/>
    </row>
    <row r="158" spans="1:8"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56">
        <v>8400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538" t="s">
        <v>119</v>
      </c>
      <c r="B160" s="539"/>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1">
        <v>5004</v>
      </c>
      <c r="E160" s="32"/>
      <c r="F160" s="32"/>
      <c r="G160" s="32"/>
      <c r="H160" s="33"/>
    </row>
    <row r="161" spans="1:8" s="16" customFormat="1" ht="50.1" customHeight="1" x14ac:dyDescent="0.2">
      <c r="A161" s="160" t="s">
        <v>120</v>
      </c>
      <c r="B161" s="161"/>
      <c r="C161" s="209"/>
      <c r="D161" s="36">
        <v>5004</v>
      </c>
      <c r="E161" s="37"/>
      <c r="F161" s="37"/>
      <c r="G161" s="37"/>
      <c r="H161" s="38"/>
    </row>
    <row r="162" spans="1:8" s="16" customFormat="1" ht="50.1" customHeight="1" x14ac:dyDescent="0.2">
      <c r="A162" s="207" t="s">
        <v>121</v>
      </c>
      <c r="B162" s="208"/>
      <c r="C162" s="209"/>
      <c r="D162" s="359">
        <v>1500</v>
      </c>
      <c r="E162" s="157"/>
      <c r="F162" s="157"/>
      <c r="G162" s="157"/>
      <c r="H162" s="158"/>
    </row>
    <row r="163" spans="1:8" s="16" customFormat="1" ht="50.1" customHeight="1" x14ac:dyDescent="0.2">
      <c r="A163" s="207" t="s">
        <v>122</v>
      </c>
      <c r="B163" s="208"/>
      <c r="C163" s="209"/>
      <c r="D163" s="359">
        <v>150</v>
      </c>
      <c r="E163" s="157"/>
      <c r="F163" s="157"/>
      <c r="G163" s="157"/>
      <c r="H163" s="158"/>
    </row>
    <row r="164" spans="1:8" s="16" customFormat="1" ht="50.1" customHeight="1" thickBot="1" x14ac:dyDescent="0.25">
      <c r="A164" s="540" t="s">
        <v>123</v>
      </c>
      <c r="B164" s="541"/>
      <c r="C164" s="210"/>
      <c r="D164" s="78">
        <v>510</v>
      </c>
      <c r="E164" s="79"/>
      <c r="F164" s="79"/>
      <c r="G164" s="79"/>
      <c r="H164" s="80"/>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66" s="212">
        <f>F166*1.2</f>
        <v>2880</v>
      </c>
      <c r="E166" s="213">
        <f>F166*1.1</f>
        <v>2640</v>
      </c>
      <c r="F166" s="213">
        <v>2400</v>
      </c>
      <c r="G166" s="213">
        <f>F166*0.75</f>
        <v>1800</v>
      </c>
      <c r="H166" s="214">
        <f>F166*0.5</f>
        <v>1200</v>
      </c>
    </row>
    <row r="167" spans="1:8"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"2ГИС.УССУРИЙСК"</v>
      </c>
      <c r="D167" s="36">
        <v>5400</v>
      </c>
      <c r="E167" s="37"/>
      <c r="F167" s="37"/>
      <c r="G167" s="37"/>
      <c r="H167" s="38"/>
    </row>
    <row r="168" spans="1:8"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8" s="56">
        <v>3900</v>
      </c>
      <c r="E168" s="37"/>
      <c r="F168" s="37"/>
      <c r="G168" s="37"/>
      <c r="H168" s="38"/>
    </row>
    <row r="169" spans="1:8" ht="50.1" customHeight="1" x14ac:dyDescent="0.2">
      <c r="A169" s="154" t="s">
        <v>295</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69" s="212">
        <f>F169*1.2</f>
        <v>4032</v>
      </c>
      <c r="E169" s="213">
        <f>F169*1.1</f>
        <v>3696.0000000000005</v>
      </c>
      <c r="F169" s="213">
        <v>3360</v>
      </c>
      <c r="G169" s="213">
        <f>F169*0.75</f>
        <v>2520</v>
      </c>
      <c r="H169" s="214">
        <f>F169*0.5</f>
        <v>1680</v>
      </c>
    </row>
    <row r="170" spans="1:8" ht="50.1" customHeight="1" x14ac:dyDescent="0.2">
      <c r="A170" s="154" t="s">
        <v>179</v>
      </c>
      <c r="B170" s="204"/>
      <c r="C170" s="203" t="str">
        <f>"Интернет-площадка 2gis.ru на основе Cправочника организаций "&amp;$C$2&amp;""</f>
        <v>Интернет-площадка 2gis.ru на основе Cправочника организаций "2ГИС.УССУРИЙСК"</v>
      </c>
      <c r="D170" s="36">
        <v>7560</v>
      </c>
      <c r="E170" s="37"/>
      <c r="F170" s="37"/>
      <c r="G170" s="37"/>
      <c r="H170" s="38"/>
    </row>
    <row r="171" spans="1:8" ht="50.1" customHeight="1" x14ac:dyDescent="0.2">
      <c r="A171" s="154" t="s">
        <v>130</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71" s="36">
        <v>5520</v>
      </c>
      <c r="E171" s="37"/>
      <c r="F171" s="37"/>
      <c r="G171" s="37"/>
      <c r="H171" s="38"/>
    </row>
    <row r="172" spans="1:8" s="16" customFormat="1" ht="78" customHeight="1" x14ac:dyDescent="0.2">
      <c r="A172" s="160" t="s">
        <v>131</v>
      </c>
      <c r="B172" s="161"/>
      <c r="C172" s="215" t="str">
        <f>C167</f>
        <v>Интернет-площадка 2gis.ru на основе Cправочника организаций "2ГИС.УССУРИЙСК"</v>
      </c>
      <c r="D172" s="212">
        <f>F172*1.2</f>
        <v>2397.6</v>
      </c>
      <c r="E172" s="213">
        <f>F172*1.1</f>
        <v>2197.8000000000002</v>
      </c>
      <c r="F172" s="213">
        <v>1998</v>
      </c>
      <c r="G172" s="213">
        <f>F172*0.75</f>
        <v>1498.5</v>
      </c>
      <c r="H172" s="214">
        <f>F172*0.5</f>
        <v>999</v>
      </c>
    </row>
    <row r="173" spans="1:8" s="16" customFormat="1" ht="78"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56">
        <v>3432</v>
      </c>
      <c r="E173" s="37"/>
      <c r="F173" s="37"/>
      <c r="G173" s="37"/>
      <c r="H173" s="38"/>
    </row>
    <row r="174" spans="1:8" ht="50.1" customHeight="1" thickBot="1" x14ac:dyDescent="0.25">
      <c r="A174" s="24" t="s">
        <v>193</v>
      </c>
      <c r="B174" s="25"/>
      <c r="C174" s="26"/>
      <c r="D174" s="173"/>
      <c r="E174" s="173"/>
      <c r="F174" s="173"/>
      <c r="G174" s="173"/>
      <c r="H174" s="174"/>
    </row>
    <row r="175" spans="1:8" s="23" customFormat="1" ht="30" customHeight="1" thickBot="1" x14ac:dyDescent="0.25">
      <c r="A175" s="429"/>
      <c r="B175" s="429"/>
      <c r="C175" s="429"/>
      <c r="D175" s="429"/>
      <c r="E175" s="429"/>
      <c r="F175" s="429"/>
      <c r="G175" s="429"/>
      <c r="H175" s="431"/>
    </row>
    <row r="176" spans="1:8" s="16" customFormat="1" ht="83.25" customHeight="1" x14ac:dyDescent="0.2">
      <c r="A176" s="538" t="s">
        <v>194</v>
      </c>
      <c r="B176" s="539"/>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6" s="617">
        <v>9240</v>
      </c>
      <c r="E176" s="552"/>
      <c r="F176" s="552"/>
      <c r="G176" s="552"/>
      <c r="H176" s="472"/>
    </row>
    <row r="177" spans="1:8" s="16" customFormat="1" ht="83.25" customHeight="1" thickBot="1" x14ac:dyDescent="0.25">
      <c r="A177" s="540" t="s">
        <v>195</v>
      </c>
      <c r="B177" s="541"/>
      <c r="C177" s="210"/>
      <c r="D177" s="361">
        <v>9240</v>
      </c>
      <c r="E177" s="165"/>
      <c r="F177" s="165"/>
      <c r="G177" s="165"/>
      <c r="H177" s="166"/>
    </row>
    <row r="178" spans="1:8" ht="50.1" customHeight="1" thickBot="1" x14ac:dyDescent="0.25">
      <c r="A178" s="197"/>
      <c r="B178" s="198"/>
      <c r="C178" s="125"/>
      <c r="D178" s="199"/>
      <c r="E178" s="199"/>
      <c r="F178" s="199"/>
      <c r="G178" s="199"/>
      <c r="H178" s="200"/>
    </row>
    <row r="179" spans="1:8" s="23" customFormat="1" ht="26.25" x14ac:dyDescent="0.2">
      <c r="A179" s="216"/>
      <c r="B179" s="217"/>
      <c r="C179" s="218"/>
      <c r="D179" s="217"/>
      <c r="E179" s="217"/>
      <c r="F179" s="217"/>
      <c r="G179" s="217"/>
      <c r="H179" s="219"/>
    </row>
    <row r="180" spans="1:8" s="16" customFormat="1" ht="21" x14ac:dyDescent="0.2">
      <c r="A180" s="220"/>
      <c r="B180" s="221" t="s">
        <v>133</v>
      </c>
      <c r="C180" s="222" t="s">
        <v>719</v>
      </c>
      <c r="D180" s="222"/>
      <c r="E180" s="223"/>
      <c r="F180" s="223"/>
      <c r="G180" s="223"/>
      <c r="H180" s="223"/>
    </row>
    <row r="181" spans="1:8" s="16" customFormat="1" ht="21" x14ac:dyDescent="0.2">
      <c r="A181" s="220"/>
      <c r="B181" s="223"/>
      <c r="C181" s="224" t="s">
        <v>268</v>
      </c>
      <c r="D181" s="224"/>
      <c r="E181" s="223"/>
      <c r="F181" s="223"/>
      <c r="G181" s="223"/>
      <c r="H181" s="223"/>
    </row>
    <row r="182" spans="1:8" s="16" customFormat="1" ht="21" x14ac:dyDescent="0.2">
      <c r="A182" s="220"/>
      <c r="B182" s="223"/>
      <c r="C182" s="224" t="s">
        <v>269</v>
      </c>
      <c r="D182" s="224"/>
      <c r="E182" s="223"/>
      <c r="F182" s="223"/>
      <c r="G182" s="223"/>
      <c r="H182" s="223"/>
    </row>
    <row r="183" spans="1:8" s="16" customFormat="1" ht="21" x14ac:dyDescent="0.2">
      <c r="A183" s="216"/>
      <c r="B183" s="217"/>
      <c r="C183" s="224"/>
      <c r="D183" s="224"/>
      <c r="E183" s="223"/>
      <c r="F183" s="223"/>
      <c r="G183" s="223"/>
      <c r="H183" s="217"/>
    </row>
    <row r="184" spans="1:8" s="16" customFormat="1" ht="26.25" x14ac:dyDescent="0.2">
      <c r="A184" s="227" t="str">
        <f>Абакан_юр!A174</f>
        <v>По соглашению сторон в качестве валюты платежа могут выступать украинские гривны, в этом случае курс следующий: 1 руб. = 0,4273 гривен</v>
      </c>
      <c r="B184" s="227"/>
      <c r="C184" s="227"/>
      <c r="D184" s="228"/>
      <c r="E184" s="228"/>
      <c r="F184" s="229"/>
      <c r="G184" s="230"/>
      <c r="H184" s="230"/>
    </row>
    <row r="185" spans="1:8" ht="26.25" x14ac:dyDescent="0.2">
      <c r="A185" s="227" t="str">
        <f>Абакан_юр!A175</f>
        <v>По соглашению сторон в качестве валюты платежа могут выступать дирхамы ОАЭ, в этом случае курс следующий: 1 руб. = 0,0413 дирхам</v>
      </c>
      <c r="B185" s="227"/>
      <c r="C185" s="227"/>
      <c r="D185" s="228"/>
      <c r="E185" s="228"/>
      <c r="F185" s="229"/>
      <c r="G185" s="232"/>
      <c r="H185" s="232"/>
    </row>
    <row r="186" spans="1:8" ht="26.25" x14ac:dyDescent="0.2">
      <c r="A186" s="227" t="str">
        <f>Абакан_юр!A176</f>
        <v>По соглашению сторон в качестве валюты платежа могут выступать доллары США, в этом случае курс следующий: 1 руб. = 0,0113 доллара</v>
      </c>
      <c r="B186" s="227"/>
      <c r="C186" s="227"/>
      <c r="D186" s="228"/>
      <c r="E186" s="228"/>
      <c r="F186" s="229"/>
      <c r="G186" s="232"/>
      <c r="H186" s="232"/>
    </row>
    <row r="187" spans="1:8" ht="26.25"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x14ac:dyDescent="0.2">
      <c r="A188" s="227" t="str">
        <f>Абакан_юр!A178</f>
        <v>По соглашению сторон в качестве валюты платежа могут выступать чешские кроны, в этом случае курс следующий: 1 руб. = 0,2661 крона</v>
      </c>
      <c r="B188" s="227"/>
      <c r="C188" s="227"/>
      <c r="D188" s="228"/>
      <c r="E188" s="229"/>
      <c r="F188" s="229"/>
      <c r="G188" s="232"/>
      <c r="H188" s="232"/>
    </row>
    <row r="189" spans="1:8" ht="26.25" x14ac:dyDescent="0.2">
      <c r="A189" s="227" t="str">
        <f>Абакан_юр!A179</f>
        <v>По соглашению сторон в качестве валюты платежа могут выступать киргизские сомы, в этом случае курс следующий: 1 руб. = 1,0065 сом</v>
      </c>
      <c r="B189" s="227"/>
      <c r="C189" s="227"/>
      <c r="D189" s="228"/>
      <c r="E189" s="228"/>
      <c r="F189" s="229"/>
      <c r="G189" s="232"/>
      <c r="H189" s="232"/>
    </row>
    <row r="190" spans="1:8" ht="26.25"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8" ht="21" x14ac:dyDescent="0.2">
      <c r="A193" s="239" t="s">
        <v>145</v>
      </c>
      <c r="B193" s="239"/>
      <c r="C193" s="239"/>
      <c r="D193" s="239"/>
      <c r="E193" s="239"/>
      <c r="F193" s="239"/>
      <c r="G193" s="239"/>
      <c r="H193" s="239"/>
    </row>
    <row r="194" spans="1:8" ht="26.25" x14ac:dyDescent="0.2">
      <c r="A194" s="233"/>
      <c r="B194" s="233"/>
      <c r="C194" s="234"/>
      <c r="D194" s="235"/>
      <c r="E194" s="235"/>
      <c r="F194" s="236"/>
      <c r="G194" s="237"/>
      <c r="H194" s="237"/>
    </row>
    <row r="195" spans="1:8" ht="24" thickBot="1" x14ac:dyDescent="0.25">
      <c r="A195" s="240" t="s">
        <v>146</v>
      </c>
      <c r="B195" s="240"/>
      <c r="C195" s="240"/>
      <c r="D195" s="240"/>
      <c r="E195" s="240"/>
      <c r="F195" s="241"/>
      <c r="G195" s="231"/>
      <c r="H195" s="242"/>
    </row>
    <row r="196" spans="1:8" ht="21.75" thickBot="1" x14ac:dyDescent="0.25">
      <c r="A196" s="595" t="s">
        <v>147</v>
      </c>
      <c r="B196" s="596"/>
      <c r="C196" s="596"/>
      <c r="D196" s="596"/>
      <c r="E196" s="597"/>
      <c r="F196" s="246"/>
      <c r="H196" s="247"/>
    </row>
    <row r="197" spans="1:8" ht="21.75" thickBot="1" x14ac:dyDescent="0.25">
      <c r="A197" s="375" t="s">
        <v>148</v>
      </c>
      <c r="B197" s="376"/>
      <c r="C197" s="250" t="s">
        <v>149</v>
      </c>
      <c r="D197" s="402" t="s">
        <v>150</v>
      </c>
      <c r="E197" s="403"/>
      <c r="F197" s="252"/>
      <c r="G197" s="252"/>
      <c r="H197" s="252"/>
    </row>
    <row r="198" spans="1:8" ht="84" x14ac:dyDescent="0.2">
      <c r="A198" s="258" t="s">
        <v>151</v>
      </c>
      <c r="B198" s="259"/>
      <c r="C198" s="260" t="s">
        <v>152</v>
      </c>
      <c r="D198" s="261" t="s">
        <v>153</v>
      </c>
      <c r="E198" s="262"/>
      <c r="F198" s="252"/>
      <c r="G198" s="252"/>
      <c r="H198" s="252"/>
    </row>
    <row r="199" spans="1:8" ht="21" x14ac:dyDescent="0.2">
      <c r="A199" s="258" t="s">
        <v>154</v>
      </c>
      <c r="B199" s="259"/>
      <c r="C199" s="260" t="s">
        <v>155</v>
      </c>
      <c r="D199" s="261" t="s">
        <v>156</v>
      </c>
      <c r="E199" s="262"/>
      <c r="F199" s="252"/>
      <c r="G199" s="252"/>
      <c r="H199" s="252"/>
    </row>
    <row r="200" spans="1:8" ht="63.75" thickBot="1" x14ac:dyDescent="0.25">
      <c r="A200" s="404" t="s">
        <v>157</v>
      </c>
      <c r="B200" s="405"/>
      <c r="C200" s="406" t="s">
        <v>158</v>
      </c>
      <c r="D200" s="407" t="s">
        <v>156</v>
      </c>
      <c r="E200" s="408"/>
      <c r="F200" s="252"/>
      <c r="G200" s="252"/>
      <c r="H200" s="252"/>
    </row>
    <row r="201" spans="1:8" ht="42.75" thickBot="1" x14ac:dyDescent="0.25">
      <c r="A201" s="404" t="s">
        <v>160</v>
      </c>
      <c r="B201" s="405"/>
      <c r="C201" s="601" t="s">
        <v>161</v>
      </c>
      <c r="D201" s="407" t="s">
        <v>156</v>
      </c>
      <c r="E201" s="408"/>
      <c r="F201" s="246"/>
      <c r="G201" s="246"/>
      <c r="H201" s="246"/>
    </row>
    <row r="202" spans="1:8" ht="50.1" customHeight="1" thickBot="1" x14ac:dyDescent="0.25">
      <c r="A202" s="404" t="s">
        <v>162</v>
      </c>
      <c r="B202" s="405"/>
      <c r="C202" s="406" t="s">
        <v>163</v>
      </c>
      <c r="D202" s="407" t="s">
        <v>156</v>
      </c>
      <c r="E202" s="408"/>
      <c r="F202" s="236"/>
      <c r="G202" s="237"/>
      <c r="H202" s="237"/>
    </row>
    <row r="203" spans="1:8" ht="50.1" customHeight="1" x14ac:dyDescent="0.2">
      <c r="A203" s="264" t="s">
        <v>164</v>
      </c>
      <c r="B203" s="264"/>
      <c r="C203" s="264"/>
      <c r="D203" s="264"/>
      <c r="E203" s="264"/>
      <c r="F203" s="264"/>
      <c r="G203" s="264"/>
      <c r="H203" s="264"/>
    </row>
    <row r="204" spans="1:8" ht="94.5" customHeight="1" x14ac:dyDescent="0.2">
      <c r="A204" s="264" t="s">
        <v>165</v>
      </c>
      <c r="B204" s="264"/>
      <c r="C204" s="264"/>
      <c r="D204" s="264"/>
      <c r="E204" s="264"/>
      <c r="F204" s="264"/>
      <c r="G204" s="264"/>
      <c r="H204" s="264"/>
    </row>
    <row r="205" spans="1:8" ht="101.25" customHeight="1" x14ac:dyDescent="0.2">
      <c r="A205"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84"/>
      <c r="C205" s="384"/>
      <c r="D205" s="384"/>
      <c r="E205" s="384"/>
      <c r="F205" s="384"/>
      <c r="G205" s="384"/>
      <c r="H205" s="384"/>
    </row>
    <row r="206" spans="1:8" ht="111" customHeight="1" x14ac:dyDescent="0.2">
      <c r="A206" s="239" t="s">
        <v>167</v>
      </c>
      <c r="B206" s="239"/>
      <c r="C206" s="239"/>
      <c r="D206" s="239"/>
      <c r="E206" s="239"/>
      <c r="F206" s="239"/>
      <c r="G206" s="239"/>
      <c r="H206" s="239"/>
    </row>
    <row r="207" spans="1:8" ht="124.5" customHeight="1" x14ac:dyDescent="0.2">
      <c r="A207" s="264" t="s">
        <v>168</v>
      </c>
      <c r="B207" s="264"/>
      <c r="C207" s="264"/>
      <c r="D207" s="264"/>
      <c r="E207" s="264"/>
      <c r="F207" s="264"/>
      <c r="G207" s="264"/>
      <c r="H207" s="264"/>
    </row>
    <row r="208" spans="1:8" s="217" customFormat="1" ht="102.75" customHeight="1" x14ac:dyDescent="0.2">
      <c r="A208" s="239" t="s">
        <v>169</v>
      </c>
      <c r="B208" s="239"/>
      <c r="C208" s="239"/>
      <c r="D208" s="239"/>
      <c r="E208" s="239"/>
      <c r="F208" s="239"/>
      <c r="G208" s="239"/>
      <c r="H208" s="239"/>
    </row>
    <row r="209" spans="1:8" s="238" customFormat="1" ht="222.75" customHeight="1" x14ac:dyDescent="0.2">
      <c r="A209" s="216"/>
      <c r="B209" s="217"/>
      <c r="C209" s="218"/>
      <c r="D209" s="217"/>
      <c r="E209" s="217"/>
      <c r="F209" s="217"/>
      <c r="G209" s="217"/>
      <c r="H209" s="219"/>
    </row>
    <row r="210" spans="1:8" ht="27" customHeight="1" x14ac:dyDescent="0.2"/>
    <row r="211" spans="1:8" ht="27" customHeight="1" x14ac:dyDescent="0.2"/>
    <row r="212" spans="1:8" ht="182.25" customHeight="1" x14ac:dyDescent="0.2"/>
    <row r="213" spans="1:8" ht="81" customHeight="1" x14ac:dyDescent="0.2"/>
    <row r="214" spans="1:8" ht="48.75" customHeight="1" x14ac:dyDescent="0.2"/>
    <row r="215" spans="1:8" s="266" customFormat="1" ht="114.75" customHeight="1" x14ac:dyDescent="0.2">
      <c r="A215" s="216"/>
      <c r="B215" s="217"/>
      <c r="C215" s="218"/>
      <c r="D215" s="217"/>
      <c r="E215" s="217"/>
      <c r="F215" s="217"/>
      <c r="G215" s="217"/>
      <c r="H215" s="219"/>
    </row>
  </sheetData>
  <sheetProtection selectLockedCells="1" selectUnlockedCells="1"/>
  <mergeCells count="339">
    <mergeCell ref="A205:H205"/>
    <mergeCell ref="A206:H206"/>
    <mergeCell ref="A207:H207"/>
    <mergeCell ref="A208:E208"/>
    <mergeCell ref="F208:H208"/>
    <mergeCell ref="A201:B201"/>
    <mergeCell ref="D201:E201"/>
    <mergeCell ref="A202:B202"/>
    <mergeCell ref="D202:E202"/>
    <mergeCell ref="A203:H203"/>
    <mergeCell ref="A204:H20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30" zoomScaleNormal="60" zoomScaleSheetLayoutView="30" workbookViewId="0">
      <pane ySplit="4" topLeftCell="A51"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245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80" customFormat="1" ht="24.95" customHeight="1"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12002.4</v>
      </c>
      <c r="E7" s="32">
        <f>F7*1.1</f>
        <v>11002.2</v>
      </c>
      <c r="F7" s="32">
        <v>10002</v>
      </c>
      <c r="G7" s="32">
        <f>F7*0.75</f>
        <v>7501.5</v>
      </c>
      <c r="H7" s="33">
        <f>F7*0.5</f>
        <v>5001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13752</v>
      </c>
      <c r="E12" s="32">
        <f>F12*1.1</f>
        <v>12606.000000000002</v>
      </c>
      <c r="F12" s="32">
        <v>11460</v>
      </c>
      <c r="G12" s="32">
        <f>F12*0.75</f>
        <v>8595</v>
      </c>
      <c r="H12" s="33">
        <f>F12*0.5</f>
        <v>5730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389">
        <v>234</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21614.399999999998</v>
      </c>
      <c r="E27" s="32">
        <f>F27*1.1</f>
        <v>19813.2</v>
      </c>
      <c r="F27" s="32">
        <v>18012</v>
      </c>
      <c r="G27" s="32">
        <f>F27*0.75</f>
        <v>13509</v>
      </c>
      <c r="H27" s="33">
        <f>F27*0.5</f>
        <v>9006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24753.599999999999</v>
      </c>
      <c r="E32" s="32">
        <f>F32*1.1</f>
        <v>22690.800000000003</v>
      </c>
      <c r="F32" s="32">
        <v>20628</v>
      </c>
      <c r="G32" s="32">
        <f>F32*0.75</f>
        <v>15471</v>
      </c>
      <c r="H32" s="33">
        <f>F32*0.5</f>
        <v>10314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432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300">
        <f>F48*1.2</f>
        <v>5184</v>
      </c>
      <c r="E48" s="300">
        <f>F48*1.1</f>
        <v>4752</v>
      </c>
      <c r="F48" s="300">
        <v>4320</v>
      </c>
      <c r="G48" s="300">
        <f>F48*0.75</f>
        <v>3240</v>
      </c>
      <c r="H48" s="300">
        <f>F48*0.5</f>
        <v>2160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389">
        <v>204</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2496 до 49920</v>
      </c>
      <c r="E71" s="139"/>
      <c r="F71" s="139"/>
      <c r="G71" s="139"/>
      <c r="H71" s="140"/>
    </row>
    <row r="72" spans="1:8" ht="37.5" customHeight="1" outlineLevel="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314">
        <v>2496</v>
      </c>
      <c r="E72" s="145"/>
      <c r="F72" s="145"/>
      <c r="G72" s="145"/>
      <c r="H72" s="146"/>
    </row>
    <row r="73" spans="1:8" ht="37.5" customHeight="1" outlineLevel="1" x14ac:dyDescent="0.2">
      <c r="A73" s="147" t="s">
        <v>40</v>
      </c>
      <c r="B73" s="315"/>
      <c r="C73" s="297"/>
      <c r="D73" s="56">
        <v>4992</v>
      </c>
      <c r="E73" s="37"/>
      <c r="F73" s="37"/>
      <c r="G73" s="37"/>
      <c r="H73" s="38"/>
    </row>
    <row r="74" spans="1:8" ht="37.5" customHeight="1" outlineLevel="1" x14ac:dyDescent="0.2">
      <c r="A74" s="147" t="s">
        <v>41</v>
      </c>
      <c r="B74" s="315"/>
      <c r="C74" s="297"/>
      <c r="D74" s="56">
        <v>7488</v>
      </c>
      <c r="E74" s="37"/>
      <c r="F74" s="37"/>
      <c r="G74" s="37"/>
      <c r="H74" s="38"/>
    </row>
    <row r="75" spans="1:8" ht="37.5" customHeight="1" outlineLevel="1" x14ac:dyDescent="0.2">
      <c r="A75" s="147" t="s">
        <v>42</v>
      </c>
      <c r="B75" s="315"/>
      <c r="C75" s="297"/>
      <c r="D75" s="56">
        <v>9984</v>
      </c>
      <c r="E75" s="37"/>
      <c r="F75" s="37"/>
      <c r="G75" s="37"/>
      <c r="H75" s="38"/>
    </row>
    <row r="76" spans="1:8" ht="37.5" customHeight="1" outlineLevel="1" x14ac:dyDescent="0.2">
      <c r="A76" s="147" t="s">
        <v>43</v>
      </c>
      <c r="B76" s="315"/>
      <c r="C76" s="297"/>
      <c r="D76" s="56">
        <v>12480</v>
      </c>
      <c r="E76" s="37"/>
      <c r="F76" s="37"/>
      <c r="G76" s="37"/>
      <c r="H76" s="38"/>
    </row>
    <row r="77" spans="1:8" ht="37.5" customHeight="1" outlineLevel="1" x14ac:dyDescent="0.2">
      <c r="A77" s="147" t="s">
        <v>44</v>
      </c>
      <c r="B77" s="315"/>
      <c r="C77" s="297"/>
      <c r="D77" s="56">
        <v>14976</v>
      </c>
      <c r="E77" s="37"/>
      <c r="F77" s="37"/>
      <c r="G77" s="37"/>
      <c r="H77" s="38"/>
    </row>
    <row r="78" spans="1:8" ht="37.5" customHeight="1" outlineLevel="1" x14ac:dyDescent="0.2">
      <c r="A78" s="147" t="s">
        <v>45</v>
      </c>
      <c r="B78" s="315"/>
      <c r="C78" s="297"/>
      <c r="D78" s="56">
        <v>17472</v>
      </c>
      <c r="E78" s="37"/>
      <c r="F78" s="37"/>
      <c r="G78" s="37"/>
      <c r="H78" s="38"/>
    </row>
    <row r="79" spans="1:8" ht="37.5" customHeight="1" outlineLevel="1" x14ac:dyDescent="0.2">
      <c r="A79" s="147" t="s">
        <v>46</v>
      </c>
      <c r="B79" s="315"/>
      <c r="C79" s="297"/>
      <c r="D79" s="56">
        <v>19968</v>
      </c>
      <c r="E79" s="37"/>
      <c r="F79" s="37"/>
      <c r="G79" s="37"/>
      <c r="H79" s="38"/>
    </row>
    <row r="80" spans="1:8" ht="37.5" customHeight="1" outlineLevel="1" x14ac:dyDescent="0.2">
      <c r="A80" s="147" t="s">
        <v>47</v>
      </c>
      <c r="B80" s="315"/>
      <c r="C80" s="297"/>
      <c r="D80" s="56">
        <v>22464</v>
      </c>
      <c r="E80" s="37"/>
      <c r="F80" s="37"/>
      <c r="G80" s="37"/>
      <c r="H80" s="38"/>
    </row>
    <row r="81" spans="1:8" ht="37.5" customHeight="1" outlineLevel="1" x14ac:dyDescent="0.2">
      <c r="A81" s="147" t="s">
        <v>48</v>
      </c>
      <c r="B81" s="315"/>
      <c r="C81" s="297"/>
      <c r="D81" s="56">
        <v>24960</v>
      </c>
      <c r="E81" s="37"/>
      <c r="F81" s="37"/>
      <c r="G81" s="37"/>
      <c r="H81" s="38"/>
    </row>
    <row r="82" spans="1:8" ht="37.5" customHeight="1" outlineLevel="1" x14ac:dyDescent="0.2">
      <c r="A82" s="147" t="s">
        <v>49</v>
      </c>
      <c r="B82" s="315"/>
      <c r="C82" s="297"/>
      <c r="D82" s="56">
        <v>27456</v>
      </c>
      <c r="E82" s="37"/>
      <c r="F82" s="37"/>
      <c r="G82" s="37"/>
      <c r="H82" s="38"/>
    </row>
    <row r="83" spans="1:8" ht="37.5" customHeight="1" outlineLevel="1" x14ac:dyDescent="0.2">
      <c r="A83" s="147" t="s">
        <v>50</v>
      </c>
      <c r="B83" s="315"/>
      <c r="C83" s="297"/>
      <c r="D83" s="56">
        <v>29952</v>
      </c>
      <c r="E83" s="37"/>
      <c r="F83" s="37"/>
      <c r="G83" s="37"/>
      <c r="H83" s="38"/>
    </row>
    <row r="84" spans="1:8" ht="37.5" customHeight="1" outlineLevel="1" x14ac:dyDescent="0.2">
      <c r="A84" s="147" t="s">
        <v>51</v>
      </c>
      <c r="B84" s="315"/>
      <c r="C84" s="297"/>
      <c r="D84" s="56">
        <v>32448</v>
      </c>
      <c r="E84" s="37"/>
      <c r="F84" s="37"/>
      <c r="G84" s="37"/>
      <c r="H84" s="38"/>
    </row>
    <row r="85" spans="1:8" ht="37.5" customHeight="1" outlineLevel="1" x14ac:dyDescent="0.2">
      <c r="A85" s="147" t="s">
        <v>52</v>
      </c>
      <c r="B85" s="315"/>
      <c r="C85" s="297"/>
      <c r="D85" s="56">
        <v>34944</v>
      </c>
      <c r="E85" s="37"/>
      <c r="F85" s="37"/>
      <c r="G85" s="37"/>
      <c r="H85" s="38"/>
    </row>
    <row r="86" spans="1:8" ht="37.5" customHeight="1" outlineLevel="1" x14ac:dyDescent="0.2">
      <c r="A86" s="147" t="s">
        <v>53</v>
      </c>
      <c r="B86" s="315"/>
      <c r="C86" s="297"/>
      <c r="D86" s="56">
        <v>37440</v>
      </c>
      <c r="E86" s="37"/>
      <c r="F86" s="37"/>
      <c r="G86" s="37"/>
      <c r="H86" s="38"/>
    </row>
    <row r="87" spans="1:8" ht="37.5" customHeight="1" outlineLevel="1" x14ac:dyDescent="0.2">
      <c r="A87" s="147" t="s">
        <v>54</v>
      </c>
      <c r="B87" s="315"/>
      <c r="C87" s="297"/>
      <c r="D87" s="56">
        <v>39936</v>
      </c>
      <c r="E87" s="37"/>
      <c r="F87" s="37"/>
      <c r="G87" s="37"/>
      <c r="H87" s="38"/>
    </row>
    <row r="88" spans="1:8" ht="37.5" customHeight="1" outlineLevel="1" x14ac:dyDescent="0.2">
      <c r="A88" s="147" t="s">
        <v>55</v>
      </c>
      <c r="B88" s="315"/>
      <c r="C88" s="297"/>
      <c r="D88" s="56">
        <v>42432</v>
      </c>
      <c r="E88" s="37"/>
      <c r="F88" s="37"/>
      <c r="G88" s="37"/>
      <c r="H88" s="38"/>
    </row>
    <row r="89" spans="1:8" ht="37.5" customHeight="1" outlineLevel="1" x14ac:dyDescent="0.2">
      <c r="A89" s="147" t="s">
        <v>56</v>
      </c>
      <c r="B89" s="315"/>
      <c r="C89" s="297"/>
      <c r="D89" s="56">
        <v>44928</v>
      </c>
      <c r="E89" s="37"/>
      <c r="F89" s="37"/>
      <c r="G89" s="37"/>
      <c r="H89" s="38"/>
    </row>
    <row r="90" spans="1:8" ht="37.5" customHeight="1" outlineLevel="1" x14ac:dyDescent="0.2">
      <c r="A90" s="147" t="s">
        <v>57</v>
      </c>
      <c r="B90" s="315"/>
      <c r="C90" s="297"/>
      <c r="D90" s="56">
        <v>47424</v>
      </c>
      <c r="E90" s="37"/>
      <c r="F90" s="37"/>
      <c r="G90" s="37"/>
      <c r="H90" s="38"/>
    </row>
    <row r="91" spans="1:8" ht="37.5" customHeight="1" outlineLevel="1" x14ac:dyDescent="0.2">
      <c r="A91" s="147" t="s">
        <v>58</v>
      </c>
      <c r="B91" s="315"/>
      <c r="C91" s="297"/>
      <c r="D91" s="56">
        <v>49920</v>
      </c>
      <c r="E91" s="37"/>
      <c r="F91" s="37"/>
      <c r="G91" s="37"/>
      <c r="H91" s="38"/>
    </row>
    <row r="92" spans="1:8" ht="37.5" customHeight="1" outlineLevel="1" x14ac:dyDescent="0.2">
      <c r="A92" s="147" t="s">
        <v>205</v>
      </c>
      <c r="B92" s="315"/>
      <c r="C92" s="450"/>
      <c r="D92" s="56">
        <v>52416</v>
      </c>
      <c r="E92" s="37"/>
      <c r="F92" s="37"/>
      <c r="G92" s="37"/>
      <c r="H92" s="38"/>
    </row>
    <row r="93" spans="1:8" ht="37.5" customHeight="1" outlineLevel="1" x14ac:dyDescent="0.2">
      <c r="A93" s="147" t="s">
        <v>206</v>
      </c>
      <c r="B93" s="315"/>
      <c r="C93" s="450"/>
      <c r="D93" s="56">
        <v>54912</v>
      </c>
      <c r="E93" s="37"/>
      <c r="F93" s="37"/>
      <c r="G93" s="37"/>
      <c r="H93" s="38"/>
    </row>
    <row r="94" spans="1:8" ht="37.5" customHeight="1" outlineLevel="1" x14ac:dyDescent="0.2">
      <c r="A94" s="147" t="s">
        <v>207</v>
      </c>
      <c r="B94" s="315"/>
      <c r="C94" s="450"/>
      <c r="D94" s="56">
        <v>57408</v>
      </c>
      <c r="E94" s="37"/>
      <c r="F94" s="37"/>
      <c r="G94" s="37"/>
      <c r="H94" s="38"/>
    </row>
    <row r="95" spans="1:8" ht="37.5" customHeight="1" outlineLevel="1" x14ac:dyDescent="0.2">
      <c r="A95" s="147" t="s">
        <v>208</v>
      </c>
      <c r="B95" s="315"/>
      <c r="C95" s="450"/>
      <c r="D95" s="56">
        <v>59904</v>
      </c>
      <c r="E95" s="37"/>
      <c r="F95" s="37"/>
      <c r="G95" s="37"/>
      <c r="H95" s="38"/>
    </row>
    <row r="96" spans="1:8" ht="37.5" customHeight="1" outlineLevel="1" x14ac:dyDescent="0.2">
      <c r="A96" s="147" t="s">
        <v>209</v>
      </c>
      <c r="B96" s="315"/>
      <c r="C96" s="450"/>
      <c r="D96" s="56">
        <v>62400</v>
      </c>
      <c r="E96" s="37"/>
      <c r="F96" s="37"/>
      <c r="G96" s="37"/>
      <c r="H96" s="38"/>
    </row>
    <row r="97" spans="1:8" ht="37.5" customHeight="1" outlineLevel="1" x14ac:dyDescent="0.2">
      <c r="A97" s="147" t="s">
        <v>210</v>
      </c>
      <c r="B97" s="315"/>
      <c r="C97" s="450"/>
      <c r="D97" s="56">
        <v>64896</v>
      </c>
      <c r="E97" s="37"/>
      <c r="F97" s="37"/>
      <c r="G97" s="37"/>
      <c r="H97" s="38"/>
    </row>
    <row r="98" spans="1:8" ht="37.5" customHeight="1" outlineLevel="1" x14ac:dyDescent="0.2">
      <c r="A98" s="147" t="s">
        <v>211</v>
      </c>
      <c r="B98" s="315"/>
      <c r="C98" s="450"/>
      <c r="D98" s="56">
        <v>67392</v>
      </c>
      <c r="E98" s="37"/>
      <c r="F98" s="37"/>
      <c r="G98" s="37"/>
      <c r="H98" s="38"/>
    </row>
    <row r="99" spans="1:8" ht="37.5" customHeight="1" outlineLevel="1" x14ac:dyDescent="0.2">
      <c r="A99" s="147" t="s">
        <v>212</v>
      </c>
      <c r="B99" s="315"/>
      <c r="C99" s="450"/>
      <c r="D99" s="56">
        <v>69888</v>
      </c>
      <c r="E99" s="37"/>
      <c r="F99" s="37"/>
      <c r="G99" s="37"/>
      <c r="H99" s="38"/>
    </row>
    <row r="100" spans="1:8" ht="37.5" customHeight="1" outlineLevel="1" x14ac:dyDescent="0.2">
      <c r="A100" s="147" t="s">
        <v>213</v>
      </c>
      <c r="B100" s="315"/>
      <c r="C100" s="450"/>
      <c r="D100" s="56">
        <v>72384</v>
      </c>
      <c r="E100" s="37"/>
      <c r="F100" s="37"/>
      <c r="G100" s="37"/>
      <c r="H100" s="38"/>
    </row>
    <row r="101" spans="1:8" ht="37.5" customHeight="1" outlineLevel="1" thickBot="1" x14ac:dyDescent="0.25">
      <c r="A101" s="147" t="s">
        <v>214</v>
      </c>
      <c r="B101" s="315"/>
      <c r="C101" s="451"/>
      <c r="D101" s="56">
        <v>74880</v>
      </c>
      <c r="E101" s="37"/>
      <c r="F101" s="37"/>
      <c r="G101" s="37"/>
      <c r="H101" s="38"/>
    </row>
    <row r="102" spans="1:8" ht="50.1" customHeight="1" thickBot="1" x14ac:dyDescent="0.25">
      <c r="A102" s="136" t="s">
        <v>59</v>
      </c>
      <c r="B102" s="137"/>
      <c r="C102" s="137"/>
      <c r="D102" s="138" t="str">
        <f>"от "&amp;MIN(D103:D112)&amp;" до "&amp;MAX(D103:D112)</f>
        <v>от 297 до 12600</v>
      </c>
      <c r="E102" s="139"/>
      <c r="F102" s="139"/>
      <c r="G102" s="139"/>
      <c r="H102" s="140"/>
    </row>
    <row r="103" spans="1:8" s="16" customFormat="1" ht="159" customHeight="1" x14ac:dyDescent="0.2">
      <c r="A103" s="149" t="s">
        <v>60</v>
      </c>
      <c r="B103" s="150" t="s">
        <v>13</v>
      </c>
      <c r="C103" s="450"/>
      <c r="D103" s="152">
        <v>768</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157">
        <v>594</v>
      </c>
      <c r="E104" s="157"/>
      <c r="F104" s="157"/>
      <c r="G104" s="157"/>
      <c r="H104" s="158"/>
    </row>
    <row r="105" spans="1:8" ht="37.5" customHeight="1" x14ac:dyDescent="0.2">
      <c r="A105" s="154" t="s">
        <v>62</v>
      </c>
      <c r="B105" s="155"/>
      <c r="C105" s="159"/>
      <c r="D105" s="157">
        <v>12600</v>
      </c>
      <c r="E105" s="157"/>
      <c r="F105" s="157"/>
      <c r="G105" s="157"/>
      <c r="H105" s="158"/>
    </row>
    <row r="106" spans="1:8" ht="37.5" customHeight="1" x14ac:dyDescent="0.2">
      <c r="A106" s="154" t="s">
        <v>63</v>
      </c>
      <c r="B106" s="155"/>
      <c r="C106" s="159"/>
      <c r="D106" s="157">
        <v>2484</v>
      </c>
      <c r="E106" s="157"/>
      <c r="F106" s="157"/>
      <c r="G106" s="157"/>
      <c r="H106" s="158"/>
    </row>
    <row r="107" spans="1:8" ht="37.5" customHeight="1" x14ac:dyDescent="0.2">
      <c r="A107" s="160" t="s">
        <v>64</v>
      </c>
      <c r="B107" s="161"/>
      <c r="C107" s="159"/>
      <c r="D107" s="157">
        <v>6798</v>
      </c>
      <c r="E107" s="157"/>
      <c r="F107" s="157"/>
      <c r="G107" s="157"/>
      <c r="H107" s="158"/>
    </row>
    <row r="108" spans="1:8" ht="37.5" customHeight="1" x14ac:dyDescent="0.2">
      <c r="A108" s="154" t="s">
        <v>65</v>
      </c>
      <c r="B108" s="155"/>
      <c r="C108" s="159"/>
      <c r="D108" s="157">
        <v>297</v>
      </c>
      <c r="E108" s="157"/>
      <c r="F108" s="157"/>
      <c r="G108" s="157"/>
      <c r="H108" s="158"/>
    </row>
    <row r="109" spans="1:8" ht="37.5" customHeight="1" x14ac:dyDescent="0.2">
      <c r="A109" s="154" t="s">
        <v>66</v>
      </c>
      <c r="B109" s="155"/>
      <c r="C109" s="159"/>
      <c r="D109" s="157">
        <v>297</v>
      </c>
      <c r="E109" s="157"/>
      <c r="F109" s="157"/>
      <c r="G109" s="157"/>
      <c r="H109" s="158"/>
    </row>
    <row r="110" spans="1:8" ht="37.5" customHeight="1" x14ac:dyDescent="0.2">
      <c r="A110" s="154" t="s">
        <v>67</v>
      </c>
      <c r="B110" s="155"/>
      <c r="C110" s="159"/>
      <c r="D110" s="157">
        <v>594</v>
      </c>
      <c r="E110" s="157"/>
      <c r="F110" s="157"/>
      <c r="G110" s="157"/>
      <c r="H110" s="158"/>
    </row>
    <row r="111" spans="1:8" ht="37.5" customHeight="1" x14ac:dyDescent="0.2">
      <c r="A111" s="154" t="s">
        <v>68</v>
      </c>
      <c r="B111" s="155"/>
      <c r="C111" s="159"/>
      <c r="D111" s="157">
        <v>891</v>
      </c>
      <c r="E111" s="157"/>
      <c r="F111" s="157"/>
      <c r="G111" s="157"/>
      <c r="H111" s="158"/>
    </row>
    <row r="112" spans="1:8" ht="37.5" customHeight="1" thickBot="1" x14ac:dyDescent="0.25">
      <c r="A112" s="162" t="s">
        <v>69</v>
      </c>
      <c r="B112" s="163"/>
      <c r="C112" s="164"/>
      <c r="D112" s="165">
        <v>5064</v>
      </c>
      <c r="E112" s="165"/>
      <c r="F112" s="165"/>
      <c r="G112" s="165"/>
      <c r="H112" s="166"/>
    </row>
    <row r="113" spans="1:8" s="16" customFormat="1" ht="117.75" customHeight="1" thickBot="1" x14ac:dyDescent="0.25">
      <c r="A113" s="356" t="s">
        <v>71</v>
      </c>
      <c r="B113" s="397"/>
      <c r="C11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45">
        <v>30</v>
      </c>
      <c r="E113" s="45"/>
      <c r="F113" s="45"/>
      <c r="G113" s="45"/>
      <c r="H113" s="46"/>
    </row>
    <row r="114" spans="1:8" ht="50.1" customHeight="1" thickBot="1" x14ac:dyDescent="0.25">
      <c r="A114" s="24" t="s">
        <v>72</v>
      </c>
      <c r="B114" s="25"/>
      <c r="C114" s="26"/>
      <c r="D114" s="173" t="str">
        <f>"от "&amp;MIN(D116,D136:H137,F177,D138:H152)&amp;" до "&amp;MAX(D116,D136:H137,F177,D138:H152)</f>
        <v>от 618 до 36636</v>
      </c>
      <c r="E114" s="173"/>
      <c r="F114" s="173"/>
      <c r="G114" s="173"/>
      <c r="H114" s="174"/>
    </row>
    <row r="115" spans="1:8" ht="21.75" thickBot="1" x14ac:dyDescent="0.25">
      <c r="A115" s="336"/>
      <c r="B115" s="337"/>
      <c r="C115" s="130"/>
      <c r="D115" s="399"/>
      <c r="E115" s="399"/>
      <c r="F115" s="399"/>
      <c r="G115" s="399"/>
      <c r="H115" s="400"/>
    </row>
    <row r="116" spans="1:8" ht="70.5"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182">
        <v>7656</v>
      </c>
      <c r="E116" s="182"/>
      <c r="F116" s="182"/>
      <c r="G116" s="182"/>
      <c r="H116" s="183"/>
    </row>
    <row r="117" spans="1:8" ht="70.5" customHeight="1" thickBot="1" x14ac:dyDescent="0.25">
      <c r="A117" s="184" t="s">
        <v>74</v>
      </c>
      <c r="B117" s="185"/>
      <c r="C117" s="186"/>
      <c r="D117" s="187" t="s">
        <v>75</v>
      </c>
      <c r="E117" s="188"/>
      <c r="F117" s="188"/>
      <c r="G117" s="188"/>
      <c r="H117" s="189"/>
    </row>
    <row r="118" spans="1:8" ht="70.5" customHeight="1" x14ac:dyDescent="0.2">
      <c r="A118" s="190" t="s">
        <v>76</v>
      </c>
      <c r="B118" s="191"/>
      <c r="C118" s="186"/>
      <c r="D118" s="157">
        <f>D116/4</f>
        <v>1914</v>
      </c>
      <c r="E118" s="157"/>
      <c r="F118" s="157"/>
      <c r="G118" s="157"/>
      <c r="H118" s="158"/>
    </row>
    <row r="119" spans="1:8" ht="70.5" customHeight="1" x14ac:dyDescent="0.2">
      <c r="A119" s="190" t="s">
        <v>77</v>
      </c>
      <c r="B119" s="191"/>
      <c r="C119" s="186"/>
      <c r="D119" s="157">
        <f>D116/5</f>
        <v>1531.2</v>
      </c>
      <c r="E119" s="157"/>
      <c r="F119" s="157"/>
      <c r="G119" s="157"/>
      <c r="H119" s="158"/>
    </row>
    <row r="120" spans="1:8" ht="70.5" customHeight="1" x14ac:dyDescent="0.2">
      <c r="A120" s="190" t="s">
        <v>78</v>
      </c>
      <c r="B120" s="191"/>
      <c r="C120" s="186"/>
      <c r="D120" s="157">
        <f>D116/6</f>
        <v>1276</v>
      </c>
      <c r="E120" s="157"/>
      <c r="F120" s="157"/>
      <c r="G120" s="157"/>
      <c r="H120" s="158"/>
    </row>
    <row r="121" spans="1:8" ht="70.5" customHeight="1" x14ac:dyDescent="0.2">
      <c r="A121" s="190" t="s">
        <v>79</v>
      </c>
      <c r="B121" s="191"/>
      <c r="C121" s="186"/>
      <c r="D121" s="157">
        <f>D116/7</f>
        <v>1093.7142857142858</v>
      </c>
      <c r="E121" s="157"/>
      <c r="F121" s="157"/>
      <c r="G121" s="157"/>
      <c r="H121" s="158"/>
    </row>
    <row r="122" spans="1:8" ht="70.5" customHeight="1" x14ac:dyDescent="0.2">
      <c r="A122" s="190" t="s">
        <v>80</v>
      </c>
      <c r="B122" s="191"/>
      <c r="C122" s="186"/>
      <c r="D122" s="157">
        <f>D116/8</f>
        <v>957</v>
      </c>
      <c r="E122" s="157"/>
      <c r="F122" s="157"/>
      <c r="G122" s="157"/>
      <c r="H122" s="158"/>
    </row>
    <row r="123" spans="1:8" ht="70.5" customHeight="1" x14ac:dyDescent="0.2">
      <c r="A123" s="190" t="s">
        <v>81</v>
      </c>
      <c r="B123" s="191"/>
      <c r="C123" s="186"/>
      <c r="D123" s="157">
        <f>D116/9</f>
        <v>850.66666666666663</v>
      </c>
      <c r="E123" s="157"/>
      <c r="F123" s="157"/>
      <c r="G123" s="157"/>
      <c r="H123" s="158"/>
    </row>
    <row r="124" spans="1:8" ht="70.5" customHeight="1" x14ac:dyDescent="0.2">
      <c r="A124" s="190" t="s">
        <v>82</v>
      </c>
      <c r="B124" s="191"/>
      <c r="C124" s="186"/>
      <c r="D124" s="157">
        <f>D116/10</f>
        <v>765.6</v>
      </c>
      <c r="E124" s="157"/>
      <c r="F124" s="157"/>
      <c r="G124" s="157"/>
      <c r="H124" s="158"/>
    </row>
    <row r="125" spans="1:8" ht="70.5" customHeight="1" thickBot="1" x14ac:dyDescent="0.25">
      <c r="A125" s="179" t="s">
        <v>83</v>
      </c>
      <c r="B125" s="180"/>
      <c r="C125" s="186"/>
      <c r="D125" s="182">
        <v>11856</v>
      </c>
      <c r="E125" s="182"/>
      <c r="F125" s="182"/>
      <c r="G125" s="182"/>
      <c r="H125" s="183"/>
    </row>
    <row r="126" spans="1:8" ht="70.5" customHeight="1" thickBot="1" x14ac:dyDescent="0.25">
      <c r="A126" s="184" t="s">
        <v>74</v>
      </c>
      <c r="B126" s="185"/>
      <c r="C126" s="186"/>
      <c r="D126" s="187" t="s">
        <v>75</v>
      </c>
      <c r="E126" s="188"/>
      <c r="F126" s="188"/>
      <c r="G126" s="188"/>
      <c r="H126" s="189"/>
    </row>
    <row r="127" spans="1:8" ht="70.5" customHeight="1" x14ac:dyDescent="0.2">
      <c r="A127" s="190" t="s">
        <v>76</v>
      </c>
      <c r="B127" s="191"/>
      <c r="C127" s="186"/>
      <c r="D127" s="157">
        <v>2964</v>
      </c>
      <c r="E127" s="157"/>
      <c r="F127" s="157"/>
      <c r="G127" s="157"/>
      <c r="H127" s="158"/>
    </row>
    <row r="128" spans="1:8" ht="70.5" customHeight="1" x14ac:dyDescent="0.2">
      <c r="A128" s="190" t="s">
        <v>77</v>
      </c>
      <c r="B128" s="191"/>
      <c r="C128" s="186"/>
      <c r="D128" s="157">
        <v>2371.1999999999998</v>
      </c>
      <c r="E128" s="157"/>
      <c r="F128" s="157"/>
      <c r="G128" s="157"/>
      <c r="H128" s="158"/>
    </row>
    <row r="129" spans="1:8" ht="70.5" customHeight="1" x14ac:dyDescent="0.2">
      <c r="A129" s="190" t="s">
        <v>78</v>
      </c>
      <c r="B129" s="191"/>
      <c r="C129" s="186"/>
      <c r="D129" s="157">
        <v>1976</v>
      </c>
      <c r="E129" s="157"/>
      <c r="F129" s="157"/>
      <c r="G129" s="157"/>
      <c r="H129" s="158"/>
    </row>
    <row r="130" spans="1:8" ht="70.5" customHeight="1" x14ac:dyDescent="0.2">
      <c r="A130" s="190" t="s">
        <v>79</v>
      </c>
      <c r="B130" s="191"/>
      <c r="C130" s="186"/>
      <c r="D130" s="157">
        <v>1693.7142857142856</v>
      </c>
      <c r="E130" s="157"/>
      <c r="F130" s="157"/>
      <c r="G130" s="157"/>
      <c r="H130" s="158"/>
    </row>
    <row r="131" spans="1:8" ht="70.5" customHeight="1" x14ac:dyDescent="0.2">
      <c r="A131" s="190" t="s">
        <v>80</v>
      </c>
      <c r="B131" s="191"/>
      <c r="C131" s="186"/>
      <c r="D131" s="157">
        <v>1482</v>
      </c>
      <c r="E131" s="157"/>
      <c r="F131" s="157"/>
      <c r="G131" s="157"/>
      <c r="H131" s="158"/>
    </row>
    <row r="132" spans="1:8" ht="70.5" customHeight="1" x14ac:dyDescent="0.2">
      <c r="A132" s="190" t="s">
        <v>81</v>
      </c>
      <c r="B132" s="191"/>
      <c r="C132" s="186"/>
      <c r="D132" s="157">
        <v>1317.3333333333333</v>
      </c>
      <c r="E132" s="157"/>
      <c r="F132" s="157"/>
      <c r="G132" s="157"/>
      <c r="H132" s="158"/>
    </row>
    <row r="133" spans="1:8" ht="70.5" customHeight="1" thickBot="1" x14ac:dyDescent="0.25">
      <c r="A133" s="190" t="s">
        <v>82</v>
      </c>
      <c r="B133" s="191"/>
      <c r="C133" s="194"/>
      <c r="D133" s="157">
        <v>1185.5999999999999</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44">
        <v>9348</v>
      </c>
      <c r="E134" s="45"/>
      <c r="F134" s="45"/>
      <c r="G134" s="45"/>
      <c r="H134" s="46"/>
    </row>
    <row r="135" spans="1:8" ht="21.75" thickBot="1" x14ac:dyDescent="0.25">
      <c r="A135" s="336"/>
      <c r="B135" s="337"/>
      <c r="C135" s="125"/>
      <c r="D135" s="399"/>
      <c r="E135" s="399"/>
      <c r="F135" s="399"/>
      <c r="G135" s="399"/>
      <c r="H135" s="400"/>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"2ГИС.БЛАГОВЕЩЕНСК"</v>
      </c>
      <c r="D136" s="31">
        <v>5250</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121">
        <v>4428</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6">
        <v>5778</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"2ГИС.БЛАГОВЕЩЕНСК"</v>
      </c>
      <c r="D139" s="36">
        <v>6642</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"2ГИС.БЛАГОВЕЩЕНСК"</v>
      </c>
      <c r="D140" s="36">
        <v>7970.4</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6">
        <v>4872</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6">
        <v>4428</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6">
        <v>5520</v>
      </c>
      <c r="E143" s="37"/>
      <c r="F143" s="37"/>
      <c r="G143" s="37"/>
      <c r="H143" s="38"/>
    </row>
    <row r="144" spans="1:8" ht="50.1" customHeight="1" x14ac:dyDescent="0.2">
      <c r="A144" s="160" t="s">
        <v>93</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6">
        <v>20856</v>
      </c>
      <c r="E144" s="37"/>
      <c r="F144" s="37"/>
      <c r="G144" s="37"/>
      <c r="H144" s="38"/>
    </row>
    <row r="145" spans="1:8" ht="50.1" customHeight="1" x14ac:dyDescent="0.2">
      <c r="A145" s="160" t="s">
        <v>94</v>
      </c>
      <c r="B145" s="161"/>
      <c r="C145" s="202" t="s">
        <v>95</v>
      </c>
      <c r="D145" s="36">
        <v>618</v>
      </c>
      <c r="E145" s="37"/>
      <c r="F145" s="37"/>
      <c r="G145" s="37"/>
      <c r="H145" s="38"/>
    </row>
    <row r="146" spans="1:8" ht="62.45"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6">
        <v>7332</v>
      </c>
      <c r="E146" s="37"/>
      <c r="F146" s="37"/>
      <c r="G146" s="37"/>
      <c r="H146" s="38"/>
    </row>
    <row r="147" spans="1:8" ht="62.45" customHeight="1" x14ac:dyDescent="0.2">
      <c r="A147" s="160" t="s">
        <v>97</v>
      </c>
      <c r="B147" s="161"/>
      <c r="C147" s="202" t="str">
        <f t="shared" ref="C147: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6">
        <v>5340</v>
      </c>
      <c r="E147" s="37"/>
      <c r="F147" s="37"/>
      <c r="G147" s="37"/>
      <c r="H147" s="38"/>
    </row>
    <row r="148" spans="1:8" ht="62.45" customHeight="1" x14ac:dyDescent="0.2">
      <c r="A148" s="160" t="s">
        <v>98</v>
      </c>
      <c r="B148" s="161"/>
      <c r="C148"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6">
        <v>6114</v>
      </c>
      <c r="E148" s="37"/>
      <c r="F148" s="37"/>
      <c r="G148" s="37"/>
      <c r="H148" s="38"/>
    </row>
    <row r="149" spans="1:8" ht="62.45" customHeight="1" x14ac:dyDescent="0.2">
      <c r="A149" s="160" t="s">
        <v>99</v>
      </c>
      <c r="B149" s="161"/>
      <c r="C149"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6">
        <v>2670</v>
      </c>
      <c r="E149" s="37"/>
      <c r="F149" s="37"/>
      <c r="G149" s="37"/>
      <c r="H149" s="38"/>
    </row>
    <row r="150" spans="1:8" ht="62.45" customHeight="1" x14ac:dyDescent="0.2">
      <c r="A150" s="160" t="s">
        <v>100</v>
      </c>
      <c r="B150" s="161" t="s">
        <v>100</v>
      </c>
      <c r="C150"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6">
        <v>36636</v>
      </c>
      <c r="E150" s="37"/>
      <c r="F150" s="37"/>
      <c r="G150" s="37"/>
      <c r="H150" s="38"/>
    </row>
    <row r="151" spans="1:8" ht="62.45" customHeight="1" x14ac:dyDescent="0.2">
      <c r="A151" s="160" t="s">
        <v>101</v>
      </c>
      <c r="B151" s="161" t="s">
        <v>101</v>
      </c>
      <c r="C151"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6">
        <v>16104</v>
      </c>
      <c r="E151" s="37"/>
      <c r="F151" s="37"/>
      <c r="G151" s="37"/>
      <c r="H151" s="38"/>
    </row>
    <row r="152" spans="1:8" ht="50.1" customHeight="1" x14ac:dyDescent="0.2">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2" s="36">
        <v>27522</v>
      </c>
      <c r="E152" s="37"/>
      <c r="F152" s="37"/>
      <c r="G152" s="37"/>
      <c r="H152" s="38"/>
    </row>
    <row r="153" spans="1:8" s="16" customFormat="1" ht="102" customHeight="1" x14ac:dyDescent="0.2">
      <c r="A153" s="160" t="s">
        <v>16</v>
      </c>
      <c r="B153" s="161"/>
      <c r="C15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6">
        <v>1488</v>
      </c>
      <c r="E153" s="37"/>
      <c r="F153" s="37"/>
      <c r="G153" s="37"/>
      <c r="H153" s="38"/>
    </row>
    <row r="154" spans="1:8" s="16" customFormat="1" ht="102" customHeight="1" x14ac:dyDescent="0.2">
      <c r="A154" s="160" t="s">
        <v>103</v>
      </c>
      <c r="B154" s="161"/>
      <c r="C15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4" s="36">
        <v>100002</v>
      </c>
      <c r="E154" s="37"/>
      <c r="F154" s="37"/>
      <c r="G154" s="37"/>
      <c r="H154" s="38"/>
    </row>
    <row r="155" spans="1:8" s="16" customFormat="1" ht="126" customHeight="1" x14ac:dyDescent="0.2">
      <c r="A155" s="160" t="s">
        <v>104</v>
      </c>
      <c r="B155" s="161"/>
      <c r="C15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5" s="36">
        <v>10902</v>
      </c>
      <c r="E155" s="37"/>
      <c r="F155" s="37"/>
      <c r="G155" s="37"/>
      <c r="H155" s="38"/>
    </row>
    <row r="156" spans="1:8" s="16" customFormat="1" ht="126" customHeight="1" x14ac:dyDescent="0.2">
      <c r="A156" s="160" t="s">
        <v>105</v>
      </c>
      <c r="B156" s="161"/>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6">
        <v>7902</v>
      </c>
      <c r="E156" s="37"/>
      <c r="F156" s="37"/>
      <c r="G156" s="37"/>
      <c r="H156" s="38"/>
    </row>
    <row r="157" spans="1:8" s="16" customFormat="1" ht="126" customHeight="1" x14ac:dyDescent="0.2">
      <c r="A157" s="154" t="s">
        <v>106</v>
      </c>
      <c r="B157" s="204"/>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7" s="36">
        <v>12654</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"2ГИС.БЛАГОВЕЩЕНСК"</v>
      </c>
      <c r="D158" s="36">
        <v>9480</v>
      </c>
      <c r="E158" s="37"/>
      <c r="F158" s="37"/>
      <c r="G158" s="37"/>
      <c r="H158" s="38"/>
    </row>
    <row r="159" spans="1:8" ht="50.1" customHeight="1" x14ac:dyDescent="0.2">
      <c r="A159" s="160" t="s">
        <v>108</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6">
        <v>8040</v>
      </c>
      <c r="E159" s="37"/>
      <c r="F159" s="37"/>
      <c r="G159" s="37"/>
      <c r="H159" s="38"/>
    </row>
    <row r="160" spans="1:8" ht="50.1" customHeight="1" x14ac:dyDescent="0.2">
      <c r="A160" s="160" t="s">
        <v>109</v>
      </c>
      <c r="B160" s="161"/>
      <c r="C160" s="202" t="str">
        <f t="shared" si="1"/>
        <v>Электронный справочник на основе Справочника организаций "2ГИС.БЛАГОВЕЩЕНСК" (версия для ПК)</v>
      </c>
      <c r="D160" s="36">
        <v>10440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"2ГИС.БЛАГОВЕЩЕНСК"</v>
      </c>
      <c r="D161" s="36">
        <v>12000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"2ГИС.БЛАГОВЕЩЕНСК"</v>
      </c>
      <c r="D162" s="36">
        <v>14400</v>
      </c>
      <c r="E162" s="37"/>
      <c r="F162" s="37"/>
      <c r="G162" s="37"/>
      <c r="H162" s="38"/>
    </row>
    <row r="163" spans="1:8" ht="50.1" customHeight="1" x14ac:dyDescent="0.2">
      <c r="A163" s="160" t="s">
        <v>112</v>
      </c>
      <c r="B163" s="161"/>
      <c r="C163" s="202" t="str">
        <f t="shared" si="1"/>
        <v>Электронный справочник на основе Справочника организаций "2ГИС.БЛАГОВЕЩЕНСК" (версия для ПК)</v>
      </c>
      <c r="D163" s="36">
        <v>8880</v>
      </c>
      <c r="E163" s="37"/>
      <c r="F163" s="37"/>
      <c r="G163" s="37"/>
      <c r="H163" s="38"/>
    </row>
    <row r="164" spans="1:8" ht="50.1" customHeight="1" x14ac:dyDescent="0.2">
      <c r="A164" s="160" t="s">
        <v>113</v>
      </c>
      <c r="B164" s="161"/>
      <c r="C164" s="202" t="str">
        <f t="shared" si="1"/>
        <v>Электронный справочник на основе Справочника организаций "2ГИС.БЛАГОВЕЩЕНСК" (версия для ПК)</v>
      </c>
      <c r="D164" s="36">
        <v>8040</v>
      </c>
      <c r="E164" s="37"/>
      <c r="F164" s="37"/>
      <c r="G164" s="37"/>
      <c r="H164" s="38"/>
    </row>
    <row r="165" spans="1:8" ht="50.1" customHeight="1" x14ac:dyDescent="0.2">
      <c r="A165" s="160" t="s">
        <v>114</v>
      </c>
      <c r="B165" s="161"/>
      <c r="C165" s="202" t="str">
        <f t="shared" si="1"/>
        <v>Электронный справочник на основе Справочника организаций "2ГИС.БЛАГОВЕЩЕНСК" (версия для ПК)</v>
      </c>
      <c r="D165" s="36">
        <v>9960</v>
      </c>
      <c r="E165" s="37"/>
      <c r="F165" s="37"/>
      <c r="G165" s="37"/>
      <c r="H165" s="38"/>
    </row>
    <row r="166" spans="1:8" ht="50.1" customHeight="1" x14ac:dyDescent="0.2">
      <c r="A166" s="160" t="s">
        <v>115</v>
      </c>
      <c r="B166" s="161"/>
      <c r="C166" s="202" t="s">
        <v>95</v>
      </c>
      <c r="D166" s="36">
        <v>1200</v>
      </c>
      <c r="E166" s="37"/>
      <c r="F166" s="37"/>
      <c r="G166" s="37"/>
      <c r="H166" s="38"/>
    </row>
    <row r="167" spans="1:8" ht="69.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6">
        <v>66000</v>
      </c>
      <c r="E167" s="37"/>
      <c r="F167" s="37"/>
      <c r="G167" s="37"/>
      <c r="H167" s="38"/>
    </row>
    <row r="168" spans="1:8" ht="50.1" customHeight="1" thickBot="1" x14ac:dyDescent="0.25">
      <c r="A168" s="160" t="s">
        <v>117</v>
      </c>
      <c r="B168" s="161"/>
      <c r="C168" s="202" t="str">
        <f t="shared" si="1"/>
        <v>Электронный справочник на основе Справочника организаций "2ГИС.БЛАГОВЕЩЕНСК" (версия для ПК)</v>
      </c>
      <c r="D168" s="44">
        <v>49560</v>
      </c>
      <c r="E168" s="45"/>
      <c r="F168" s="45"/>
      <c r="G168" s="45"/>
      <c r="H168" s="46"/>
    </row>
    <row r="169" spans="1:8" s="28" customFormat="1" ht="50.1" customHeight="1" thickBot="1" x14ac:dyDescent="0.25">
      <c r="A169" s="24" t="s">
        <v>118</v>
      </c>
      <c r="B169" s="25"/>
      <c r="C169" s="26"/>
      <c r="D169" s="173"/>
      <c r="E169" s="173"/>
      <c r="F169" s="173"/>
      <c r="G169" s="173"/>
      <c r="H169" s="174"/>
    </row>
    <row r="170" spans="1:8" s="28" customFormat="1" ht="50.1" customHeight="1" thickBot="1" x14ac:dyDescent="0.25">
      <c r="A170" s="449" t="s">
        <v>5</v>
      </c>
      <c r="B170" s="452"/>
      <c r="C170" s="453" t="s">
        <v>7</v>
      </c>
      <c r="D170" s="20" t="s">
        <v>8</v>
      </c>
      <c r="E170" s="21"/>
      <c r="F170" s="21"/>
      <c r="G170" s="21"/>
      <c r="H170" s="22"/>
    </row>
    <row r="171" spans="1:8" s="16" customFormat="1" ht="50.1" customHeight="1" x14ac:dyDescent="0.2">
      <c r="A171" s="160" t="s">
        <v>120</v>
      </c>
      <c r="B171" s="161"/>
      <c r="C171" s="454"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6">
        <v>8280</v>
      </c>
      <c r="E171" s="37"/>
      <c r="F171" s="37"/>
      <c r="G171" s="37"/>
      <c r="H171" s="38"/>
    </row>
    <row r="172" spans="1:8" s="16" customFormat="1" ht="50.1" customHeight="1" x14ac:dyDescent="0.2">
      <c r="A172" s="160" t="s">
        <v>119</v>
      </c>
      <c r="B172" s="161"/>
      <c r="C172" s="455"/>
      <c r="D172" s="36">
        <v>6330</v>
      </c>
      <c r="E172" s="37"/>
      <c r="F172" s="37"/>
      <c r="G172" s="37"/>
      <c r="H172" s="38"/>
    </row>
    <row r="173" spans="1:8" s="16" customFormat="1" ht="50.1" customHeight="1" x14ac:dyDescent="0.2">
      <c r="A173" s="207" t="s">
        <v>121</v>
      </c>
      <c r="B173" s="208"/>
      <c r="C173" s="455"/>
      <c r="D173" s="359">
        <v>3780</v>
      </c>
      <c r="E173" s="157"/>
      <c r="F173" s="157"/>
      <c r="G173" s="157"/>
      <c r="H173" s="157"/>
    </row>
    <row r="174" spans="1:8" s="16" customFormat="1" ht="50.1" customHeight="1" x14ac:dyDescent="0.2">
      <c r="A174" s="207" t="s">
        <v>122</v>
      </c>
      <c r="B174" s="208"/>
      <c r="C174" s="455"/>
      <c r="D174" s="359">
        <v>378</v>
      </c>
      <c r="E174" s="157"/>
      <c r="F174" s="157"/>
      <c r="G174" s="157"/>
      <c r="H174" s="157"/>
    </row>
    <row r="175" spans="1:8" s="16" customFormat="1" ht="50.1" customHeight="1" thickBot="1" x14ac:dyDescent="0.25">
      <c r="A175" s="207" t="s">
        <v>123</v>
      </c>
      <c r="B175" s="208"/>
      <c r="C175" s="456"/>
      <c r="D175" s="78">
        <v>1332</v>
      </c>
      <c r="E175" s="79"/>
      <c r="F175" s="79"/>
      <c r="G175" s="79"/>
      <c r="H175" s="79"/>
    </row>
    <row r="176" spans="1:8" s="16" customFormat="1" ht="50.1" customHeight="1" thickBot="1" x14ac:dyDescent="0.25">
      <c r="A176" s="24" t="s">
        <v>124</v>
      </c>
      <c r="B176" s="25"/>
      <c r="C176" s="26"/>
      <c r="D176" s="173"/>
      <c r="E176" s="173"/>
      <c r="F176" s="173"/>
      <c r="G176" s="173"/>
      <c r="H176" s="174"/>
    </row>
    <row r="177" spans="1:8" ht="50.1" customHeight="1" x14ac:dyDescent="0.2">
      <c r="A177" s="160" t="s">
        <v>125</v>
      </c>
      <c r="B177" s="161"/>
      <c r="C17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212">
        <f>F177*1.2</f>
        <v>8157.5999999999995</v>
      </c>
      <c r="E177" s="213">
        <f>F177*1.1</f>
        <v>7477.8</v>
      </c>
      <c r="F177" s="213">
        <v>6798</v>
      </c>
      <c r="G177" s="213">
        <f>F177*0.75</f>
        <v>5098.5</v>
      </c>
      <c r="H177" s="214">
        <f>F177*0.5</f>
        <v>3399</v>
      </c>
    </row>
    <row r="178" spans="1:8" ht="50.1" customHeight="1" x14ac:dyDescent="0.2">
      <c r="A178" s="160" t="s">
        <v>126</v>
      </c>
      <c r="B178" s="161"/>
      <c r="C178" s="202" t="str">
        <f>"Интернет-площадка 2gis.ru на основе Cправочника организаций "&amp;$C$2&amp;""</f>
        <v>Интернет-площадка 2gis.ru на основе Cправочника организаций "2ГИС.БЛАГОВЕЩЕНСК"</v>
      </c>
      <c r="D178" s="36">
        <v>2940</v>
      </c>
      <c r="E178" s="37"/>
      <c r="F178" s="37"/>
      <c r="G178" s="37"/>
      <c r="H178" s="38"/>
    </row>
    <row r="179" spans="1:8" ht="50.1" customHeight="1" x14ac:dyDescent="0.2">
      <c r="A179" s="160" t="s">
        <v>127</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6">
        <v>2214</v>
      </c>
      <c r="E179" s="37"/>
      <c r="F179" s="37"/>
      <c r="G179" s="37"/>
      <c r="H179" s="38"/>
    </row>
    <row r="180" spans="1:8" ht="50.1" customHeight="1" x14ac:dyDescent="0.2">
      <c r="A180" s="160" t="s">
        <v>128</v>
      </c>
      <c r="B180" s="161"/>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212">
        <f>F180*1.2</f>
        <v>14688</v>
      </c>
      <c r="E180" s="213">
        <f>F180*1.1</f>
        <v>13464.000000000002</v>
      </c>
      <c r="F180" s="213">
        <v>12240</v>
      </c>
      <c r="G180" s="213">
        <f>F180*0.75</f>
        <v>9180</v>
      </c>
      <c r="H180" s="214">
        <f>F180*0.5</f>
        <v>6120</v>
      </c>
    </row>
    <row r="181" spans="1:8" ht="50.1" customHeight="1" x14ac:dyDescent="0.2">
      <c r="A181" s="160" t="s">
        <v>179</v>
      </c>
      <c r="B181" s="161"/>
      <c r="C181" s="202" t="str">
        <f>"Интернет-площадка 2gis.ru на основе Cправочника организаций "&amp;$C$2&amp;""</f>
        <v>Интернет-площадка 2gis.ru на основе Cправочника организаций "2ГИС.БЛАГОВЕЩЕНСК"</v>
      </c>
      <c r="D181" s="36">
        <v>5400</v>
      </c>
      <c r="E181" s="37"/>
      <c r="F181" s="37"/>
      <c r="G181" s="37"/>
      <c r="H181" s="38"/>
    </row>
    <row r="182" spans="1:8" ht="50.1" customHeight="1" x14ac:dyDescent="0.2">
      <c r="A182" s="160" t="s">
        <v>130</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6">
        <v>4080</v>
      </c>
      <c r="E182" s="37"/>
      <c r="F182" s="37"/>
      <c r="G182" s="37"/>
      <c r="H182" s="38"/>
    </row>
    <row r="183" spans="1:8" s="16" customFormat="1" ht="126" customHeight="1" thickBot="1" x14ac:dyDescent="0.25">
      <c r="A183" s="160" t="s">
        <v>131</v>
      </c>
      <c r="B183" s="161"/>
      <c r="C183" s="215" t="str">
        <f>C178</f>
        <v>Интернет-площадка 2gis.ru на основе Cправочника организаций "2ГИС.БЛАГОВЕЩЕНСК"</v>
      </c>
      <c r="D183" s="212">
        <f>F183*1.2</f>
        <v>6768</v>
      </c>
      <c r="E183" s="213">
        <f>F183*1.1</f>
        <v>6204.0000000000009</v>
      </c>
      <c r="F183" s="213">
        <v>5640</v>
      </c>
      <c r="G183" s="213">
        <f>F183*0.75</f>
        <v>4230</v>
      </c>
      <c r="H183" s="214">
        <f>F183*0.5</f>
        <v>2820</v>
      </c>
    </row>
    <row r="184" spans="1:8" ht="49.5" customHeight="1" thickBot="1" x14ac:dyDescent="0.25">
      <c r="A184" s="24" t="s">
        <v>193</v>
      </c>
      <c r="B184" s="25"/>
      <c r="C184" s="26"/>
      <c r="D184" s="173"/>
      <c r="E184" s="173"/>
      <c r="F184" s="173"/>
      <c r="G184" s="173"/>
      <c r="H184" s="174"/>
    </row>
    <row r="185" spans="1:8" s="23" customFormat="1" ht="30" customHeight="1" thickBot="1" x14ac:dyDescent="0.25">
      <c r="A185" s="429"/>
      <c r="B185" s="429"/>
      <c r="C185" s="430"/>
      <c r="D185" s="429"/>
      <c r="E185" s="429"/>
      <c r="F185" s="429"/>
      <c r="G185" s="429"/>
      <c r="H185" s="431"/>
    </row>
    <row r="186" spans="1:8" s="16" customFormat="1" ht="185.25" customHeight="1" x14ac:dyDescent="0.2">
      <c r="A186" s="160" t="s">
        <v>194</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1">
        <v>10428</v>
      </c>
      <c r="E186" s="32"/>
      <c r="F186" s="32"/>
      <c r="G186" s="32"/>
      <c r="H186" s="33"/>
    </row>
    <row r="187" spans="1:8" s="16" customFormat="1" ht="83.25" customHeight="1" thickBot="1" x14ac:dyDescent="0.25">
      <c r="A187" s="160" t="s">
        <v>195</v>
      </c>
      <c r="B187" s="161"/>
      <c r="C187" s="210"/>
      <c r="D187" s="36">
        <v>10428</v>
      </c>
      <c r="E187" s="37"/>
      <c r="F187" s="37"/>
      <c r="G187" s="37"/>
      <c r="H187" s="38"/>
    </row>
    <row r="188" spans="1:8" ht="21.75" thickBot="1" x14ac:dyDescent="0.25">
      <c r="A188" s="336"/>
      <c r="B188" s="337"/>
      <c r="C188" s="125"/>
      <c r="D188" s="399"/>
      <c r="E188" s="399"/>
      <c r="F188" s="399"/>
      <c r="G188" s="399"/>
      <c r="H188" s="400"/>
    </row>
    <row r="190" spans="1:8" ht="21" x14ac:dyDescent="0.2">
      <c r="A190" s="220"/>
      <c r="B190" s="221" t="s">
        <v>133</v>
      </c>
      <c r="C190" s="222" t="s">
        <v>246</v>
      </c>
      <c r="D190" s="222"/>
      <c r="E190" s="223"/>
      <c r="F190" s="223"/>
      <c r="G190" s="223"/>
      <c r="H190" s="223"/>
    </row>
    <row r="191" spans="1:8" ht="21" x14ac:dyDescent="0.2">
      <c r="A191" s="220"/>
      <c r="B191" s="223"/>
      <c r="C191" s="224" t="s">
        <v>247</v>
      </c>
      <c r="D191" s="224"/>
      <c r="E191" s="223"/>
      <c r="F191" s="223"/>
      <c r="G191" s="223"/>
      <c r="H191" s="223"/>
    </row>
    <row r="192" spans="1:8" ht="21" x14ac:dyDescent="0.2">
      <c r="A192" s="220"/>
      <c r="B192" s="223"/>
      <c r="C192" s="224" t="s">
        <v>248</v>
      </c>
      <c r="D192" s="224"/>
      <c r="E192" s="223"/>
      <c r="F192" s="223"/>
      <c r="G192" s="223"/>
      <c r="H192" s="223"/>
    </row>
    <row r="193" spans="1:8" ht="21" x14ac:dyDescent="0.2">
      <c r="A193" s="220"/>
      <c r="B193" s="223"/>
      <c r="C193" s="457"/>
      <c r="D193" s="457"/>
      <c r="E193" s="223"/>
      <c r="F193" s="223"/>
      <c r="G193" s="223"/>
      <c r="H193" s="223"/>
    </row>
    <row r="194" spans="1:8" s="226" customFormat="1" ht="109.5" customHeight="1" x14ac:dyDescent="0.2">
      <c r="A194" s="225" t="s">
        <v>249</v>
      </c>
      <c r="B194" s="225"/>
      <c r="C194" s="225"/>
      <c r="D194" s="225"/>
      <c r="E194" s="225"/>
      <c r="F194" s="225"/>
      <c r="G194" s="225"/>
      <c r="H194" s="225"/>
    </row>
    <row r="195" spans="1:8" ht="26.25" customHeight="1" x14ac:dyDescent="0.2">
      <c r="A195" s="227" t="str">
        <f>Абакан_юр!A174</f>
        <v>По соглашению сторон в качестве валюты платежа могут выступать украинские гривны, в этом случае курс следующий: 1 руб. = 0,4273 гривен</v>
      </c>
      <c r="B195" s="227"/>
      <c r="C195" s="227"/>
      <c r="D195" s="228"/>
      <c r="E195" s="228"/>
      <c r="F195" s="229"/>
      <c r="G195" s="230"/>
      <c r="H195" s="230"/>
    </row>
    <row r="196" spans="1:8" ht="26.25" customHeight="1" x14ac:dyDescent="0.2">
      <c r="A196" s="227" t="str">
        <f>Абакан_юр!A175</f>
        <v>По соглашению сторон в качестве валюты платежа могут выступать дирхамы ОАЭ, в этом случае курс следующий: 1 руб. = 0,0413 дирхам</v>
      </c>
      <c r="B196" s="227"/>
      <c r="C196" s="227"/>
      <c r="D196" s="228"/>
      <c r="E196" s="228"/>
      <c r="F196" s="229"/>
      <c r="G196" s="232"/>
      <c r="H196" s="232"/>
    </row>
    <row r="197" spans="1:8" ht="26.25" customHeight="1" x14ac:dyDescent="0.2">
      <c r="A197" s="227" t="str">
        <f>Абакан_юр!A176</f>
        <v>По соглашению сторон в качестве валюты платежа могут выступать доллары США, в этом случае курс следующий: 1 руб. = 0,0113 доллара</v>
      </c>
      <c r="B197" s="227"/>
      <c r="C197" s="227"/>
      <c r="D197" s="228"/>
      <c r="E197" s="228"/>
      <c r="F197" s="229"/>
      <c r="G197" s="232"/>
      <c r="H197" s="232"/>
    </row>
    <row r="198" spans="1:8" ht="26.25" customHeight="1" x14ac:dyDescent="0.2">
      <c r="A198" s="227" t="str">
        <f>Абакан_юр!A177</f>
        <v>По соглашению сторон в качестве валюты платежа могут выступать евро, в этом случае курс следующий: 1 руб. = 0,0105 евро</v>
      </c>
      <c r="B198" s="227"/>
      <c r="C198" s="227"/>
      <c r="D198" s="228"/>
      <c r="E198" s="229"/>
      <c r="F198" s="229"/>
      <c r="G198" s="232"/>
      <c r="H198" s="232"/>
    </row>
    <row r="199" spans="1:8" ht="26.25" customHeight="1" x14ac:dyDescent="0.2">
      <c r="A199" s="227" t="str">
        <f>Абакан_юр!A178</f>
        <v>По соглашению сторон в качестве валюты платежа могут выступать чешские кроны, в этом случае курс следующий: 1 руб. = 0,2661 крона</v>
      </c>
      <c r="B199" s="227"/>
      <c r="C199" s="227"/>
      <c r="D199" s="228"/>
      <c r="E199" s="229"/>
      <c r="F199" s="229"/>
      <c r="G199" s="232"/>
      <c r="H199" s="232"/>
    </row>
    <row r="200" spans="1:8" ht="26.25" customHeight="1" x14ac:dyDescent="0.2">
      <c r="A200" s="227" t="str">
        <f>Абакан_юр!A179</f>
        <v>По соглашению сторон в качестве валюты платежа могут выступать киргизские сомы, в этом случае курс следующий: 1 руб. = 1,0065 сом</v>
      </c>
      <c r="B200" s="227"/>
      <c r="C200" s="227"/>
      <c r="D200" s="228"/>
      <c r="E200" s="228"/>
      <c r="F200" s="229"/>
      <c r="G200" s="232"/>
      <c r="H200" s="232"/>
    </row>
    <row r="201" spans="1:8" ht="26.25" customHeight="1" x14ac:dyDescent="0.2">
      <c r="A201"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1" s="227"/>
      <c r="C201" s="227"/>
      <c r="D201" s="228"/>
      <c r="E201" s="228"/>
      <c r="F201" s="229"/>
      <c r="G201" s="232"/>
      <c r="H201" s="232"/>
    </row>
    <row r="202" spans="1:8" ht="26.25" x14ac:dyDescent="0.2">
      <c r="A202" s="233"/>
      <c r="B202" s="233"/>
      <c r="C202" s="234"/>
      <c r="D202" s="235"/>
      <c r="E202" s="235"/>
      <c r="F202" s="236"/>
      <c r="G202" s="237"/>
      <c r="H202" s="237"/>
    </row>
    <row r="203" spans="1:8" ht="21" x14ac:dyDescent="0.2">
      <c r="A203" s="239" t="s">
        <v>144</v>
      </c>
      <c r="B203" s="239"/>
      <c r="C203" s="239"/>
      <c r="D203" s="239"/>
      <c r="E203" s="239"/>
      <c r="F203" s="239"/>
      <c r="G203" s="239"/>
      <c r="H203" s="239"/>
    </row>
    <row r="204" spans="1:8" ht="21" x14ac:dyDescent="0.2">
      <c r="A204" s="239" t="s">
        <v>145</v>
      </c>
      <c r="B204" s="239"/>
      <c r="C204" s="239"/>
      <c r="D204" s="239"/>
      <c r="E204" s="239"/>
      <c r="F204" s="239"/>
      <c r="G204" s="239"/>
      <c r="H204" s="239"/>
    </row>
    <row r="205" spans="1:8" ht="26.25" x14ac:dyDescent="0.2">
      <c r="A205" s="233"/>
      <c r="B205" s="233"/>
      <c r="C205" s="234"/>
      <c r="D205" s="235"/>
      <c r="E205" s="235"/>
      <c r="F205" s="236"/>
      <c r="G205" s="237"/>
      <c r="H205" s="237"/>
    </row>
    <row r="206" spans="1:8" ht="35.25" customHeight="1" thickBot="1" x14ac:dyDescent="0.25">
      <c r="A206" s="240" t="s">
        <v>146</v>
      </c>
      <c r="B206" s="240"/>
      <c r="C206" s="240"/>
      <c r="D206" s="240"/>
      <c r="E206" s="240"/>
      <c r="F206" s="241"/>
      <c r="G206" s="231"/>
      <c r="H206" s="242"/>
    </row>
    <row r="207" spans="1:8" ht="50.1" customHeight="1" thickBot="1" x14ac:dyDescent="0.25">
      <c r="A207" s="243" t="s">
        <v>147</v>
      </c>
      <c r="B207" s="244"/>
      <c r="C207" s="244"/>
      <c r="D207" s="244"/>
      <c r="E207" s="245"/>
      <c r="F207" s="246"/>
      <c r="H207" s="247"/>
    </row>
    <row r="208" spans="1:8" ht="85.5" customHeight="1" thickBot="1" x14ac:dyDescent="0.25">
      <c r="A208" s="248" t="s">
        <v>148</v>
      </c>
      <c r="B208" s="249"/>
      <c r="C208" s="250" t="s">
        <v>149</v>
      </c>
      <c r="D208" s="249" t="s">
        <v>150</v>
      </c>
      <c r="E208" s="251"/>
      <c r="F208" s="252"/>
      <c r="G208" s="252"/>
      <c r="H208" s="252"/>
    </row>
    <row r="209" spans="1:8" ht="100.5" customHeight="1" x14ac:dyDescent="0.2">
      <c r="A209" s="253" t="s">
        <v>151</v>
      </c>
      <c r="B209" s="254"/>
      <c r="C209" s="255" t="s">
        <v>152</v>
      </c>
      <c r="D209" s="256" t="s">
        <v>153</v>
      </c>
      <c r="E209" s="257"/>
      <c r="F209" s="252"/>
      <c r="G209" s="252"/>
      <c r="H209" s="252"/>
    </row>
    <row r="210" spans="1:8" ht="85.5" customHeight="1" x14ac:dyDescent="0.2">
      <c r="A210" s="258" t="s">
        <v>154</v>
      </c>
      <c r="B210" s="259"/>
      <c r="C210" s="260" t="s">
        <v>155</v>
      </c>
      <c r="D210" s="261" t="s">
        <v>156</v>
      </c>
      <c r="E210" s="262"/>
      <c r="F210" s="252"/>
      <c r="G210" s="252"/>
      <c r="H210" s="252"/>
    </row>
    <row r="211" spans="1:8" ht="108.75" customHeight="1" thickBot="1" x14ac:dyDescent="0.25">
      <c r="A211" s="404" t="s">
        <v>157</v>
      </c>
      <c r="B211" s="405"/>
      <c r="C211" s="406" t="s">
        <v>158</v>
      </c>
      <c r="D211" s="407" t="s">
        <v>156</v>
      </c>
      <c r="E211" s="408"/>
      <c r="F211" s="252"/>
      <c r="G211" s="252"/>
      <c r="H211" s="252"/>
    </row>
    <row r="212" spans="1:8" s="217" customFormat="1" ht="125.25" customHeight="1" x14ac:dyDescent="0.2">
      <c r="A212" s="258" t="s">
        <v>160</v>
      </c>
      <c r="B212" s="259"/>
      <c r="C212" s="409" t="s">
        <v>161</v>
      </c>
      <c r="D212" s="259" t="s">
        <v>156</v>
      </c>
      <c r="E212" s="410"/>
      <c r="F212" s="246"/>
      <c r="G212" s="246"/>
      <c r="H212" s="246"/>
    </row>
    <row r="213" spans="1:8" s="238" customFormat="1" ht="222.75" customHeight="1" x14ac:dyDescent="0.2">
      <c r="A213" s="445" t="s">
        <v>162</v>
      </c>
      <c r="B213" s="446"/>
      <c r="C213" s="260" t="s">
        <v>163</v>
      </c>
      <c r="D213" s="447" t="s">
        <v>156</v>
      </c>
      <c r="E213" s="448"/>
      <c r="F213" s="236"/>
      <c r="G213" s="237"/>
      <c r="H213" s="237"/>
    </row>
    <row r="214" spans="1:8" ht="24.75" customHeight="1" x14ac:dyDescent="0.2">
      <c r="A214" s="264" t="s">
        <v>164</v>
      </c>
      <c r="B214" s="264"/>
      <c r="C214" s="264"/>
      <c r="D214" s="264"/>
      <c r="E214" s="264"/>
      <c r="F214" s="264"/>
      <c r="G214" s="264"/>
      <c r="H214" s="264"/>
    </row>
    <row r="215" spans="1:8" ht="30.75" customHeight="1" x14ac:dyDescent="0.2">
      <c r="A215" s="264" t="s">
        <v>165</v>
      </c>
      <c r="B215" s="264"/>
      <c r="C215" s="264"/>
      <c r="D215" s="264"/>
      <c r="E215" s="264"/>
      <c r="F215" s="264"/>
      <c r="G215" s="264"/>
      <c r="H215" s="264"/>
    </row>
    <row r="216" spans="1:8" ht="179.25" customHeight="1" x14ac:dyDescent="0.2">
      <c r="A21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9"/>
      <c r="C216" s="239"/>
      <c r="D216" s="239"/>
      <c r="E216" s="239"/>
      <c r="F216" s="239"/>
      <c r="G216" s="239"/>
      <c r="H216" s="239"/>
    </row>
    <row r="217" spans="1:8" ht="71.25" customHeight="1" x14ac:dyDescent="0.2">
      <c r="A217" s="239" t="s">
        <v>167</v>
      </c>
      <c r="B217" s="239"/>
      <c r="C217" s="239"/>
      <c r="D217" s="239"/>
      <c r="E217" s="239"/>
      <c r="F217" s="239"/>
      <c r="G217" s="239"/>
      <c r="H217" s="239"/>
    </row>
    <row r="218" spans="1:8" ht="36.75" customHeight="1" x14ac:dyDescent="0.2">
      <c r="A218" s="264" t="s">
        <v>168</v>
      </c>
      <c r="B218" s="264"/>
      <c r="C218" s="264"/>
      <c r="D218" s="264"/>
      <c r="E218" s="264"/>
      <c r="F218" s="264"/>
      <c r="G218" s="264"/>
      <c r="H218" s="264"/>
    </row>
    <row r="219" spans="1:8" s="266" customFormat="1" ht="126" customHeight="1" x14ac:dyDescent="0.2">
      <c r="A219" s="239" t="s">
        <v>169</v>
      </c>
      <c r="B219" s="239"/>
      <c r="C219" s="239"/>
      <c r="D219" s="239"/>
      <c r="E219" s="239"/>
      <c r="F219" s="239"/>
      <c r="G219" s="239"/>
      <c r="H219" s="239"/>
    </row>
  </sheetData>
  <sheetProtection selectLockedCells="1" selectUnlockedCells="1"/>
  <mergeCells count="359">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 ref="A208:B208"/>
    <mergeCell ref="D208:E208"/>
    <mergeCell ref="A209:B209"/>
    <mergeCell ref="D209:E209"/>
    <mergeCell ref="A210:B210"/>
    <mergeCell ref="D210:E210"/>
    <mergeCell ref="A200:C200"/>
    <mergeCell ref="A201:C201"/>
    <mergeCell ref="A203:H203"/>
    <mergeCell ref="A204:H204"/>
    <mergeCell ref="A206:E206"/>
    <mergeCell ref="A207:E20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185:C185"/>
    <mergeCell ref="D185:H185"/>
    <mergeCell ref="A186:B186"/>
    <mergeCell ref="C186:C187"/>
    <mergeCell ref="D186:H186"/>
    <mergeCell ref="A187:B187"/>
    <mergeCell ref="D187:H187"/>
    <mergeCell ref="A181:B181"/>
    <mergeCell ref="D181:H181"/>
    <mergeCell ref="A182:B182"/>
    <mergeCell ref="D182:H182"/>
    <mergeCell ref="A183:B183"/>
    <mergeCell ref="A184:B184"/>
    <mergeCell ref="D184:H184"/>
    <mergeCell ref="A177:B177"/>
    <mergeCell ref="A178:B178"/>
    <mergeCell ref="D178:H178"/>
    <mergeCell ref="A179:B179"/>
    <mergeCell ref="D179:H179"/>
    <mergeCell ref="A180:B180"/>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491" t="s">
        <v>171</v>
      </c>
      <c r="E6" s="278" t="s">
        <v>172</v>
      </c>
      <c r="F6" s="492" t="s">
        <v>173</v>
      </c>
      <c r="G6" s="278" t="s">
        <v>174</v>
      </c>
      <c r="H6" s="493"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389">
        <v>72</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300">
        <f>F48*1.2</f>
        <v>288</v>
      </c>
      <c r="E48" s="300">
        <f>F48*1.1</f>
        <v>264</v>
      </c>
      <c r="F48" s="300">
        <v>240</v>
      </c>
      <c r="G48" s="300">
        <f>F48*0.75</f>
        <v>180</v>
      </c>
      <c r="H48" s="300">
        <f>F48*0.5</f>
        <v>120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1">
        <f>F55*1.2</f>
        <v>9028.7999999999993</v>
      </c>
      <c r="E55" s="32">
        <f>F55*1.1</f>
        <v>8276.4000000000015</v>
      </c>
      <c r="F55" s="32">
        <v>7524</v>
      </c>
      <c r="G55" s="32">
        <f>F55*0.75</f>
        <v>5643</v>
      </c>
      <c r="H55" s="33">
        <f>F55*0.5</f>
        <v>3762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54">
        <f>F61*1.2</f>
        <v>9921.6</v>
      </c>
      <c r="E61" s="32">
        <f>F61*1.1</f>
        <v>9094.8000000000011</v>
      </c>
      <c r="F61" s="32">
        <v>8268</v>
      </c>
      <c r="G61" s="32">
        <f>F61*0.75</f>
        <v>6201</v>
      </c>
      <c r="H61" s="33">
        <f>F61*0.5</f>
        <v>4134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389">
        <v>72</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120 до 4560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144">
        <v>120</v>
      </c>
      <c r="E72" s="145"/>
      <c r="F72" s="145"/>
      <c r="G72" s="145"/>
      <c r="H72" s="146"/>
    </row>
    <row r="73" spans="1:8" s="16" customFormat="1" ht="37.5" customHeight="1" outlineLevel="1" x14ac:dyDescent="0.2">
      <c r="A73" s="147" t="s">
        <v>40</v>
      </c>
      <c r="B73" s="148"/>
      <c r="C73" s="143"/>
      <c r="D73" s="36">
        <v>240</v>
      </c>
      <c r="E73" s="37"/>
      <c r="F73" s="37"/>
      <c r="G73" s="37"/>
      <c r="H73" s="38"/>
    </row>
    <row r="74" spans="1:8" s="16" customFormat="1" ht="37.5" customHeight="1" outlineLevel="1" x14ac:dyDescent="0.2">
      <c r="A74" s="147" t="s">
        <v>41</v>
      </c>
      <c r="B74" s="148"/>
      <c r="C74" s="143"/>
      <c r="D74" s="36">
        <v>480</v>
      </c>
      <c r="E74" s="37"/>
      <c r="F74" s="37"/>
      <c r="G74" s="37"/>
      <c r="H74" s="38"/>
    </row>
    <row r="75" spans="1:8" s="16" customFormat="1" ht="37.5" customHeight="1" outlineLevel="1" x14ac:dyDescent="0.2">
      <c r="A75" s="147" t="s">
        <v>42</v>
      </c>
      <c r="B75" s="148"/>
      <c r="C75" s="143"/>
      <c r="D75" s="36">
        <v>720</v>
      </c>
      <c r="E75" s="37"/>
      <c r="F75" s="37"/>
      <c r="G75" s="37"/>
      <c r="H75" s="38"/>
    </row>
    <row r="76" spans="1:8" s="16" customFormat="1" ht="37.5" customHeight="1" outlineLevel="1" x14ac:dyDescent="0.2">
      <c r="A76" s="147" t="s">
        <v>43</v>
      </c>
      <c r="B76" s="148"/>
      <c r="C76" s="143"/>
      <c r="D76" s="36">
        <v>960</v>
      </c>
      <c r="E76" s="37"/>
      <c r="F76" s="37"/>
      <c r="G76" s="37"/>
      <c r="H76" s="38"/>
    </row>
    <row r="77" spans="1:8" s="16" customFormat="1" ht="37.5" customHeight="1" outlineLevel="1" x14ac:dyDescent="0.2">
      <c r="A77" s="147" t="s">
        <v>44</v>
      </c>
      <c r="B77" s="148"/>
      <c r="C77" s="143"/>
      <c r="D77" s="36">
        <v>1200</v>
      </c>
      <c r="E77" s="37"/>
      <c r="F77" s="37"/>
      <c r="G77" s="37"/>
      <c r="H77" s="38"/>
    </row>
    <row r="78" spans="1:8" s="16" customFormat="1" ht="37.5" customHeight="1" outlineLevel="1" x14ac:dyDescent="0.2">
      <c r="A78" s="147" t="s">
        <v>45</v>
      </c>
      <c r="B78" s="148"/>
      <c r="C78" s="143"/>
      <c r="D78" s="36">
        <v>1440</v>
      </c>
      <c r="E78" s="37"/>
      <c r="F78" s="37"/>
      <c r="G78" s="37"/>
      <c r="H78" s="38"/>
    </row>
    <row r="79" spans="1:8" s="16" customFormat="1" ht="37.5" customHeight="1" outlineLevel="1" x14ac:dyDescent="0.2">
      <c r="A79" s="147" t="s">
        <v>46</v>
      </c>
      <c r="B79" s="148"/>
      <c r="C79" s="143"/>
      <c r="D79" s="36">
        <v>1680</v>
      </c>
      <c r="E79" s="37"/>
      <c r="F79" s="37"/>
      <c r="G79" s="37"/>
      <c r="H79" s="38"/>
    </row>
    <row r="80" spans="1:8" s="16" customFormat="1" ht="37.5" customHeight="1" outlineLevel="1" x14ac:dyDescent="0.2">
      <c r="A80" s="147" t="s">
        <v>47</v>
      </c>
      <c r="B80" s="148"/>
      <c r="C80" s="143"/>
      <c r="D80" s="36">
        <v>1920</v>
      </c>
      <c r="E80" s="37"/>
      <c r="F80" s="37"/>
      <c r="G80" s="37"/>
      <c r="H80" s="38"/>
    </row>
    <row r="81" spans="1:8" s="16" customFormat="1" ht="37.5" customHeight="1" outlineLevel="1" x14ac:dyDescent="0.2">
      <c r="A81" s="147" t="s">
        <v>48</v>
      </c>
      <c r="B81" s="148"/>
      <c r="C81" s="143"/>
      <c r="D81" s="36">
        <v>2160</v>
      </c>
      <c r="E81" s="37"/>
      <c r="F81" s="37"/>
      <c r="G81" s="37"/>
      <c r="H81" s="38"/>
    </row>
    <row r="82" spans="1:8" s="16" customFormat="1" ht="37.5" customHeight="1" outlineLevel="1" x14ac:dyDescent="0.2">
      <c r="A82" s="147" t="s">
        <v>49</v>
      </c>
      <c r="B82" s="148"/>
      <c r="C82" s="143"/>
      <c r="D82" s="36">
        <v>2400</v>
      </c>
      <c r="E82" s="37"/>
      <c r="F82" s="37"/>
      <c r="G82" s="37"/>
      <c r="H82" s="38"/>
    </row>
    <row r="83" spans="1:8" s="16" customFormat="1" ht="37.5" customHeight="1" outlineLevel="1" x14ac:dyDescent="0.2">
      <c r="A83" s="147" t="s">
        <v>50</v>
      </c>
      <c r="B83" s="148"/>
      <c r="C83" s="143"/>
      <c r="D83" s="36">
        <v>2640</v>
      </c>
      <c r="E83" s="37"/>
      <c r="F83" s="37"/>
      <c r="G83" s="37"/>
      <c r="H83" s="38"/>
    </row>
    <row r="84" spans="1:8" s="16" customFormat="1" ht="37.5" customHeight="1" outlineLevel="1" x14ac:dyDescent="0.2">
      <c r="A84" s="147" t="s">
        <v>51</v>
      </c>
      <c r="B84" s="148"/>
      <c r="C84" s="143"/>
      <c r="D84" s="36">
        <v>2880</v>
      </c>
      <c r="E84" s="37"/>
      <c r="F84" s="37"/>
      <c r="G84" s="37"/>
      <c r="H84" s="38"/>
    </row>
    <row r="85" spans="1:8" s="16" customFormat="1" ht="37.5" customHeight="1" outlineLevel="1" x14ac:dyDescent="0.2">
      <c r="A85" s="147" t="s">
        <v>52</v>
      </c>
      <c r="B85" s="148"/>
      <c r="C85" s="143"/>
      <c r="D85" s="36">
        <v>3120</v>
      </c>
      <c r="E85" s="37"/>
      <c r="F85" s="37"/>
      <c r="G85" s="37"/>
      <c r="H85" s="38"/>
    </row>
    <row r="86" spans="1:8" s="16" customFormat="1" ht="37.5" customHeight="1" outlineLevel="1" x14ac:dyDescent="0.2">
      <c r="A86" s="147" t="s">
        <v>53</v>
      </c>
      <c r="B86" s="148"/>
      <c r="C86" s="143"/>
      <c r="D86" s="36">
        <v>3360</v>
      </c>
      <c r="E86" s="37"/>
      <c r="F86" s="37"/>
      <c r="G86" s="37"/>
      <c r="H86" s="38"/>
    </row>
    <row r="87" spans="1:8" s="16" customFormat="1" ht="37.5" customHeight="1" outlineLevel="1" x14ac:dyDescent="0.2">
      <c r="A87" s="147" t="s">
        <v>54</v>
      </c>
      <c r="B87" s="148"/>
      <c r="C87" s="143"/>
      <c r="D87" s="36">
        <v>3600</v>
      </c>
      <c r="E87" s="37"/>
      <c r="F87" s="37"/>
      <c r="G87" s="37"/>
      <c r="H87" s="38"/>
    </row>
    <row r="88" spans="1:8" s="16" customFormat="1" ht="37.5" customHeight="1" outlineLevel="1" x14ac:dyDescent="0.2">
      <c r="A88" s="147" t="s">
        <v>55</v>
      </c>
      <c r="B88" s="148"/>
      <c r="C88" s="143"/>
      <c r="D88" s="36">
        <v>3840</v>
      </c>
      <c r="E88" s="37"/>
      <c r="F88" s="37"/>
      <c r="G88" s="37"/>
      <c r="H88" s="38"/>
    </row>
    <row r="89" spans="1:8" s="16" customFormat="1" ht="37.5" customHeight="1" outlineLevel="1" x14ac:dyDescent="0.2">
      <c r="A89" s="147" t="s">
        <v>56</v>
      </c>
      <c r="B89" s="148"/>
      <c r="C89" s="143"/>
      <c r="D89" s="36">
        <v>4080</v>
      </c>
      <c r="E89" s="37"/>
      <c r="F89" s="37"/>
      <c r="G89" s="37"/>
      <c r="H89" s="38"/>
    </row>
    <row r="90" spans="1:8" s="16" customFormat="1" ht="37.5" customHeight="1" outlineLevel="1" x14ac:dyDescent="0.2">
      <c r="A90" s="147" t="s">
        <v>57</v>
      </c>
      <c r="B90" s="148"/>
      <c r="C90" s="143"/>
      <c r="D90" s="36">
        <v>4320</v>
      </c>
      <c r="E90" s="37"/>
      <c r="F90" s="37"/>
      <c r="G90" s="37"/>
      <c r="H90" s="38"/>
    </row>
    <row r="91" spans="1:8" s="16" customFormat="1" ht="37.5" customHeight="1" outlineLevel="1" thickBot="1" x14ac:dyDescent="0.25">
      <c r="A91" s="147" t="s">
        <v>58</v>
      </c>
      <c r="B91" s="148"/>
      <c r="C91" s="143"/>
      <c r="D91" s="36">
        <v>4560</v>
      </c>
      <c r="E91" s="37"/>
      <c r="F91" s="37"/>
      <c r="G91" s="37"/>
      <c r="H91" s="38"/>
    </row>
    <row r="92" spans="1:8" s="16" customFormat="1" ht="50.1" customHeight="1" thickBot="1" x14ac:dyDescent="0.25">
      <c r="A92" s="136" t="s">
        <v>59</v>
      </c>
      <c r="B92" s="137"/>
      <c r="C92" s="137"/>
      <c r="D92" s="138" t="str">
        <f>"от "&amp;MIN(D93:D104)&amp;" до "&amp;MAX(D93:D104)</f>
        <v>от 240 до 3954</v>
      </c>
      <c r="E92" s="139"/>
      <c r="F92" s="139"/>
      <c r="G92" s="139"/>
      <c r="H92" s="140"/>
    </row>
    <row r="93" spans="1:8" s="16" customFormat="1" ht="161.25" customHeight="1" x14ac:dyDescent="0.2">
      <c r="A93" s="474" t="s">
        <v>610</v>
      </c>
      <c r="B93" s="150" t="s">
        <v>281</v>
      </c>
      <c r="C9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144">
        <v>534</v>
      </c>
      <c r="E93" s="145"/>
      <c r="F93" s="145"/>
      <c r="G93" s="145"/>
      <c r="H93" s="146"/>
    </row>
    <row r="94" spans="1:8" s="16" customFormat="1" ht="152.25" customHeight="1" x14ac:dyDescent="0.2">
      <c r="A94" s="691" t="s">
        <v>611</v>
      </c>
      <c r="B94" s="150" t="s">
        <v>13</v>
      </c>
      <c r="C94" s="297"/>
      <c r="D94" s="144">
        <v>354</v>
      </c>
      <c r="E94" s="145"/>
      <c r="F94" s="145"/>
      <c r="G94" s="145"/>
      <c r="H94" s="146"/>
    </row>
    <row r="95" spans="1:8" s="16" customFormat="1" ht="152.25" customHeight="1" x14ac:dyDescent="0.2">
      <c r="A95" s="149" t="s">
        <v>60</v>
      </c>
      <c r="B95" s="150" t="s">
        <v>13</v>
      </c>
      <c r="C95" s="35"/>
      <c r="D95" s="144">
        <v>534</v>
      </c>
      <c r="E95" s="145"/>
      <c r="F95" s="145"/>
      <c r="G95" s="145"/>
      <c r="H95" s="146"/>
    </row>
    <row r="96" spans="1:8" s="16" customFormat="1" ht="37.5" customHeight="1" x14ac:dyDescent="0.2">
      <c r="A96" s="160" t="s">
        <v>61</v>
      </c>
      <c r="B96" s="504"/>
      <c r="C96" s="15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6">
        <v>354</v>
      </c>
      <c r="E96" s="37"/>
      <c r="F96" s="37"/>
      <c r="G96" s="37"/>
      <c r="H96" s="38"/>
    </row>
    <row r="97" spans="1:8" s="16" customFormat="1" ht="37.5" customHeight="1" x14ac:dyDescent="0.2">
      <c r="A97" s="160" t="s">
        <v>62</v>
      </c>
      <c r="B97" s="504"/>
      <c r="C97" s="159"/>
      <c r="D97" s="36">
        <v>2010</v>
      </c>
      <c r="E97" s="37"/>
      <c r="F97" s="37"/>
      <c r="G97" s="37"/>
      <c r="H97" s="38"/>
    </row>
    <row r="98" spans="1:8" s="16" customFormat="1" ht="37.5" customHeight="1" x14ac:dyDescent="0.2">
      <c r="A98" s="160" t="s">
        <v>63</v>
      </c>
      <c r="B98" s="504"/>
      <c r="C98" s="159"/>
      <c r="D98" s="36">
        <v>1122</v>
      </c>
      <c r="E98" s="37"/>
      <c r="F98" s="37"/>
      <c r="G98" s="37"/>
      <c r="H98" s="38"/>
    </row>
    <row r="99" spans="1:8" s="16" customFormat="1" ht="37.5" customHeight="1" x14ac:dyDescent="0.2">
      <c r="A99" s="160" t="s">
        <v>64</v>
      </c>
      <c r="B99" s="161"/>
      <c r="C99" s="159"/>
      <c r="D99" s="36">
        <v>1536</v>
      </c>
      <c r="E99" s="37"/>
      <c r="F99" s="37"/>
      <c r="G99" s="37"/>
      <c r="H99" s="38"/>
    </row>
    <row r="100" spans="1:8" s="16" customFormat="1" ht="37.5" customHeight="1" x14ac:dyDescent="0.2">
      <c r="A100" s="160" t="s">
        <v>65</v>
      </c>
      <c r="B100" s="504"/>
      <c r="C100" s="159"/>
      <c r="D100" s="36">
        <v>240</v>
      </c>
      <c r="E100" s="37"/>
      <c r="F100" s="37"/>
      <c r="G100" s="37"/>
      <c r="H100" s="38"/>
    </row>
    <row r="101" spans="1:8" s="16" customFormat="1" ht="37.5" customHeight="1" x14ac:dyDescent="0.2">
      <c r="A101" s="160" t="s">
        <v>66</v>
      </c>
      <c r="B101" s="504"/>
      <c r="C101" s="159"/>
      <c r="D101" s="36">
        <v>240</v>
      </c>
      <c r="E101" s="37"/>
      <c r="F101" s="37"/>
      <c r="G101" s="37"/>
      <c r="H101" s="38"/>
    </row>
    <row r="102" spans="1:8" s="16" customFormat="1" ht="37.5" customHeight="1" x14ac:dyDescent="0.2">
      <c r="A102" s="160" t="s">
        <v>67</v>
      </c>
      <c r="B102" s="504"/>
      <c r="C102" s="159"/>
      <c r="D102" s="36">
        <v>480</v>
      </c>
      <c r="E102" s="37"/>
      <c r="F102" s="37"/>
      <c r="G102" s="37"/>
      <c r="H102" s="38"/>
    </row>
    <row r="103" spans="1:8" s="16" customFormat="1" ht="37.5" customHeight="1" x14ac:dyDescent="0.2">
      <c r="A103" s="160" t="s">
        <v>68</v>
      </c>
      <c r="B103" s="504"/>
      <c r="C103" s="159"/>
      <c r="D103" s="36">
        <v>720</v>
      </c>
      <c r="E103" s="37"/>
      <c r="F103" s="37"/>
      <c r="G103" s="37"/>
      <c r="H103" s="38"/>
    </row>
    <row r="104" spans="1:8" s="16" customFormat="1" ht="37.5" customHeight="1" thickBot="1" x14ac:dyDescent="0.25">
      <c r="A104" s="207" t="s">
        <v>69</v>
      </c>
      <c r="B104" s="505"/>
      <c r="C104" s="164"/>
      <c r="D104" s="36">
        <v>3954</v>
      </c>
      <c r="E104" s="37"/>
      <c r="F104" s="37"/>
      <c r="G104" s="37"/>
      <c r="H104" s="38"/>
    </row>
    <row r="105" spans="1:8" s="16" customFormat="1" ht="117.75" customHeight="1" thickBot="1" x14ac:dyDescent="0.25">
      <c r="A105" s="356" t="s">
        <v>71</v>
      </c>
      <c r="B105" s="397"/>
      <c r="C10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45">
        <v>30</v>
      </c>
      <c r="E105" s="45"/>
      <c r="F105" s="45"/>
      <c r="G105" s="45"/>
      <c r="H105" s="46"/>
    </row>
    <row r="106" spans="1:8" s="28" customFormat="1" ht="50.1" customHeight="1" thickBot="1" x14ac:dyDescent="0.25">
      <c r="A106" s="24" t="s">
        <v>72</v>
      </c>
      <c r="B106" s="25"/>
      <c r="C106" s="26"/>
      <c r="D106" s="173" t="str">
        <f>"от "&amp;MIN(D108,D128:H129,F168,D130:H144)&amp;" до "&amp;MAX(D108,D128:H129,F168,D130:H144)</f>
        <v>от 504 до 6018</v>
      </c>
      <c r="E106" s="173"/>
      <c r="F106" s="173"/>
      <c r="G106" s="173"/>
      <c r="H106" s="174"/>
    </row>
    <row r="107" spans="1:8" s="16" customFormat="1" ht="24.95" customHeight="1" thickBot="1" x14ac:dyDescent="0.25">
      <c r="A107" s="336"/>
      <c r="B107" s="337"/>
      <c r="C107" s="130"/>
      <c r="D107" s="399"/>
      <c r="E107" s="399"/>
      <c r="F107" s="399"/>
      <c r="G107" s="399"/>
      <c r="H107" s="400"/>
    </row>
    <row r="108" spans="1:8" s="16" customFormat="1" ht="55.5" customHeight="1" thickBot="1" x14ac:dyDescent="0.25">
      <c r="A108" s="179" t="s">
        <v>73</v>
      </c>
      <c r="B108" s="180"/>
      <c r="C10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182">
        <v>900</v>
      </c>
      <c r="E108" s="182"/>
      <c r="F108" s="182"/>
      <c r="G108" s="182"/>
      <c r="H108" s="183"/>
    </row>
    <row r="109" spans="1:8" s="16" customFormat="1" ht="55.5" customHeight="1" thickBot="1" x14ac:dyDescent="0.25">
      <c r="A109" s="184" t="s">
        <v>74</v>
      </c>
      <c r="B109" s="185"/>
      <c r="C109" s="186"/>
      <c r="D109" s="187" t="s">
        <v>75</v>
      </c>
      <c r="E109" s="188"/>
      <c r="F109" s="188"/>
      <c r="G109" s="188"/>
      <c r="H109" s="189"/>
    </row>
    <row r="110" spans="1:8" s="16" customFormat="1" ht="55.5" customHeight="1" x14ac:dyDescent="0.2">
      <c r="A110" s="190" t="s">
        <v>76</v>
      </c>
      <c r="B110" s="191"/>
      <c r="C110" s="186"/>
      <c r="D110" s="157">
        <f>D108/4</f>
        <v>225</v>
      </c>
      <c r="E110" s="157"/>
      <c r="F110" s="157"/>
      <c r="G110" s="157"/>
      <c r="H110" s="158"/>
    </row>
    <row r="111" spans="1:8" s="16" customFormat="1" ht="55.5" customHeight="1" x14ac:dyDescent="0.2">
      <c r="A111" s="190" t="s">
        <v>77</v>
      </c>
      <c r="B111" s="191"/>
      <c r="C111" s="186"/>
      <c r="D111" s="157">
        <f>D108/5</f>
        <v>180</v>
      </c>
      <c r="E111" s="157"/>
      <c r="F111" s="157"/>
      <c r="G111" s="157"/>
      <c r="H111" s="158"/>
    </row>
    <row r="112" spans="1:8" s="16" customFormat="1" ht="55.5" customHeight="1" x14ac:dyDescent="0.2">
      <c r="A112" s="190" t="s">
        <v>78</v>
      </c>
      <c r="B112" s="191"/>
      <c r="C112" s="186"/>
      <c r="D112" s="157">
        <f>D108/6</f>
        <v>150</v>
      </c>
      <c r="E112" s="157"/>
      <c r="F112" s="157"/>
      <c r="G112" s="157"/>
      <c r="H112" s="158"/>
    </row>
    <row r="113" spans="1:8" s="16" customFormat="1" ht="55.5" customHeight="1" x14ac:dyDescent="0.2">
      <c r="A113" s="190" t="s">
        <v>79</v>
      </c>
      <c r="B113" s="191"/>
      <c r="C113" s="186"/>
      <c r="D113" s="157">
        <f>D108/7</f>
        <v>128.57142857142858</v>
      </c>
      <c r="E113" s="157"/>
      <c r="F113" s="157"/>
      <c r="G113" s="157"/>
      <c r="H113" s="158"/>
    </row>
    <row r="114" spans="1:8" s="16" customFormat="1" ht="55.5" customHeight="1" x14ac:dyDescent="0.2">
      <c r="A114" s="190" t="s">
        <v>80</v>
      </c>
      <c r="B114" s="191"/>
      <c r="C114" s="186"/>
      <c r="D114" s="157">
        <f>D108/8</f>
        <v>112.5</v>
      </c>
      <c r="E114" s="157"/>
      <c r="F114" s="157"/>
      <c r="G114" s="157"/>
      <c r="H114" s="158"/>
    </row>
    <row r="115" spans="1:8" s="16" customFormat="1" ht="55.5" customHeight="1" x14ac:dyDescent="0.2">
      <c r="A115" s="190" t="s">
        <v>81</v>
      </c>
      <c r="B115" s="191"/>
      <c r="C115" s="186"/>
      <c r="D115" s="157">
        <f>D108/9</f>
        <v>100</v>
      </c>
      <c r="E115" s="157"/>
      <c r="F115" s="157"/>
      <c r="G115" s="157"/>
      <c r="H115" s="158"/>
    </row>
    <row r="116" spans="1:8" s="16" customFormat="1" ht="55.5" customHeight="1" x14ac:dyDescent="0.2">
      <c r="A116" s="190" t="s">
        <v>82</v>
      </c>
      <c r="B116" s="191"/>
      <c r="C116" s="186"/>
      <c r="D116" s="157">
        <f>D108/10</f>
        <v>90</v>
      </c>
      <c r="E116" s="157"/>
      <c r="F116" s="157"/>
      <c r="G116" s="157"/>
      <c r="H116" s="158"/>
    </row>
    <row r="117" spans="1:8" s="16" customFormat="1" ht="55.5" customHeight="1" thickBot="1" x14ac:dyDescent="0.25">
      <c r="A117" s="179" t="s">
        <v>83</v>
      </c>
      <c r="B117" s="180"/>
      <c r="C117" s="186"/>
      <c r="D117" s="182">
        <v>1920</v>
      </c>
      <c r="E117" s="182"/>
      <c r="F117" s="182"/>
      <c r="G117" s="182"/>
      <c r="H117" s="183"/>
    </row>
    <row r="118" spans="1:8" s="16" customFormat="1" ht="55.5" customHeight="1" thickBot="1" x14ac:dyDescent="0.25">
      <c r="A118" s="184" t="s">
        <v>74</v>
      </c>
      <c r="B118" s="185"/>
      <c r="C118" s="186"/>
      <c r="D118" s="187" t="s">
        <v>75</v>
      </c>
      <c r="E118" s="188"/>
      <c r="F118" s="188"/>
      <c r="G118" s="188"/>
      <c r="H118" s="189"/>
    </row>
    <row r="119" spans="1:8" s="16" customFormat="1" ht="55.5" customHeight="1" x14ac:dyDescent="0.2">
      <c r="A119" s="190" t="s">
        <v>76</v>
      </c>
      <c r="B119" s="191"/>
      <c r="C119" s="186"/>
      <c r="D119" s="157">
        <v>480</v>
      </c>
      <c r="E119" s="157"/>
      <c r="F119" s="157"/>
      <c r="G119" s="157"/>
      <c r="H119" s="158"/>
    </row>
    <row r="120" spans="1:8" s="16" customFormat="1" ht="55.5" customHeight="1" x14ac:dyDescent="0.2">
      <c r="A120" s="190" t="s">
        <v>77</v>
      </c>
      <c r="B120" s="191"/>
      <c r="C120" s="186"/>
      <c r="D120" s="157">
        <v>384</v>
      </c>
      <c r="E120" s="157"/>
      <c r="F120" s="157"/>
      <c r="G120" s="157"/>
      <c r="H120" s="158"/>
    </row>
    <row r="121" spans="1:8" s="16" customFormat="1" ht="55.5" customHeight="1" x14ac:dyDescent="0.2">
      <c r="A121" s="190" t="s">
        <v>78</v>
      </c>
      <c r="B121" s="191"/>
      <c r="C121" s="186"/>
      <c r="D121" s="157">
        <v>320</v>
      </c>
      <c r="E121" s="157"/>
      <c r="F121" s="157"/>
      <c r="G121" s="157"/>
      <c r="H121" s="158"/>
    </row>
    <row r="122" spans="1:8" s="16" customFormat="1" ht="55.5" customHeight="1" x14ac:dyDescent="0.2">
      <c r="A122" s="190" t="s">
        <v>79</v>
      </c>
      <c r="B122" s="191"/>
      <c r="C122" s="186"/>
      <c r="D122" s="157">
        <v>274.28571428571428</v>
      </c>
      <c r="E122" s="157"/>
      <c r="F122" s="157"/>
      <c r="G122" s="157"/>
      <c r="H122" s="158"/>
    </row>
    <row r="123" spans="1:8" s="16" customFormat="1" ht="55.5" customHeight="1" x14ac:dyDescent="0.2">
      <c r="A123" s="190" t="s">
        <v>80</v>
      </c>
      <c r="B123" s="191"/>
      <c r="C123" s="186"/>
      <c r="D123" s="157">
        <v>240</v>
      </c>
      <c r="E123" s="157"/>
      <c r="F123" s="157"/>
      <c r="G123" s="157"/>
      <c r="H123" s="158"/>
    </row>
    <row r="124" spans="1:8" s="16" customFormat="1" ht="55.5" customHeight="1" x14ac:dyDescent="0.2">
      <c r="A124" s="190" t="s">
        <v>81</v>
      </c>
      <c r="B124" s="191"/>
      <c r="C124" s="186"/>
      <c r="D124" s="157">
        <v>213.33333333333331</v>
      </c>
      <c r="E124" s="157"/>
      <c r="F124" s="157"/>
      <c r="G124" s="157"/>
      <c r="H124" s="158"/>
    </row>
    <row r="125" spans="1:8" s="16" customFormat="1" ht="55.5" customHeight="1" thickBot="1" x14ac:dyDescent="0.25">
      <c r="A125" s="190" t="s">
        <v>82</v>
      </c>
      <c r="B125" s="191"/>
      <c r="C125" s="194"/>
      <c r="D125" s="157">
        <v>192</v>
      </c>
      <c r="E125" s="157"/>
      <c r="F125" s="157"/>
      <c r="G125" s="157"/>
      <c r="H125" s="158"/>
    </row>
    <row r="126" spans="1:8" s="16" customFormat="1" ht="62.45" customHeight="1" thickBot="1" x14ac:dyDescent="0.25">
      <c r="A126" s="195" t="s">
        <v>84</v>
      </c>
      <c r="B126" s="196"/>
      <c r="C12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44">
        <v>5004</v>
      </c>
      <c r="E126" s="45"/>
      <c r="F126" s="45"/>
      <c r="G126" s="45"/>
      <c r="H126" s="46"/>
    </row>
    <row r="127" spans="1:8" s="16" customFormat="1" ht="24.95" customHeight="1" thickBot="1" x14ac:dyDescent="0.25">
      <c r="A127" s="336"/>
      <c r="B127" s="337"/>
      <c r="C127" s="125"/>
      <c r="D127" s="399"/>
      <c r="E127" s="399"/>
      <c r="F127" s="399"/>
      <c r="G127" s="399"/>
      <c r="H127" s="400"/>
    </row>
    <row r="128" spans="1:8" s="16" customFormat="1" ht="50.1" customHeight="1" x14ac:dyDescent="0.2">
      <c r="A128" s="160" t="s">
        <v>85</v>
      </c>
      <c r="B128" s="161"/>
      <c r="C128" s="439" t="str">
        <f>"Интернет-площадка 2gis.ru на основе Cправочника организаций "&amp;$C$2&amp;""</f>
        <v>Интернет-площадка 2gis.ru на основе Cправочника организаций "2ГИС.УХТА"</v>
      </c>
      <c r="D128" s="56">
        <v>2640</v>
      </c>
      <c r="E128" s="37"/>
      <c r="F128" s="37"/>
      <c r="G128" s="37"/>
      <c r="H128" s="38"/>
    </row>
    <row r="129" spans="1:8" s="16" customFormat="1" ht="50.1" customHeight="1" x14ac:dyDescent="0.2">
      <c r="A129" s="160" t="s">
        <v>86</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56">
        <v>2478</v>
      </c>
      <c r="E129" s="37"/>
      <c r="F129" s="37"/>
      <c r="G129" s="37"/>
      <c r="H129" s="38"/>
    </row>
    <row r="130" spans="1:8" s="16" customFormat="1" ht="50.1" customHeight="1" x14ac:dyDescent="0.2">
      <c r="A130" s="154" t="s">
        <v>87</v>
      </c>
      <c r="B130" s="204"/>
      <c r="C13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56">
        <v>5016</v>
      </c>
      <c r="E130" s="37"/>
      <c r="F130" s="37"/>
      <c r="G130" s="37"/>
      <c r="H130" s="38"/>
    </row>
    <row r="131" spans="1:8" s="16" customFormat="1" ht="50.1" customHeight="1" x14ac:dyDescent="0.2">
      <c r="A131" s="154" t="s">
        <v>88</v>
      </c>
      <c r="B131" s="204"/>
      <c r="C131" s="203" t="str">
        <f>"Интернет-площадка 2gis.ru на основе Cправочника организаций "&amp;$C$2&amp;""</f>
        <v>Интернет-площадка 2gis.ru на основе Cправочника организаций "2ГИС.УХТА"</v>
      </c>
      <c r="D131" s="56">
        <v>3960</v>
      </c>
      <c r="E131" s="37"/>
      <c r="F131" s="37"/>
      <c r="G131" s="37"/>
      <c r="H131" s="38"/>
    </row>
    <row r="132" spans="1:8" s="16" customFormat="1" ht="50.1" customHeight="1" x14ac:dyDescent="0.2">
      <c r="A132" s="160" t="s">
        <v>89</v>
      </c>
      <c r="B132" s="161"/>
      <c r="C132" s="203" t="str">
        <f>"Интернет-площадка 2gis.ru на основе Cправочника организаций "&amp;$C$2&amp;""</f>
        <v>Интернет-площадка 2gis.ru на основе Cправочника организаций "2ГИС.УХТА"</v>
      </c>
      <c r="D132" s="56">
        <v>4752</v>
      </c>
      <c r="E132" s="37"/>
      <c r="F132" s="37"/>
      <c r="G132" s="37"/>
      <c r="H132" s="38"/>
    </row>
    <row r="133" spans="1:8" s="16" customFormat="1" ht="50.1" customHeight="1" x14ac:dyDescent="0.2">
      <c r="A133" s="160" t="s">
        <v>90</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56">
        <v>2478</v>
      </c>
      <c r="E133" s="37"/>
      <c r="F133" s="37"/>
      <c r="G133" s="37"/>
      <c r="H133" s="38"/>
    </row>
    <row r="134" spans="1:8" s="16" customFormat="1" ht="50.1" customHeight="1" x14ac:dyDescent="0.2">
      <c r="A134" s="160" t="s">
        <v>91</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56">
        <v>2478</v>
      </c>
      <c r="E134" s="37"/>
      <c r="F134" s="37"/>
      <c r="G134" s="37"/>
      <c r="H134" s="38"/>
    </row>
    <row r="135" spans="1:8" s="16" customFormat="1" ht="50.1" customHeight="1" x14ac:dyDescent="0.2">
      <c r="A135" s="160" t="s">
        <v>92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56">
        <v>6018</v>
      </c>
      <c r="E135" s="37"/>
      <c r="F135" s="37"/>
      <c r="G135" s="37"/>
      <c r="H135" s="38"/>
    </row>
    <row r="136" spans="1:8" s="16" customFormat="1" ht="50.1" customHeight="1" x14ac:dyDescent="0.2">
      <c r="A136" s="160" t="s">
        <v>93</v>
      </c>
      <c r="B136" s="161"/>
      <c r="C136" s="203" t="str">
        <f>C129</f>
        <v>Электронный справочник на основе Справочника организаций"2ГИС.УХТА" (версия для ПК)</v>
      </c>
      <c r="D136" s="56">
        <v>4020</v>
      </c>
      <c r="E136" s="37"/>
      <c r="F136" s="37"/>
      <c r="G136" s="37"/>
      <c r="H136" s="38"/>
    </row>
    <row r="137" spans="1:8" s="16" customFormat="1" ht="50.1" customHeight="1" x14ac:dyDescent="0.2">
      <c r="A137" s="160" t="s">
        <v>94</v>
      </c>
      <c r="B137" s="161"/>
      <c r="C137" s="203" t="s">
        <v>95</v>
      </c>
      <c r="D137" s="56">
        <v>504</v>
      </c>
      <c r="E137" s="37"/>
      <c r="F137" s="37"/>
      <c r="G137" s="37"/>
      <c r="H137" s="38"/>
    </row>
    <row r="138" spans="1:8" s="16" customFormat="1" ht="63" customHeight="1" x14ac:dyDescent="0.2">
      <c r="A138" s="160" t="s">
        <v>96</v>
      </c>
      <c r="B138" s="161"/>
      <c r="C13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56">
        <v>1770</v>
      </c>
      <c r="E138" s="37"/>
      <c r="F138" s="37"/>
      <c r="G138" s="37"/>
      <c r="H138" s="38"/>
    </row>
    <row r="139" spans="1:8" s="16" customFormat="1" ht="63" customHeight="1" x14ac:dyDescent="0.2">
      <c r="A139" s="160" t="s">
        <v>97</v>
      </c>
      <c r="B139" s="161"/>
      <c r="C139" s="203"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56">
        <v>1416</v>
      </c>
      <c r="E139" s="37"/>
      <c r="F139" s="37"/>
      <c r="G139" s="37"/>
      <c r="H139" s="38"/>
    </row>
    <row r="140" spans="1:8" s="16" customFormat="1" ht="63" customHeight="1" x14ac:dyDescent="0.2">
      <c r="A140" s="160" t="s">
        <v>98</v>
      </c>
      <c r="B140" s="161"/>
      <c r="C140"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56">
        <v>1182</v>
      </c>
      <c r="E140" s="37"/>
      <c r="F140" s="37"/>
      <c r="G140" s="37"/>
      <c r="H140" s="38"/>
    </row>
    <row r="141" spans="1:8" s="16" customFormat="1" ht="63" customHeight="1" x14ac:dyDescent="0.2">
      <c r="A141" s="160" t="s">
        <v>99</v>
      </c>
      <c r="B141" s="161"/>
      <c r="C141"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56">
        <v>708</v>
      </c>
      <c r="E141" s="37"/>
      <c r="F141" s="37"/>
      <c r="G141" s="37"/>
      <c r="H141" s="38"/>
    </row>
    <row r="142" spans="1:8" s="16" customFormat="1" ht="63" customHeight="1" x14ac:dyDescent="0.2">
      <c r="A142" s="160" t="s">
        <v>100</v>
      </c>
      <c r="B142" s="161" t="s">
        <v>100</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359">
        <v>3960</v>
      </c>
      <c r="E142" s="157"/>
      <c r="F142" s="157"/>
      <c r="G142" s="157"/>
      <c r="H142" s="158"/>
    </row>
    <row r="143" spans="1:8" s="16" customFormat="1" ht="63" customHeight="1" x14ac:dyDescent="0.2">
      <c r="A143" s="160" t="s">
        <v>101</v>
      </c>
      <c r="B143" s="161" t="s">
        <v>101</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359">
        <v>2004</v>
      </c>
      <c r="E143" s="157"/>
      <c r="F143" s="157"/>
      <c r="G143" s="157"/>
      <c r="H143" s="158"/>
    </row>
    <row r="144" spans="1:8" s="16" customFormat="1" ht="50.1" customHeight="1" thickBot="1" x14ac:dyDescent="0.25">
      <c r="A144" s="160" t="s">
        <v>102</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56">
        <v>1476</v>
      </c>
      <c r="E144" s="37"/>
      <c r="F144" s="37"/>
      <c r="G144" s="37"/>
      <c r="H144" s="38"/>
    </row>
    <row r="145" spans="1:8" s="16" customFormat="1" ht="102" customHeight="1" thickBot="1" x14ac:dyDescent="0.25">
      <c r="A145" s="160" t="s">
        <v>16</v>
      </c>
      <c r="B145" s="161"/>
      <c r="C14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56">
        <v>540</v>
      </c>
      <c r="E145" s="37"/>
      <c r="F145" s="37"/>
      <c r="G145" s="37"/>
      <c r="H145" s="38"/>
    </row>
    <row r="146" spans="1:8" s="16" customFormat="1" ht="102" customHeight="1" thickBot="1" x14ac:dyDescent="0.25">
      <c r="A146" s="160" t="s">
        <v>103</v>
      </c>
      <c r="B146" s="161"/>
      <c r="C14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6" s="56">
        <v>100002</v>
      </c>
      <c r="E146" s="37"/>
      <c r="F146" s="37"/>
      <c r="G146" s="37"/>
      <c r="H146" s="38"/>
    </row>
    <row r="147" spans="1:8" s="16" customFormat="1" ht="126" customHeight="1" x14ac:dyDescent="0.2">
      <c r="A147" s="160" t="s">
        <v>104</v>
      </c>
      <c r="B147" s="161"/>
      <c r="C147"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7" s="56">
        <v>2010</v>
      </c>
      <c r="E147" s="37"/>
      <c r="F147" s="37"/>
      <c r="G147" s="37"/>
      <c r="H147" s="38"/>
    </row>
    <row r="148" spans="1:8" s="16" customFormat="1" ht="96" customHeight="1" x14ac:dyDescent="0.2">
      <c r="A148" s="154" t="s">
        <v>105</v>
      </c>
      <c r="B148" s="204"/>
      <c r="C14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56">
        <v>1005</v>
      </c>
      <c r="E148" s="37"/>
      <c r="F148" s="37"/>
      <c r="G148" s="37"/>
      <c r="H148" s="38"/>
    </row>
    <row r="149" spans="1:8" s="16" customFormat="1" ht="96" customHeight="1" x14ac:dyDescent="0.2">
      <c r="A149" s="154" t="s">
        <v>106</v>
      </c>
      <c r="B149" s="204"/>
      <c r="C14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9" s="56">
        <v>5010</v>
      </c>
      <c r="E149" s="37"/>
      <c r="F149" s="37"/>
      <c r="G149" s="37"/>
      <c r="H149" s="38"/>
    </row>
    <row r="150" spans="1:8" s="16" customFormat="1" ht="50.1" customHeight="1" x14ac:dyDescent="0.2">
      <c r="A150" s="160" t="s">
        <v>107</v>
      </c>
      <c r="B150" s="161"/>
      <c r="C150" s="203" t="str">
        <f>"Интернет-площадка 2gis.ru на основе Cправочника организаций "&amp;$C$2&amp;""</f>
        <v>Интернет-площадка 2gis.ru на основе Cправочника организаций "2ГИС.УХТА"</v>
      </c>
      <c r="D150" s="56">
        <v>3720</v>
      </c>
      <c r="E150" s="37"/>
      <c r="F150" s="37"/>
      <c r="G150" s="37"/>
      <c r="H150" s="38"/>
    </row>
    <row r="151" spans="1:8" s="16" customFormat="1" ht="50.1" customHeight="1" x14ac:dyDescent="0.2">
      <c r="A151" s="160" t="s">
        <v>108</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56">
        <v>3480</v>
      </c>
      <c r="E151" s="37"/>
      <c r="F151" s="37"/>
      <c r="G151" s="37"/>
      <c r="H151" s="38"/>
    </row>
    <row r="152" spans="1:8" s="16" customFormat="1" ht="50.1" customHeight="1" x14ac:dyDescent="0.2">
      <c r="A152" s="154" t="s">
        <v>109</v>
      </c>
      <c r="B152" s="204"/>
      <c r="C152"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56">
        <v>7080</v>
      </c>
      <c r="E152" s="37"/>
      <c r="F152" s="37"/>
      <c r="G152" s="37"/>
      <c r="H152" s="38"/>
    </row>
    <row r="153" spans="1:8" s="16" customFormat="1" ht="50.1" customHeight="1" x14ac:dyDescent="0.2">
      <c r="A153" s="154" t="s">
        <v>110</v>
      </c>
      <c r="B153" s="204"/>
      <c r="C153" s="203" t="str">
        <f>"Интернет-площадка 2gis.ru на основе Cправочника организаций "&amp;$C$2&amp;""</f>
        <v>Интернет-площадка 2gis.ru на основе Cправочника организаций "2ГИС.УХТА"</v>
      </c>
      <c r="D153" s="56">
        <v>5640</v>
      </c>
      <c r="E153" s="37"/>
      <c r="F153" s="37"/>
      <c r="G153" s="37"/>
      <c r="H153" s="38"/>
    </row>
    <row r="154" spans="1:8" s="16" customFormat="1" ht="50.1" customHeight="1" x14ac:dyDescent="0.2">
      <c r="A154" s="154" t="s">
        <v>111</v>
      </c>
      <c r="B154" s="204"/>
      <c r="C154" s="203" t="str">
        <f>"Интернет-площадка 2gis.ru на основе Cправочника организаций "&amp;$C$2&amp;""</f>
        <v>Интернет-площадка 2gis.ru на основе Cправочника организаций "2ГИС.УХТА"</v>
      </c>
      <c r="D154" s="56">
        <v>6768</v>
      </c>
      <c r="E154" s="37"/>
      <c r="F154" s="37"/>
      <c r="G154" s="37"/>
      <c r="H154" s="38"/>
    </row>
    <row r="155" spans="1:8" s="16" customFormat="1" ht="50.1" customHeight="1" x14ac:dyDescent="0.2">
      <c r="A155" s="154" t="s">
        <v>112</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56">
        <v>3480</v>
      </c>
      <c r="E155" s="37"/>
      <c r="F155" s="37"/>
      <c r="G155" s="37"/>
      <c r="H155" s="38"/>
    </row>
    <row r="156" spans="1:8" s="16" customFormat="1" ht="50.1" customHeight="1" x14ac:dyDescent="0.2">
      <c r="A156" s="154" t="s">
        <v>113</v>
      </c>
      <c r="B156" s="204"/>
      <c r="C156"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56">
        <v>3480</v>
      </c>
      <c r="E156" s="37"/>
      <c r="F156" s="37"/>
      <c r="G156" s="37"/>
      <c r="H156" s="38"/>
    </row>
    <row r="157" spans="1:8" s="16" customFormat="1" ht="50.1" customHeight="1" x14ac:dyDescent="0.2">
      <c r="A157" s="160" t="s">
        <v>114</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56">
        <v>8520</v>
      </c>
      <c r="E157" s="37"/>
      <c r="F157" s="37"/>
      <c r="G157" s="37"/>
      <c r="H157" s="38"/>
    </row>
    <row r="158" spans="1:8" s="16" customFormat="1" ht="50.1" customHeight="1" x14ac:dyDescent="0.2">
      <c r="A158" s="160" t="s">
        <v>115</v>
      </c>
      <c r="B158" s="161"/>
      <c r="C158" s="203" t="s">
        <v>95</v>
      </c>
      <c r="D158" s="56">
        <v>720</v>
      </c>
      <c r="E158" s="37"/>
      <c r="F158" s="37"/>
      <c r="G158" s="37"/>
      <c r="H158" s="38"/>
    </row>
    <row r="159" spans="1:8" s="16" customFormat="1" ht="63" customHeight="1" x14ac:dyDescent="0.2">
      <c r="A159" s="160" t="s">
        <v>116</v>
      </c>
      <c r="B159" s="161"/>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56">
        <v>5640</v>
      </c>
      <c r="E159" s="37"/>
      <c r="F159" s="37"/>
      <c r="G159" s="37"/>
      <c r="H159" s="38"/>
    </row>
    <row r="160" spans="1:8" s="16" customFormat="1" ht="50.1" customHeight="1" thickBot="1" x14ac:dyDescent="0.25">
      <c r="A160" s="160" t="s">
        <v>117</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56">
        <v>2160</v>
      </c>
      <c r="E160" s="37"/>
      <c r="F160" s="37"/>
      <c r="G160" s="37"/>
      <c r="H160" s="38"/>
    </row>
    <row r="161" spans="1:8" s="28" customFormat="1" ht="50.1" customHeight="1" thickBot="1" x14ac:dyDescent="0.25">
      <c r="A161" s="24" t="s">
        <v>118</v>
      </c>
      <c r="B161" s="25"/>
      <c r="C161" s="26"/>
      <c r="D161" s="173"/>
      <c r="E161" s="173"/>
      <c r="F161" s="173"/>
      <c r="G161" s="173"/>
      <c r="H161" s="174"/>
    </row>
    <row r="162" spans="1:8" s="16" customFormat="1" ht="50.1" customHeight="1" x14ac:dyDescent="0.2">
      <c r="A162" s="160" t="s">
        <v>119</v>
      </c>
      <c r="B162" s="161"/>
      <c r="C16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6">
        <v>2004</v>
      </c>
      <c r="E162" s="37"/>
      <c r="F162" s="37"/>
      <c r="G162" s="37"/>
      <c r="H162" s="38"/>
    </row>
    <row r="163" spans="1:8" s="16" customFormat="1" ht="50.1" customHeight="1" x14ac:dyDescent="0.2">
      <c r="A163" s="160" t="s">
        <v>120</v>
      </c>
      <c r="B163" s="161"/>
      <c r="C163" s="209"/>
      <c r="D163" s="36">
        <v>2004</v>
      </c>
      <c r="E163" s="37"/>
      <c r="F163" s="37"/>
      <c r="G163" s="37"/>
      <c r="H163" s="38"/>
    </row>
    <row r="164" spans="1:8" s="16" customFormat="1" ht="50.1" customHeight="1" x14ac:dyDescent="0.2">
      <c r="A164" s="207" t="s">
        <v>121</v>
      </c>
      <c r="B164" s="208"/>
      <c r="C164" s="209"/>
      <c r="D164" s="359">
        <v>1500</v>
      </c>
      <c r="E164" s="157"/>
      <c r="F164" s="157"/>
      <c r="G164" s="157"/>
      <c r="H164" s="157"/>
    </row>
    <row r="165" spans="1:8" s="16" customFormat="1" ht="50.1" customHeight="1" x14ac:dyDescent="0.2">
      <c r="A165" s="207" t="s">
        <v>122</v>
      </c>
      <c r="B165" s="208"/>
      <c r="C165" s="209"/>
      <c r="D165" s="359">
        <v>150</v>
      </c>
      <c r="E165" s="157"/>
      <c r="F165" s="157"/>
      <c r="G165" s="157"/>
      <c r="H165" s="157"/>
    </row>
    <row r="166" spans="1:8" s="16" customFormat="1" ht="50.1" customHeight="1" thickBot="1" x14ac:dyDescent="0.25">
      <c r="A166" s="207" t="s">
        <v>123</v>
      </c>
      <c r="B166" s="208"/>
      <c r="C166" s="210"/>
      <c r="D166" s="78">
        <v>510</v>
      </c>
      <c r="E166" s="79"/>
      <c r="F166" s="79"/>
      <c r="G166" s="79"/>
      <c r="H166" s="79"/>
    </row>
    <row r="167" spans="1:8" s="16" customFormat="1" ht="50.1" customHeight="1" thickBot="1" x14ac:dyDescent="0.25">
      <c r="A167" s="24" t="s">
        <v>124</v>
      </c>
      <c r="B167" s="25"/>
      <c r="C167" s="26"/>
      <c r="D167" s="173"/>
      <c r="E167" s="173"/>
      <c r="F167" s="173"/>
      <c r="G167" s="173"/>
      <c r="H167" s="174"/>
    </row>
    <row r="168" spans="1:8" s="16" customFormat="1" ht="50.1" customHeight="1" x14ac:dyDescent="0.2">
      <c r="A168" s="160" t="s">
        <v>125</v>
      </c>
      <c r="B168" s="161"/>
      <c r="C16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68" s="212">
        <f>F168*1.2</f>
        <v>1699.2</v>
      </c>
      <c r="E168" s="213">
        <f>F168*1.1</f>
        <v>1557.6000000000001</v>
      </c>
      <c r="F168" s="213">
        <v>1416</v>
      </c>
      <c r="G168" s="213">
        <f>F168*0.75</f>
        <v>1062</v>
      </c>
      <c r="H168" s="214">
        <f>F168*0.5</f>
        <v>708</v>
      </c>
    </row>
    <row r="169" spans="1:8" s="16" customFormat="1" ht="50.1" customHeight="1" x14ac:dyDescent="0.2">
      <c r="A169" s="160" t="s">
        <v>126</v>
      </c>
      <c r="B169" s="161"/>
      <c r="C169" s="203" t="str">
        <f>"Интернет-площадка 2gis.ru на основе Cправочника организаций "&amp;$C$2&amp;""</f>
        <v>Интернет-площадка 2gis.ru на основе Cправочника организаций "2ГИС.УХТА"</v>
      </c>
      <c r="D169" s="36">
        <v>1416</v>
      </c>
      <c r="E169" s="37"/>
      <c r="F169" s="37"/>
      <c r="G169" s="37"/>
      <c r="H169" s="38"/>
    </row>
    <row r="170" spans="1:8" s="16" customFormat="1" ht="50.1" customHeight="1" x14ac:dyDescent="0.2">
      <c r="A170" s="160" t="s">
        <v>127</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0" s="56">
        <v>474</v>
      </c>
      <c r="E170" s="37"/>
      <c r="F170" s="37"/>
      <c r="G170" s="37"/>
      <c r="H170" s="38"/>
    </row>
    <row r="171" spans="1:8" s="16" customFormat="1" ht="50.1" customHeight="1" x14ac:dyDescent="0.2">
      <c r="A171" s="154" t="s">
        <v>295</v>
      </c>
      <c r="B171" s="204"/>
      <c r="C17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71" s="212">
        <f>F171*1.2</f>
        <v>2448</v>
      </c>
      <c r="E171" s="213">
        <f>F171*1.1</f>
        <v>2244</v>
      </c>
      <c r="F171" s="213">
        <v>2040</v>
      </c>
      <c r="G171" s="213">
        <f>F171*0.75</f>
        <v>1530</v>
      </c>
      <c r="H171" s="214">
        <f>F171*0.5</f>
        <v>1020</v>
      </c>
    </row>
    <row r="172" spans="1:8" s="16" customFormat="1" ht="50.1" customHeight="1" x14ac:dyDescent="0.2">
      <c r="A172" s="154" t="s">
        <v>179</v>
      </c>
      <c r="B172" s="204"/>
      <c r="C172" s="203" t="str">
        <f>"Интернет-площадка 2gis.ru на основе Cправочника организаций "&amp;$C$2&amp;""</f>
        <v>Интернет-площадка 2gis.ru на основе Cправочника организаций "2ГИС.УХТА"</v>
      </c>
      <c r="D172" s="36">
        <v>2040</v>
      </c>
      <c r="E172" s="37"/>
      <c r="F172" s="37"/>
      <c r="G172" s="37"/>
      <c r="H172" s="38"/>
    </row>
    <row r="173" spans="1:8" s="16" customFormat="1" ht="50.1" customHeight="1" x14ac:dyDescent="0.2">
      <c r="A173" s="154" t="s">
        <v>130</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3" s="36">
        <v>720</v>
      </c>
      <c r="E173" s="37"/>
      <c r="F173" s="37"/>
      <c r="G173" s="37"/>
      <c r="H173" s="38"/>
    </row>
    <row r="174" spans="1:8" s="16" customFormat="1" ht="126" customHeight="1" thickBot="1" x14ac:dyDescent="0.25">
      <c r="A174" s="160" t="s">
        <v>131</v>
      </c>
      <c r="B174" s="161"/>
      <c r="C174" s="215" t="str">
        <f>C169</f>
        <v>Интернет-площадка 2gis.ru на основе Cправочника организаций "2ГИС.УХТА"</v>
      </c>
      <c r="D174" s="212">
        <f>F174*1.2</f>
        <v>1440</v>
      </c>
      <c r="E174" s="213">
        <f>F174*1.1</f>
        <v>1320</v>
      </c>
      <c r="F174" s="213">
        <v>1200</v>
      </c>
      <c r="G174" s="213">
        <f>F174*0.75</f>
        <v>900</v>
      </c>
      <c r="H174" s="214">
        <f>F174*0.5</f>
        <v>600</v>
      </c>
    </row>
    <row r="175" spans="1:8" s="28" customFormat="1" ht="50.1" customHeight="1" thickBot="1" x14ac:dyDescent="0.25">
      <c r="A175" s="24" t="s">
        <v>193</v>
      </c>
      <c r="B175" s="25"/>
      <c r="C175" s="26"/>
      <c r="D175" s="173"/>
      <c r="E175" s="173"/>
      <c r="F175" s="173"/>
      <c r="G175" s="173"/>
      <c r="H175" s="174"/>
    </row>
    <row r="176" spans="1:8" s="23" customFormat="1" ht="30" customHeight="1" thickBot="1" x14ac:dyDescent="0.25">
      <c r="A176" s="589"/>
      <c r="B176" s="429"/>
      <c r="C176" s="430"/>
      <c r="D176" s="429"/>
      <c r="E176" s="429"/>
      <c r="F176" s="429"/>
      <c r="G176" s="429"/>
      <c r="H176" s="431"/>
    </row>
    <row r="177" spans="1:8" s="16" customFormat="1" ht="185.25" customHeight="1" x14ac:dyDescent="0.2">
      <c r="A177" s="160" t="s">
        <v>194</v>
      </c>
      <c r="B177" s="161"/>
      <c r="C17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7" s="31">
        <v>6060</v>
      </c>
      <c r="E177" s="32"/>
      <c r="F177" s="32"/>
      <c r="G177" s="32"/>
      <c r="H177" s="33"/>
    </row>
    <row r="178" spans="1:8" s="16" customFormat="1" ht="83.25" customHeight="1" thickBot="1" x14ac:dyDescent="0.25">
      <c r="A178" s="160" t="s">
        <v>195</v>
      </c>
      <c r="B178" s="161"/>
      <c r="C178" s="209"/>
      <c r="D178" s="36">
        <v>6060</v>
      </c>
      <c r="E178" s="37"/>
      <c r="F178" s="37"/>
      <c r="G178" s="37"/>
      <c r="H178" s="38"/>
    </row>
    <row r="179" spans="1:8" s="16" customFormat="1" ht="21.75" thickBot="1" x14ac:dyDescent="0.25">
      <c r="A179" s="336"/>
      <c r="B179" s="337"/>
      <c r="C179" s="125"/>
      <c r="D179" s="399"/>
      <c r="E179" s="399"/>
      <c r="F179" s="399"/>
      <c r="G179" s="399"/>
      <c r="H179" s="400"/>
    </row>
    <row r="180" spans="1:8" ht="12.6" customHeight="1" x14ac:dyDescent="0.2"/>
    <row r="181" spans="1:8" s="223" customFormat="1" ht="24.95" customHeight="1" x14ac:dyDescent="0.2">
      <c r="A181" s="220"/>
      <c r="B181" s="221" t="s">
        <v>133</v>
      </c>
      <c r="C181" s="222" t="s">
        <v>691</v>
      </c>
      <c r="D181" s="222"/>
    </row>
    <row r="182" spans="1:8" s="223" customFormat="1" ht="24.95" customHeight="1" x14ac:dyDescent="0.2">
      <c r="A182" s="220"/>
      <c r="C182" s="224" t="s">
        <v>692</v>
      </c>
      <c r="D182" s="224"/>
    </row>
    <row r="183" spans="1:8" s="223" customFormat="1" ht="24.95" customHeight="1" x14ac:dyDescent="0.2">
      <c r="A183" s="220"/>
      <c r="C183" s="224" t="s">
        <v>693</v>
      </c>
      <c r="D183" s="224"/>
    </row>
    <row r="184" spans="1:8" s="217" customFormat="1" ht="12" customHeight="1" x14ac:dyDescent="0.2">
      <c r="A184" s="216"/>
      <c r="C184" s="224"/>
      <c r="D184" s="224"/>
      <c r="E184" s="223"/>
      <c r="F184" s="223"/>
      <c r="G184" s="223"/>
    </row>
    <row r="185" spans="1:8" s="231" customFormat="1" ht="24.95" customHeight="1" x14ac:dyDescent="0.2">
      <c r="A185" s="227" t="str">
        <f>Абакан_юр!A174</f>
        <v>По соглашению сторон в качестве валюты платежа могут выступать украинские гривны, в этом случае курс следующий: 1 руб. = 0,4273 гривен</v>
      </c>
      <c r="B185" s="227"/>
      <c r="C185" s="227"/>
      <c r="D185" s="228"/>
      <c r="E185" s="228"/>
      <c r="F185" s="229"/>
      <c r="G185" s="230"/>
      <c r="H185" s="230"/>
    </row>
    <row r="186" spans="1:8" s="231" customFormat="1" ht="24.95" customHeight="1" x14ac:dyDescent="0.2">
      <c r="A186" s="227" t="str">
        <f>Абакан_юр!A175</f>
        <v>По соглашению сторон в качестве валюты платежа могут выступать дирхамы ОАЭ, в этом случае курс следующий: 1 руб. = 0,0413 дирхам</v>
      </c>
      <c r="B186" s="227"/>
      <c r="C186" s="227"/>
      <c r="D186" s="228"/>
      <c r="E186" s="228"/>
      <c r="F186" s="229"/>
      <c r="G186" s="232"/>
      <c r="H186" s="232"/>
    </row>
    <row r="187" spans="1:8" s="231" customFormat="1" ht="24.95" customHeight="1" x14ac:dyDescent="0.2">
      <c r="A187" s="227" t="str">
        <f>Абакан_юр!A176</f>
        <v>По соглашению сторон в качестве валюты платежа могут выступать доллары США, в этом случае курс следующий: 1 руб. = 0,0113 доллара</v>
      </c>
      <c r="B187" s="227"/>
      <c r="C187" s="227"/>
      <c r="D187" s="228"/>
      <c r="E187" s="228"/>
      <c r="F187" s="229"/>
      <c r="G187" s="232"/>
      <c r="H187" s="232"/>
    </row>
    <row r="188" spans="1:8" s="231" customFormat="1" ht="24.95" customHeight="1"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s="231" customFormat="1" ht="24.95" customHeight="1" x14ac:dyDescent="0.2">
      <c r="A189" s="227" t="str">
        <f>Абакан_юр!A178</f>
        <v>По соглашению сторон в качестве валюты платежа могут выступать чешские кроны, в этом случае курс следующий: 1 руб. = 0,2661 крона</v>
      </c>
      <c r="B189" s="227"/>
      <c r="C189" s="227"/>
      <c r="D189" s="228"/>
      <c r="E189" s="229"/>
      <c r="F189" s="229"/>
      <c r="G189" s="232"/>
      <c r="H189" s="232"/>
    </row>
    <row r="190" spans="1:8" s="231" customFormat="1" ht="24.95" customHeight="1" x14ac:dyDescent="0.2">
      <c r="A190" s="227" t="str">
        <f>Абакан_юр!A179</f>
        <v>По соглашению сторон в качестве валюты платежа могут выступать киргизские сомы, в этом случае курс следующий: 1 руб. = 1,0065 сом</v>
      </c>
      <c r="B190" s="227"/>
      <c r="C190" s="227"/>
      <c r="D190" s="228"/>
      <c r="E190" s="228"/>
      <c r="F190" s="229"/>
      <c r="G190" s="232"/>
      <c r="H190" s="232"/>
    </row>
    <row r="191" spans="1:8" s="231" customFormat="1" ht="24.95" customHeight="1"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1" s="227"/>
      <c r="C191" s="227"/>
      <c r="D191" s="228"/>
      <c r="E191" s="228"/>
      <c r="F191" s="229"/>
      <c r="G191" s="232"/>
      <c r="H191" s="232"/>
    </row>
    <row r="192" spans="1:8" s="238" customFormat="1" ht="12" customHeight="1" x14ac:dyDescent="0.2">
      <c r="A192" s="233"/>
      <c r="B192" s="233"/>
      <c r="C192" s="234"/>
      <c r="D192" s="235"/>
      <c r="E192" s="235"/>
      <c r="F192" s="236"/>
      <c r="G192" s="237"/>
      <c r="H192" s="237"/>
    </row>
    <row r="193" spans="1:8" ht="24.95" customHeight="1" x14ac:dyDescent="0.2">
      <c r="A193" s="239" t="s">
        <v>144</v>
      </c>
      <c r="B193" s="239"/>
      <c r="C193" s="239"/>
      <c r="D193" s="239"/>
      <c r="E193" s="239"/>
      <c r="F193" s="239"/>
      <c r="G193" s="239"/>
      <c r="H193" s="239"/>
    </row>
    <row r="194" spans="1:8" ht="24.95" customHeight="1" x14ac:dyDescent="0.2">
      <c r="A194" s="239" t="s">
        <v>145</v>
      </c>
      <c r="B194" s="239"/>
      <c r="C194" s="239"/>
      <c r="D194" s="239"/>
      <c r="E194" s="239"/>
      <c r="F194" s="239"/>
      <c r="G194" s="239"/>
      <c r="H194" s="239"/>
    </row>
    <row r="195" spans="1:8" s="238" customFormat="1" ht="12.6" customHeight="1" x14ac:dyDescent="0.2">
      <c r="A195" s="233"/>
      <c r="B195" s="233"/>
      <c r="C195" s="234"/>
      <c r="D195" s="235"/>
      <c r="E195" s="235"/>
      <c r="F195" s="236"/>
      <c r="G195" s="237"/>
      <c r="H195" s="237"/>
    </row>
    <row r="196" spans="1:8" s="242" customFormat="1" ht="50.1" customHeight="1" thickBot="1" x14ac:dyDescent="0.25">
      <c r="A196" s="240" t="s">
        <v>146</v>
      </c>
      <c r="B196" s="240"/>
      <c r="C196" s="240"/>
      <c r="D196" s="240"/>
      <c r="E196" s="240"/>
      <c r="F196" s="241"/>
      <c r="G196" s="231"/>
    </row>
    <row r="197" spans="1:8" s="247" customFormat="1" ht="50.1" customHeight="1" thickBot="1" x14ac:dyDescent="0.25">
      <c r="A197" s="595" t="s">
        <v>147</v>
      </c>
      <c r="B197" s="596"/>
      <c r="C197" s="596"/>
      <c r="D197" s="596"/>
      <c r="E197" s="597"/>
      <c r="F197" s="246"/>
      <c r="G197" s="217"/>
    </row>
    <row r="198" spans="1:8" ht="84" customHeight="1" thickBot="1" x14ac:dyDescent="0.25">
      <c r="A198" s="375" t="s">
        <v>148</v>
      </c>
      <c r="B198" s="376"/>
      <c r="C198" s="250" t="s">
        <v>149</v>
      </c>
      <c r="D198" s="402" t="s">
        <v>150</v>
      </c>
      <c r="E198" s="403"/>
      <c r="F198" s="252"/>
      <c r="G198" s="252"/>
      <c r="H198" s="252"/>
    </row>
    <row r="199" spans="1:8" ht="99.95" customHeight="1" x14ac:dyDescent="0.2">
      <c r="A199" s="258" t="s">
        <v>151</v>
      </c>
      <c r="B199" s="259"/>
      <c r="C199" s="260" t="s">
        <v>152</v>
      </c>
      <c r="D199" s="261" t="s">
        <v>153</v>
      </c>
      <c r="E199" s="262"/>
      <c r="F199" s="252"/>
      <c r="G199" s="252"/>
      <c r="H199" s="252"/>
    </row>
    <row r="200" spans="1:8" ht="75" customHeight="1" x14ac:dyDescent="0.2">
      <c r="A200" s="258" t="s">
        <v>154</v>
      </c>
      <c r="B200" s="259"/>
      <c r="C200" s="260" t="s">
        <v>155</v>
      </c>
      <c r="D200" s="261" t="s">
        <v>156</v>
      </c>
      <c r="E200" s="262"/>
      <c r="F200" s="252"/>
      <c r="G200" s="252"/>
      <c r="H200" s="252"/>
    </row>
    <row r="201" spans="1:8" ht="117.75" customHeight="1" thickBot="1" x14ac:dyDescent="0.25">
      <c r="A201" s="404" t="s">
        <v>157</v>
      </c>
      <c r="B201" s="405"/>
      <c r="C201" s="406" t="s">
        <v>158</v>
      </c>
      <c r="D201" s="407" t="s">
        <v>156</v>
      </c>
      <c r="E201" s="408"/>
      <c r="F201" s="252"/>
      <c r="G201" s="252"/>
      <c r="H201" s="252"/>
    </row>
    <row r="202" spans="1:8" s="217" customFormat="1" ht="102.75" customHeight="1" thickBot="1" x14ac:dyDescent="0.25">
      <c r="A202" s="404" t="s">
        <v>160</v>
      </c>
      <c r="B202" s="405"/>
      <c r="C202" s="601" t="s">
        <v>161</v>
      </c>
      <c r="D202" s="407" t="s">
        <v>156</v>
      </c>
      <c r="E202" s="408"/>
      <c r="F202" s="246"/>
      <c r="G202" s="246"/>
      <c r="H202" s="246"/>
    </row>
    <row r="203" spans="1:8" s="238" customFormat="1" ht="222.75" customHeight="1" thickBot="1" x14ac:dyDescent="0.25">
      <c r="A203" s="404" t="s">
        <v>162</v>
      </c>
      <c r="B203" s="405"/>
      <c r="C203" s="406" t="s">
        <v>163</v>
      </c>
      <c r="D203" s="407" t="s">
        <v>156</v>
      </c>
      <c r="E203" s="408"/>
      <c r="F203" s="236"/>
      <c r="G203" s="237"/>
      <c r="H203" s="237"/>
    </row>
    <row r="204" spans="1:8" s="508" customFormat="1" ht="75" customHeight="1" x14ac:dyDescent="0.2">
      <c r="A204" s="506" t="s">
        <v>721</v>
      </c>
      <c r="B204" s="506"/>
      <c r="C204" s="506"/>
      <c r="D204" s="506"/>
      <c r="E204" s="506"/>
      <c r="F204" s="506"/>
      <c r="G204" s="506"/>
      <c r="H204" s="506"/>
    </row>
    <row r="205" spans="1:8" s="508" customFormat="1" ht="24.75" customHeight="1" x14ac:dyDescent="0.2">
      <c r="A205" s="507" t="s">
        <v>722</v>
      </c>
      <c r="B205" s="507"/>
      <c r="C205" s="507"/>
      <c r="D205" s="507"/>
      <c r="E205" s="507"/>
      <c r="F205" s="507"/>
      <c r="G205" s="507"/>
      <c r="H205" s="507"/>
    </row>
    <row r="206" spans="1:8" s="238" customFormat="1" ht="12" customHeight="1" x14ac:dyDescent="0.2">
      <c r="A206" s="233"/>
      <c r="B206" s="233"/>
      <c r="C206" s="234"/>
      <c r="D206" s="235"/>
      <c r="E206" s="235"/>
      <c r="F206" s="236"/>
      <c r="G206" s="237"/>
      <c r="H206" s="237"/>
    </row>
    <row r="207" spans="1:8" s="238" customFormat="1" ht="30.75" customHeight="1" x14ac:dyDescent="0.2">
      <c r="A207" s="264" t="s">
        <v>165</v>
      </c>
      <c r="B207" s="264"/>
      <c r="C207" s="264"/>
      <c r="D207" s="264"/>
      <c r="E207" s="264"/>
      <c r="F207" s="264"/>
      <c r="G207" s="264"/>
      <c r="H207" s="264"/>
    </row>
    <row r="208" spans="1:8" ht="184.5" customHeight="1" x14ac:dyDescent="0.2">
      <c r="A208"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84"/>
      <c r="C208" s="384"/>
      <c r="D208" s="384"/>
      <c r="E208" s="384"/>
      <c r="F208" s="384"/>
      <c r="G208" s="384"/>
      <c r="H208" s="384"/>
    </row>
    <row r="209" spans="1:8" s="16" customFormat="1" ht="67.5" customHeight="1" x14ac:dyDescent="0.2">
      <c r="A209" s="239" t="s">
        <v>167</v>
      </c>
      <c r="B209" s="239"/>
      <c r="C209" s="239"/>
      <c r="D209" s="239"/>
      <c r="E209" s="239"/>
      <c r="F209" s="239"/>
      <c r="G209" s="239"/>
      <c r="H209" s="239"/>
    </row>
    <row r="210" spans="1:8" ht="23.25" x14ac:dyDescent="0.2">
      <c r="A210" s="264" t="s">
        <v>168</v>
      </c>
      <c r="B210" s="264"/>
      <c r="C210" s="264"/>
      <c r="D210" s="264"/>
      <c r="E210" s="264"/>
      <c r="F210" s="264"/>
      <c r="G210" s="264"/>
      <c r="H210" s="264"/>
    </row>
    <row r="211" spans="1:8" ht="6" customHeight="1" x14ac:dyDescent="0.2"/>
    <row r="212" spans="1:8" s="266" customFormat="1" ht="114.75" customHeight="1" x14ac:dyDescent="0.2">
      <c r="A212" s="239" t="s">
        <v>169</v>
      </c>
      <c r="B212" s="239"/>
      <c r="C212" s="239"/>
      <c r="D212" s="239"/>
      <c r="E212" s="239"/>
      <c r="F212" s="239"/>
      <c r="G212" s="239"/>
      <c r="H212" s="239"/>
    </row>
  </sheetData>
  <sheetProtection selectLockedCells="1" selectUnlockedCells="1"/>
  <mergeCells count="341">
    <mergeCell ref="A207:H207"/>
    <mergeCell ref="A208:H208"/>
    <mergeCell ref="A209:H209"/>
    <mergeCell ref="A210:H210"/>
    <mergeCell ref="A212:E212"/>
    <mergeCell ref="F212:H212"/>
    <mergeCell ref="A202:B202"/>
    <mergeCell ref="D202:E202"/>
    <mergeCell ref="A203:B203"/>
    <mergeCell ref="D203:E203"/>
    <mergeCell ref="A204:H204"/>
    <mergeCell ref="A205:H205"/>
    <mergeCell ref="A199:B199"/>
    <mergeCell ref="D199:E199"/>
    <mergeCell ref="A200:B200"/>
    <mergeCell ref="D200:E200"/>
    <mergeCell ref="A201:B201"/>
    <mergeCell ref="D201:E201"/>
    <mergeCell ref="A193:H193"/>
    <mergeCell ref="A194:H194"/>
    <mergeCell ref="A196:E196"/>
    <mergeCell ref="A197:E197"/>
    <mergeCell ref="A198:B198"/>
    <mergeCell ref="D198:E198"/>
    <mergeCell ref="A186:C186"/>
    <mergeCell ref="A187:C187"/>
    <mergeCell ref="A188:C188"/>
    <mergeCell ref="A189:C189"/>
    <mergeCell ref="A190:C190"/>
    <mergeCell ref="A191:C191"/>
    <mergeCell ref="C181:D181"/>
    <mergeCell ref="C182:D182"/>
    <mergeCell ref="C183:D183"/>
    <mergeCell ref="C184:D184"/>
    <mergeCell ref="A185:C185"/>
    <mergeCell ref="G185:H185"/>
    <mergeCell ref="A177:B177"/>
    <mergeCell ref="C177:C178"/>
    <mergeCell ref="D177:H177"/>
    <mergeCell ref="A178:B178"/>
    <mergeCell ref="D178:H178"/>
    <mergeCell ref="A179:B179"/>
    <mergeCell ref="D179:H179"/>
    <mergeCell ref="A173:B173"/>
    <mergeCell ref="D173:H173"/>
    <mergeCell ref="A174:B174"/>
    <mergeCell ref="A175:B175"/>
    <mergeCell ref="D175:H175"/>
    <mergeCell ref="A176:C176"/>
    <mergeCell ref="D176:H176"/>
    <mergeCell ref="A169:B169"/>
    <mergeCell ref="D169:H169"/>
    <mergeCell ref="A170:B170"/>
    <mergeCell ref="D170:H170"/>
    <mergeCell ref="A171:B171"/>
    <mergeCell ref="A172:B172"/>
    <mergeCell ref="D172:H172"/>
    <mergeCell ref="D165:H165"/>
    <mergeCell ref="A166:B166"/>
    <mergeCell ref="D166:H166"/>
    <mergeCell ref="A167:B167"/>
    <mergeCell ref="D167:H167"/>
    <mergeCell ref="A168:B168"/>
    <mergeCell ref="A161:B161"/>
    <mergeCell ref="D161:H161"/>
    <mergeCell ref="A162:B162"/>
    <mergeCell ref="C162:C166"/>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C108:C125"/>
    <mergeCell ref="D108:H108"/>
    <mergeCell ref="A109:B109"/>
    <mergeCell ref="D109:H109"/>
    <mergeCell ref="A110:B110"/>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21"/>
  <sheetViews>
    <sheetView view="pageBreakPreview" zoomScale="40" zoomScaleNormal="60" zoomScaleSheetLayoutView="40" workbookViewId="0">
      <pane ySplit="3" topLeftCell="A43"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723</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337" t="s">
        <v>299</v>
      </c>
      <c r="E6" s="337"/>
      <c r="F6" s="337"/>
      <c r="G6" s="337"/>
      <c r="H6" s="478"/>
    </row>
    <row r="7" spans="1:8" s="16" customFormat="1" ht="24.95" customHeight="1" thickBot="1" x14ac:dyDescent="0.25">
      <c r="A7" s="81"/>
      <c r="B7" s="129"/>
      <c r="C7" s="130"/>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389">
        <v>240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1">
        <f>F49*1.2</f>
        <v>14428.8</v>
      </c>
      <c r="E49" s="32">
        <f>F49*1.1</f>
        <v>13226.400000000001</v>
      </c>
      <c r="F49" s="32">
        <v>12024</v>
      </c>
      <c r="G49" s="32">
        <f>F49*0.75</f>
        <v>9018</v>
      </c>
      <c r="H49" s="33">
        <f>F49*0.5</f>
        <v>6012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54">
        <f>F55*1.2</f>
        <v>16416</v>
      </c>
      <c r="E55" s="32">
        <f>F55*1.1</f>
        <v>15048.000000000002</v>
      </c>
      <c r="F55" s="32">
        <v>13680</v>
      </c>
      <c r="G55" s="32">
        <f>F55*0.75</f>
        <v>10260</v>
      </c>
      <c r="H55" s="33">
        <f>F55*0.5</f>
        <v>6840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389">
        <v>240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665</v>
      </c>
      <c r="B65" s="137"/>
      <c r="C65" s="137"/>
      <c r="D65" s="138" t="str">
        <f>"от "&amp;MIN(D66:D115)&amp;" до "&amp;MAX(D66:D115)</f>
        <v>от 2280 до 114000</v>
      </c>
      <c r="E65" s="139"/>
      <c r="F65" s="139"/>
      <c r="G65" s="139"/>
      <c r="H65" s="140"/>
    </row>
    <row r="66" spans="1:8" s="16" customFormat="1" ht="37.5" customHeight="1" outlineLevel="1" x14ac:dyDescent="0.2">
      <c r="A66" s="141" t="s">
        <v>39</v>
      </c>
      <c r="B66" s="142"/>
      <c r="C66" s="43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144">
        <v>2280</v>
      </c>
      <c r="E66" s="145"/>
      <c r="F66" s="145"/>
      <c r="G66" s="145"/>
      <c r="H66" s="146"/>
    </row>
    <row r="67" spans="1:8" s="16" customFormat="1" ht="37.5" customHeight="1" outlineLevel="1" x14ac:dyDescent="0.2">
      <c r="A67" s="147" t="s">
        <v>40</v>
      </c>
      <c r="B67" s="148"/>
      <c r="C67" s="143"/>
      <c r="D67" s="36">
        <v>4560</v>
      </c>
      <c r="E67" s="37"/>
      <c r="F67" s="37"/>
      <c r="G67" s="37"/>
      <c r="H67" s="38"/>
    </row>
    <row r="68" spans="1:8" s="16" customFormat="1" ht="37.5" customHeight="1" outlineLevel="1" x14ac:dyDescent="0.2">
      <c r="A68" s="147" t="s">
        <v>41</v>
      </c>
      <c r="B68" s="148"/>
      <c r="C68" s="143"/>
      <c r="D68" s="36">
        <v>6840</v>
      </c>
      <c r="E68" s="37"/>
      <c r="F68" s="37"/>
      <c r="G68" s="37"/>
      <c r="H68" s="38"/>
    </row>
    <row r="69" spans="1:8" s="16" customFormat="1" ht="37.5" customHeight="1" outlineLevel="1" x14ac:dyDescent="0.2">
      <c r="A69" s="147" t="s">
        <v>42</v>
      </c>
      <c r="B69" s="148"/>
      <c r="C69" s="143"/>
      <c r="D69" s="36">
        <v>9120</v>
      </c>
      <c r="E69" s="37"/>
      <c r="F69" s="37"/>
      <c r="G69" s="37"/>
      <c r="H69" s="38"/>
    </row>
    <row r="70" spans="1:8" s="16" customFormat="1" ht="37.5" customHeight="1" outlineLevel="1" x14ac:dyDescent="0.2">
      <c r="A70" s="147" t="s">
        <v>43</v>
      </c>
      <c r="B70" s="148"/>
      <c r="C70" s="143"/>
      <c r="D70" s="36">
        <v>11400</v>
      </c>
      <c r="E70" s="37"/>
      <c r="F70" s="37"/>
      <c r="G70" s="37"/>
      <c r="H70" s="38"/>
    </row>
    <row r="71" spans="1:8" s="16" customFormat="1" ht="37.5" customHeight="1" outlineLevel="1" x14ac:dyDescent="0.2">
      <c r="A71" s="147" t="s">
        <v>44</v>
      </c>
      <c r="B71" s="148"/>
      <c r="C71" s="143"/>
      <c r="D71" s="36">
        <v>13680</v>
      </c>
      <c r="E71" s="37"/>
      <c r="F71" s="37"/>
      <c r="G71" s="37"/>
      <c r="H71" s="38"/>
    </row>
    <row r="72" spans="1:8" s="16" customFormat="1" ht="37.5" customHeight="1" outlineLevel="1" x14ac:dyDescent="0.2">
      <c r="A72" s="147" t="s">
        <v>45</v>
      </c>
      <c r="B72" s="148"/>
      <c r="C72" s="143"/>
      <c r="D72" s="36">
        <v>15960</v>
      </c>
      <c r="E72" s="37"/>
      <c r="F72" s="37"/>
      <c r="G72" s="37"/>
      <c r="H72" s="38"/>
    </row>
    <row r="73" spans="1:8" s="16" customFormat="1" ht="37.5" customHeight="1" outlineLevel="1" x14ac:dyDescent="0.2">
      <c r="A73" s="147" t="s">
        <v>46</v>
      </c>
      <c r="B73" s="148"/>
      <c r="C73" s="143"/>
      <c r="D73" s="36">
        <v>18240</v>
      </c>
      <c r="E73" s="37"/>
      <c r="F73" s="37"/>
      <c r="G73" s="37"/>
      <c r="H73" s="38"/>
    </row>
    <row r="74" spans="1:8" s="16" customFormat="1" ht="37.5" customHeight="1" outlineLevel="1" x14ac:dyDescent="0.2">
      <c r="A74" s="147" t="s">
        <v>47</v>
      </c>
      <c r="B74" s="148"/>
      <c r="C74" s="143"/>
      <c r="D74" s="36">
        <v>20520</v>
      </c>
      <c r="E74" s="37"/>
      <c r="F74" s="37"/>
      <c r="G74" s="37"/>
      <c r="H74" s="38"/>
    </row>
    <row r="75" spans="1:8" s="16" customFormat="1" ht="37.5" customHeight="1" outlineLevel="1" x14ac:dyDescent="0.2">
      <c r="A75" s="147" t="s">
        <v>48</v>
      </c>
      <c r="B75" s="148"/>
      <c r="C75" s="143"/>
      <c r="D75" s="36">
        <v>22800</v>
      </c>
      <c r="E75" s="37"/>
      <c r="F75" s="37"/>
      <c r="G75" s="37"/>
      <c r="H75" s="38"/>
    </row>
    <row r="76" spans="1:8" s="16" customFormat="1" ht="37.5" customHeight="1" outlineLevel="1" x14ac:dyDescent="0.2">
      <c r="A76" s="147" t="s">
        <v>49</v>
      </c>
      <c r="B76" s="148"/>
      <c r="C76" s="143"/>
      <c r="D76" s="36">
        <v>25080</v>
      </c>
      <c r="E76" s="37"/>
      <c r="F76" s="37"/>
      <c r="G76" s="37"/>
      <c r="H76" s="38"/>
    </row>
    <row r="77" spans="1:8" s="16" customFormat="1" ht="37.5" customHeight="1" outlineLevel="1" x14ac:dyDescent="0.2">
      <c r="A77" s="147" t="s">
        <v>50</v>
      </c>
      <c r="B77" s="148"/>
      <c r="C77" s="143"/>
      <c r="D77" s="36">
        <v>27360</v>
      </c>
      <c r="E77" s="37"/>
      <c r="F77" s="37"/>
      <c r="G77" s="37"/>
      <c r="H77" s="38"/>
    </row>
    <row r="78" spans="1:8" s="16" customFormat="1" ht="37.5" customHeight="1" outlineLevel="1" x14ac:dyDescent="0.2">
      <c r="A78" s="147" t="s">
        <v>51</v>
      </c>
      <c r="B78" s="148"/>
      <c r="C78" s="143"/>
      <c r="D78" s="36">
        <v>29640</v>
      </c>
      <c r="E78" s="37"/>
      <c r="F78" s="37"/>
      <c r="G78" s="37"/>
      <c r="H78" s="38"/>
    </row>
    <row r="79" spans="1:8" s="16" customFormat="1" ht="37.5" customHeight="1" outlineLevel="1" x14ac:dyDescent="0.2">
      <c r="A79" s="147" t="s">
        <v>52</v>
      </c>
      <c r="B79" s="148"/>
      <c r="C79" s="143"/>
      <c r="D79" s="36">
        <v>31920</v>
      </c>
      <c r="E79" s="37"/>
      <c r="F79" s="37"/>
      <c r="G79" s="37"/>
      <c r="H79" s="38"/>
    </row>
    <row r="80" spans="1:8" s="16" customFormat="1" ht="37.5" customHeight="1" outlineLevel="1" x14ac:dyDescent="0.2">
      <c r="A80" s="147" t="s">
        <v>53</v>
      </c>
      <c r="B80" s="148"/>
      <c r="C80" s="143"/>
      <c r="D80" s="36">
        <v>34200</v>
      </c>
      <c r="E80" s="37"/>
      <c r="F80" s="37"/>
      <c r="G80" s="37"/>
      <c r="H80" s="38"/>
    </row>
    <row r="81" spans="1:8" s="16" customFormat="1" ht="37.5" customHeight="1" outlineLevel="1" x14ac:dyDescent="0.2">
      <c r="A81" s="147" t="s">
        <v>54</v>
      </c>
      <c r="B81" s="148"/>
      <c r="C81" s="143"/>
      <c r="D81" s="36">
        <v>36480</v>
      </c>
      <c r="E81" s="37"/>
      <c r="F81" s="37"/>
      <c r="G81" s="37"/>
      <c r="H81" s="38"/>
    </row>
    <row r="82" spans="1:8" s="16" customFormat="1" ht="37.5" customHeight="1" outlineLevel="1" x14ac:dyDescent="0.2">
      <c r="A82" s="147" t="s">
        <v>55</v>
      </c>
      <c r="B82" s="148"/>
      <c r="C82" s="143"/>
      <c r="D82" s="36">
        <v>38760</v>
      </c>
      <c r="E82" s="37"/>
      <c r="F82" s="37"/>
      <c r="G82" s="37"/>
      <c r="H82" s="38"/>
    </row>
    <row r="83" spans="1:8" s="16" customFormat="1" ht="37.5" customHeight="1" outlineLevel="1" x14ac:dyDescent="0.2">
      <c r="A83" s="147" t="s">
        <v>56</v>
      </c>
      <c r="B83" s="148"/>
      <c r="C83" s="143"/>
      <c r="D83" s="36">
        <v>41040</v>
      </c>
      <c r="E83" s="37"/>
      <c r="F83" s="37"/>
      <c r="G83" s="37"/>
      <c r="H83" s="38"/>
    </row>
    <row r="84" spans="1:8" s="16" customFormat="1" ht="37.5" customHeight="1" outlineLevel="1" x14ac:dyDescent="0.2">
      <c r="A84" s="147" t="s">
        <v>57</v>
      </c>
      <c r="B84" s="148"/>
      <c r="C84" s="143"/>
      <c r="D84" s="36">
        <v>43320</v>
      </c>
      <c r="E84" s="37"/>
      <c r="F84" s="37"/>
      <c r="G84" s="37"/>
      <c r="H84" s="38"/>
    </row>
    <row r="85" spans="1:8" s="16" customFormat="1" ht="37.5" customHeight="1" outlineLevel="1" x14ac:dyDescent="0.2">
      <c r="A85" s="147" t="s">
        <v>58</v>
      </c>
      <c r="B85" s="148"/>
      <c r="C85" s="143"/>
      <c r="D85" s="36">
        <v>45600</v>
      </c>
      <c r="E85" s="37"/>
      <c r="F85" s="37"/>
      <c r="G85" s="37"/>
      <c r="H85" s="38"/>
    </row>
    <row r="86" spans="1:8" s="16" customFormat="1" ht="37.5" customHeight="1" outlineLevel="1" x14ac:dyDescent="0.2">
      <c r="A86" s="147" t="s">
        <v>205</v>
      </c>
      <c r="B86" s="148"/>
      <c r="C86" s="143"/>
      <c r="D86" s="36">
        <v>47880</v>
      </c>
      <c r="E86" s="37"/>
      <c r="F86" s="37"/>
      <c r="G86" s="37"/>
      <c r="H86" s="38"/>
    </row>
    <row r="87" spans="1:8" s="16" customFormat="1" ht="37.5" customHeight="1" outlineLevel="1" x14ac:dyDescent="0.2">
      <c r="A87" s="147" t="s">
        <v>206</v>
      </c>
      <c r="B87" s="148"/>
      <c r="C87" s="143"/>
      <c r="D87" s="36">
        <v>50160</v>
      </c>
      <c r="E87" s="37"/>
      <c r="F87" s="37"/>
      <c r="G87" s="37"/>
      <c r="H87" s="38"/>
    </row>
    <row r="88" spans="1:8" s="16" customFormat="1" ht="37.5" customHeight="1" outlineLevel="1" x14ac:dyDescent="0.2">
      <c r="A88" s="147" t="s">
        <v>207</v>
      </c>
      <c r="B88" s="148"/>
      <c r="C88" s="143"/>
      <c r="D88" s="36">
        <v>52440</v>
      </c>
      <c r="E88" s="37"/>
      <c r="F88" s="37"/>
      <c r="G88" s="37"/>
      <c r="H88" s="38"/>
    </row>
    <row r="89" spans="1:8" s="16" customFormat="1" ht="37.5" customHeight="1" outlineLevel="1" x14ac:dyDescent="0.2">
      <c r="A89" s="147" t="s">
        <v>208</v>
      </c>
      <c r="B89" s="148"/>
      <c r="C89" s="143"/>
      <c r="D89" s="36">
        <v>54720</v>
      </c>
      <c r="E89" s="37"/>
      <c r="F89" s="37"/>
      <c r="G89" s="37"/>
      <c r="H89" s="38"/>
    </row>
    <row r="90" spans="1:8" s="16" customFormat="1" ht="37.5" customHeight="1" outlineLevel="1" x14ac:dyDescent="0.2">
      <c r="A90" s="147" t="s">
        <v>209</v>
      </c>
      <c r="B90" s="148"/>
      <c r="C90" s="143"/>
      <c r="D90" s="36">
        <v>57000</v>
      </c>
      <c r="E90" s="37"/>
      <c r="F90" s="37"/>
      <c r="G90" s="37"/>
      <c r="H90" s="38"/>
    </row>
    <row r="91" spans="1:8" s="16" customFormat="1" ht="37.5" customHeight="1" outlineLevel="1" x14ac:dyDescent="0.2">
      <c r="A91" s="147" t="s">
        <v>210</v>
      </c>
      <c r="B91" s="148"/>
      <c r="C91" s="143"/>
      <c r="D91" s="36">
        <v>59280</v>
      </c>
      <c r="E91" s="37"/>
      <c r="F91" s="37"/>
      <c r="G91" s="37"/>
      <c r="H91" s="38"/>
    </row>
    <row r="92" spans="1:8" s="16" customFormat="1" ht="37.5" customHeight="1" outlineLevel="1" x14ac:dyDescent="0.2">
      <c r="A92" s="147" t="s">
        <v>211</v>
      </c>
      <c r="B92" s="148"/>
      <c r="C92" s="143"/>
      <c r="D92" s="36">
        <v>61560</v>
      </c>
      <c r="E92" s="37"/>
      <c r="F92" s="37"/>
      <c r="G92" s="37"/>
      <c r="H92" s="38"/>
    </row>
    <row r="93" spans="1:8" s="16" customFormat="1" ht="37.5" customHeight="1" outlineLevel="1" x14ac:dyDescent="0.2">
      <c r="A93" s="147" t="s">
        <v>212</v>
      </c>
      <c r="B93" s="148"/>
      <c r="C93" s="143"/>
      <c r="D93" s="36">
        <v>63840</v>
      </c>
      <c r="E93" s="37"/>
      <c r="F93" s="37"/>
      <c r="G93" s="37"/>
      <c r="H93" s="38"/>
    </row>
    <row r="94" spans="1:8" s="16" customFormat="1" ht="37.5" customHeight="1" outlineLevel="1" x14ac:dyDescent="0.2">
      <c r="A94" s="147" t="s">
        <v>213</v>
      </c>
      <c r="B94" s="148"/>
      <c r="C94" s="143"/>
      <c r="D94" s="36">
        <v>66120</v>
      </c>
      <c r="E94" s="37"/>
      <c r="F94" s="37"/>
      <c r="G94" s="37"/>
      <c r="H94" s="38"/>
    </row>
    <row r="95" spans="1:8" s="16" customFormat="1" ht="37.5" customHeight="1" outlineLevel="1" x14ac:dyDescent="0.2">
      <c r="A95" s="147" t="s">
        <v>214</v>
      </c>
      <c r="B95" s="148"/>
      <c r="C95" s="143"/>
      <c r="D95" s="36">
        <v>68400</v>
      </c>
      <c r="E95" s="37"/>
      <c r="F95" s="37"/>
      <c r="G95" s="37"/>
      <c r="H95" s="38"/>
    </row>
    <row r="96" spans="1:8" s="16" customFormat="1" ht="37.5" customHeight="1" outlineLevel="1" x14ac:dyDescent="0.2">
      <c r="A96" s="147" t="s">
        <v>224</v>
      </c>
      <c r="B96" s="148"/>
      <c r="C96" s="143"/>
      <c r="D96" s="36">
        <v>70680</v>
      </c>
      <c r="E96" s="37"/>
      <c r="F96" s="37"/>
      <c r="G96" s="37"/>
      <c r="H96" s="38"/>
    </row>
    <row r="97" spans="1:8" s="16" customFormat="1" ht="37.5" customHeight="1" outlineLevel="1" x14ac:dyDescent="0.2">
      <c r="A97" s="147" t="s">
        <v>225</v>
      </c>
      <c r="B97" s="148"/>
      <c r="C97" s="143"/>
      <c r="D97" s="36">
        <v>72960</v>
      </c>
      <c r="E97" s="37"/>
      <c r="F97" s="37"/>
      <c r="G97" s="37"/>
      <c r="H97" s="38"/>
    </row>
    <row r="98" spans="1:8" s="16" customFormat="1" ht="37.5" customHeight="1" outlineLevel="1" x14ac:dyDescent="0.2">
      <c r="A98" s="147" t="s">
        <v>226</v>
      </c>
      <c r="B98" s="148"/>
      <c r="C98" s="143"/>
      <c r="D98" s="36">
        <v>75240</v>
      </c>
      <c r="E98" s="37"/>
      <c r="F98" s="37"/>
      <c r="G98" s="37"/>
      <c r="H98" s="38"/>
    </row>
    <row r="99" spans="1:8" s="16" customFormat="1" ht="37.5" customHeight="1" outlineLevel="1" x14ac:dyDescent="0.2">
      <c r="A99" s="147" t="s">
        <v>227</v>
      </c>
      <c r="B99" s="148"/>
      <c r="C99" s="143"/>
      <c r="D99" s="36">
        <v>77520</v>
      </c>
      <c r="E99" s="37"/>
      <c r="F99" s="37"/>
      <c r="G99" s="37"/>
      <c r="H99" s="38"/>
    </row>
    <row r="100" spans="1:8" s="16" customFormat="1" ht="37.5" customHeight="1" outlineLevel="1" x14ac:dyDescent="0.2">
      <c r="A100" s="147" t="s">
        <v>228</v>
      </c>
      <c r="B100" s="148"/>
      <c r="C100" s="143"/>
      <c r="D100" s="36">
        <v>79800</v>
      </c>
      <c r="E100" s="37"/>
      <c r="F100" s="37"/>
      <c r="G100" s="37"/>
      <c r="H100" s="38"/>
    </row>
    <row r="101" spans="1:8" s="16" customFormat="1" ht="37.5" customHeight="1" outlineLevel="1" x14ac:dyDescent="0.2">
      <c r="A101" s="147" t="s">
        <v>229</v>
      </c>
      <c r="B101" s="148"/>
      <c r="C101" s="143"/>
      <c r="D101" s="36">
        <v>82080</v>
      </c>
      <c r="E101" s="37"/>
      <c r="F101" s="37"/>
      <c r="G101" s="37"/>
      <c r="H101" s="38"/>
    </row>
    <row r="102" spans="1:8" s="16" customFormat="1" ht="37.5" customHeight="1" outlineLevel="1" x14ac:dyDescent="0.2">
      <c r="A102" s="147" t="s">
        <v>230</v>
      </c>
      <c r="B102" s="148"/>
      <c r="C102" s="143"/>
      <c r="D102" s="36">
        <v>84360</v>
      </c>
      <c r="E102" s="37"/>
      <c r="F102" s="37"/>
      <c r="G102" s="37"/>
      <c r="H102" s="38"/>
    </row>
    <row r="103" spans="1:8" s="16" customFormat="1" ht="37.5" customHeight="1" outlineLevel="1" x14ac:dyDescent="0.2">
      <c r="A103" s="147" t="s">
        <v>231</v>
      </c>
      <c r="B103" s="148"/>
      <c r="C103" s="143"/>
      <c r="D103" s="36">
        <v>86640</v>
      </c>
      <c r="E103" s="37"/>
      <c r="F103" s="37"/>
      <c r="G103" s="37"/>
      <c r="H103" s="38"/>
    </row>
    <row r="104" spans="1:8" s="16" customFormat="1" ht="37.5" customHeight="1" outlineLevel="1" x14ac:dyDescent="0.2">
      <c r="A104" s="147" t="s">
        <v>232</v>
      </c>
      <c r="B104" s="148"/>
      <c r="C104" s="143"/>
      <c r="D104" s="36">
        <v>88920</v>
      </c>
      <c r="E104" s="37"/>
      <c r="F104" s="37"/>
      <c r="G104" s="37"/>
      <c r="H104" s="38"/>
    </row>
    <row r="105" spans="1:8" s="16" customFormat="1" ht="37.5" customHeight="1" outlineLevel="1" x14ac:dyDescent="0.2">
      <c r="A105" s="147" t="s">
        <v>233</v>
      </c>
      <c r="B105" s="148"/>
      <c r="C105" s="143"/>
      <c r="D105" s="36">
        <v>91200</v>
      </c>
      <c r="E105" s="37"/>
      <c r="F105" s="37"/>
      <c r="G105" s="37"/>
      <c r="H105" s="38"/>
    </row>
    <row r="106" spans="1:8" s="16" customFormat="1" ht="37.5" customHeight="1" outlineLevel="1" x14ac:dyDescent="0.2">
      <c r="A106" s="147" t="s">
        <v>300</v>
      </c>
      <c r="B106" s="148"/>
      <c r="C106" s="143"/>
      <c r="D106" s="36">
        <v>93480</v>
      </c>
      <c r="E106" s="37"/>
      <c r="F106" s="37"/>
      <c r="G106" s="37"/>
      <c r="H106" s="38"/>
    </row>
    <row r="107" spans="1:8" s="16" customFormat="1" ht="37.5" customHeight="1" outlineLevel="1" x14ac:dyDescent="0.2">
      <c r="A107" s="147" t="s">
        <v>301</v>
      </c>
      <c r="B107" s="148"/>
      <c r="C107" s="143"/>
      <c r="D107" s="36">
        <v>95760</v>
      </c>
      <c r="E107" s="37"/>
      <c r="F107" s="37"/>
      <c r="G107" s="37"/>
      <c r="H107" s="38"/>
    </row>
    <row r="108" spans="1:8" s="16" customFormat="1" ht="37.5" customHeight="1" outlineLevel="1" x14ac:dyDescent="0.2">
      <c r="A108" s="147" t="s">
        <v>302</v>
      </c>
      <c r="B108" s="148"/>
      <c r="C108" s="143"/>
      <c r="D108" s="36">
        <v>98040</v>
      </c>
      <c r="E108" s="37"/>
      <c r="F108" s="37"/>
      <c r="G108" s="37"/>
      <c r="H108" s="38"/>
    </row>
    <row r="109" spans="1:8" s="16" customFormat="1" ht="37.5" customHeight="1" outlineLevel="1" x14ac:dyDescent="0.2">
      <c r="A109" s="147" t="s">
        <v>303</v>
      </c>
      <c r="B109" s="148"/>
      <c r="C109" s="143"/>
      <c r="D109" s="36">
        <v>100320</v>
      </c>
      <c r="E109" s="37"/>
      <c r="F109" s="37"/>
      <c r="G109" s="37"/>
      <c r="H109" s="38"/>
    </row>
    <row r="110" spans="1:8" s="16" customFormat="1" ht="37.5" customHeight="1" outlineLevel="1" x14ac:dyDescent="0.2">
      <c r="A110" s="147" t="s">
        <v>304</v>
      </c>
      <c r="B110" s="148"/>
      <c r="C110" s="143"/>
      <c r="D110" s="36">
        <v>102600</v>
      </c>
      <c r="E110" s="37"/>
      <c r="F110" s="37"/>
      <c r="G110" s="37"/>
      <c r="H110" s="38"/>
    </row>
    <row r="111" spans="1:8" s="16" customFormat="1" ht="37.5" customHeight="1" outlineLevel="1" x14ac:dyDescent="0.2">
      <c r="A111" s="147" t="s">
        <v>305</v>
      </c>
      <c r="B111" s="148"/>
      <c r="C111" s="143"/>
      <c r="D111" s="36">
        <v>104880</v>
      </c>
      <c r="E111" s="37"/>
      <c r="F111" s="37"/>
      <c r="G111" s="37"/>
      <c r="H111" s="38"/>
    </row>
    <row r="112" spans="1:8" s="16" customFormat="1" ht="37.5" customHeight="1" outlineLevel="1" x14ac:dyDescent="0.2">
      <c r="A112" s="147" t="s">
        <v>306</v>
      </c>
      <c r="B112" s="148"/>
      <c r="C112" s="143"/>
      <c r="D112" s="36">
        <v>107160</v>
      </c>
      <c r="E112" s="37"/>
      <c r="F112" s="37"/>
      <c r="G112" s="37"/>
      <c r="H112" s="38"/>
    </row>
    <row r="113" spans="1:8" s="16" customFormat="1" ht="37.5" customHeight="1" outlineLevel="1" x14ac:dyDescent="0.2">
      <c r="A113" s="147" t="s">
        <v>307</v>
      </c>
      <c r="B113" s="148"/>
      <c r="C113" s="143"/>
      <c r="D113" s="36">
        <v>109440</v>
      </c>
      <c r="E113" s="37"/>
      <c r="F113" s="37"/>
      <c r="G113" s="37"/>
      <c r="H113" s="38"/>
    </row>
    <row r="114" spans="1:8" s="16" customFormat="1" ht="37.5" customHeight="1" outlineLevel="1" x14ac:dyDescent="0.2">
      <c r="A114" s="147" t="s">
        <v>308</v>
      </c>
      <c r="B114" s="148"/>
      <c r="C114" s="143"/>
      <c r="D114" s="36">
        <v>111720</v>
      </c>
      <c r="E114" s="37"/>
      <c r="F114" s="37"/>
      <c r="G114" s="37"/>
      <c r="H114" s="38"/>
    </row>
    <row r="115" spans="1:8" s="16" customFormat="1" ht="37.5" customHeight="1" outlineLevel="1" thickBot="1" x14ac:dyDescent="0.25">
      <c r="A115" s="147" t="s">
        <v>309</v>
      </c>
      <c r="B115" s="148"/>
      <c r="C115" s="143"/>
      <c r="D115" s="36">
        <v>114000</v>
      </c>
      <c r="E115" s="37"/>
      <c r="F115" s="37"/>
      <c r="G115" s="37"/>
      <c r="H115" s="38"/>
    </row>
    <row r="116" spans="1:8" s="16" customFormat="1" ht="24.95" customHeight="1" thickBot="1" x14ac:dyDescent="0.4">
      <c r="A116" s="81"/>
      <c r="B116" s="513"/>
      <c r="C116" s="130"/>
      <c r="D116" s="791" t="s">
        <v>724</v>
      </c>
      <c r="E116" s="791"/>
      <c r="F116" s="791"/>
      <c r="G116" s="791"/>
      <c r="H116" s="792"/>
    </row>
    <row r="117" spans="1:8" s="16" customFormat="1" ht="24.95" customHeight="1" thickBot="1" x14ac:dyDescent="0.25">
      <c r="A117" s="514"/>
      <c r="B117" s="124"/>
      <c r="C117" s="125"/>
      <c r="D117" s="515" t="s">
        <v>171</v>
      </c>
      <c r="E117" s="516" t="s">
        <v>172</v>
      </c>
      <c r="F117" s="517" t="s">
        <v>173</v>
      </c>
      <c r="G117" s="516" t="s">
        <v>174</v>
      </c>
      <c r="H117" s="518" t="s">
        <v>175</v>
      </c>
    </row>
    <row r="118" spans="1:8" s="16" customFormat="1" ht="48" customHeight="1" x14ac:dyDescent="0.2">
      <c r="A118" s="29" t="s">
        <v>361</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8" s="31">
        <f>F118*1.2</f>
        <v>12024</v>
      </c>
      <c r="E118" s="32">
        <f>F118*1.1</f>
        <v>11022</v>
      </c>
      <c r="F118" s="32">
        <v>10020</v>
      </c>
      <c r="G118" s="32">
        <f>F118*0.75</f>
        <v>7515</v>
      </c>
      <c r="H118" s="33">
        <f>F118*0.5</f>
        <v>5010</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1" s="44"/>
      <c r="E121" s="45"/>
      <c r="F121" s="45"/>
      <c r="G121" s="45"/>
      <c r="H121" s="46"/>
    </row>
    <row r="122" spans="1:8" s="16" customFormat="1" ht="24.95" customHeight="1" thickBot="1" x14ac:dyDescent="0.25">
      <c r="A122" s="47"/>
      <c r="B122" s="48"/>
      <c r="C122" s="49"/>
      <c r="D122" s="337"/>
      <c r="E122" s="337"/>
      <c r="F122" s="337"/>
      <c r="G122" s="337"/>
      <c r="H122" s="478"/>
    </row>
    <row r="123" spans="1:8" s="16" customFormat="1" ht="48" customHeight="1" x14ac:dyDescent="0.2">
      <c r="A123" s="53" t="s">
        <v>362</v>
      </c>
      <c r="B123" s="30" t="s">
        <v>27</v>
      </c>
      <c r="C1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3" s="54">
        <f>F123*1.2</f>
        <v>13680</v>
      </c>
      <c r="E123" s="32">
        <f>F123*1.1</f>
        <v>12540.000000000002</v>
      </c>
      <c r="F123" s="32">
        <v>11400</v>
      </c>
      <c r="G123" s="32">
        <f>F123*0.75</f>
        <v>8550</v>
      </c>
      <c r="H123" s="33">
        <f>F123*0.5</f>
        <v>5700</v>
      </c>
    </row>
    <row r="124" spans="1:8" s="16" customFormat="1" ht="132" customHeight="1" x14ac:dyDescent="0.2">
      <c r="A124" s="55"/>
      <c r="B124" s="35"/>
      <c r="C124" s="35"/>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7" s="61"/>
      <c r="E127" s="45"/>
      <c r="F127" s="45"/>
      <c r="G127" s="45"/>
      <c r="H127" s="46"/>
    </row>
    <row r="128" spans="1:8" s="16" customFormat="1" ht="24.95" customHeight="1" thickBot="1" x14ac:dyDescent="0.25">
      <c r="A128" s="81"/>
      <c r="B128" s="82"/>
      <c r="C128" s="83"/>
      <c r="D128" s="337"/>
      <c r="E128" s="337"/>
      <c r="F128" s="337"/>
      <c r="G128" s="337"/>
      <c r="H128" s="478"/>
    </row>
    <row r="129" spans="1:8" s="16" customFormat="1" ht="50.1" customHeight="1" x14ac:dyDescent="0.2">
      <c r="A129" s="65" t="s">
        <v>363</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9" s="389">
        <v>240</v>
      </c>
      <c r="E129" s="390"/>
      <c r="F129" s="390"/>
      <c r="G129" s="390"/>
      <c r="H129" s="391"/>
    </row>
    <row r="130" spans="1:8" s="16" customFormat="1" ht="94.5" customHeight="1" x14ac:dyDescent="0.2">
      <c r="A130" s="71"/>
      <c r="B130" s="92"/>
      <c r="C130" s="93"/>
      <c r="D130" s="94"/>
      <c r="E130" s="95"/>
      <c r="F130" s="95"/>
      <c r="G130" s="95"/>
      <c r="H130" s="392"/>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31" s="393"/>
      <c r="E131" s="394"/>
      <c r="F131" s="394"/>
      <c r="G131" s="394"/>
      <c r="H131" s="395"/>
    </row>
    <row r="132" spans="1:8" s="16" customFormat="1" ht="24.95" customHeight="1" thickBot="1" x14ac:dyDescent="0.25">
      <c r="A132" s="81"/>
      <c r="B132" s="129"/>
      <c r="C132" s="130"/>
      <c r="D132" s="291" t="s">
        <v>360</v>
      </c>
      <c r="E132" s="291"/>
      <c r="F132" s="291"/>
      <c r="G132" s="291"/>
      <c r="H132" s="292"/>
    </row>
    <row r="133" spans="1:8" s="16" customFormat="1" ht="50.1" customHeight="1" thickBot="1" x14ac:dyDescent="0.25">
      <c r="A133" s="136" t="s">
        <v>38</v>
      </c>
      <c r="B133" s="137"/>
      <c r="C133" s="137"/>
      <c r="D133" s="739" t="str">
        <f>"от "&amp;MIN(D134:D152)&amp;" до "&amp;MAX(D134:D152)</f>
        <v>от 2280 до 43320</v>
      </c>
      <c r="E133" s="740"/>
      <c r="F133" s="740"/>
      <c r="G133" s="740"/>
      <c r="H133" s="741"/>
    </row>
    <row r="134" spans="1:8" s="16" customFormat="1" ht="37.5" customHeight="1" outlineLevel="1" x14ac:dyDescent="0.2">
      <c r="A134" s="141" t="s">
        <v>364</v>
      </c>
      <c r="B134" s="313"/>
      <c r="C134" s="66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34" s="31">
        <v>2280</v>
      </c>
      <c r="E134" s="32"/>
      <c r="F134" s="32"/>
      <c r="G134" s="32"/>
      <c r="H134" s="33"/>
    </row>
    <row r="135" spans="1:8" s="16" customFormat="1" ht="37.5" customHeight="1" outlineLevel="1" x14ac:dyDescent="0.2">
      <c r="A135" s="543" t="s">
        <v>365</v>
      </c>
      <c r="B135" s="554"/>
      <c r="C135" s="773"/>
      <c r="D135" s="36">
        <v>4560</v>
      </c>
      <c r="E135" s="37"/>
      <c r="F135" s="37"/>
      <c r="G135" s="37"/>
      <c r="H135" s="38"/>
    </row>
    <row r="136" spans="1:8" s="16" customFormat="1" ht="37.5" customHeight="1" outlineLevel="1" x14ac:dyDescent="0.2">
      <c r="A136" s="543" t="s">
        <v>366</v>
      </c>
      <c r="B136" s="554"/>
      <c r="C136" s="773"/>
      <c r="D136" s="36">
        <v>6840</v>
      </c>
      <c r="E136" s="37"/>
      <c r="F136" s="37"/>
      <c r="G136" s="37"/>
      <c r="H136" s="38"/>
    </row>
    <row r="137" spans="1:8" s="16" customFormat="1" ht="37.5" customHeight="1" outlineLevel="1" x14ac:dyDescent="0.2">
      <c r="A137" s="543" t="s">
        <v>367</v>
      </c>
      <c r="B137" s="554"/>
      <c r="C137" s="773"/>
      <c r="D137" s="36">
        <v>9120</v>
      </c>
      <c r="E137" s="37"/>
      <c r="F137" s="37"/>
      <c r="G137" s="37"/>
      <c r="H137" s="38"/>
    </row>
    <row r="138" spans="1:8" s="16" customFormat="1" ht="37.5" customHeight="1" outlineLevel="1" x14ac:dyDescent="0.2">
      <c r="A138" s="543" t="s">
        <v>368</v>
      </c>
      <c r="B138" s="554"/>
      <c r="C138" s="773"/>
      <c r="D138" s="36">
        <v>11400</v>
      </c>
      <c r="E138" s="37"/>
      <c r="F138" s="37"/>
      <c r="G138" s="37"/>
      <c r="H138" s="38"/>
    </row>
    <row r="139" spans="1:8" s="16" customFormat="1" ht="37.5" customHeight="1" outlineLevel="1" x14ac:dyDescent="0.2">
      <c r="A139" s="543" t="s">
        <v>369</v>
      </c>
      <c r="B139" s="554"/>
      <c r="C139" s="773"/>
      <c r="D139" s="36">
        <v>13680</v>
      </c>
      <c r="E139" s="37"/>
      <c r="F139" s="37"/>
      <c r="G139" s="37"/>
      <c r="H139" s="38"/>
    </row>
    <row r="140" spans="1:8" s="16" customFormat="1" ht="37.5" customHeight="1" outlineLevel="1" x14ac:dyDescent="0.2">
      <c r="A140" s="543" t="s">
        <v>370</v>
      </c>
      <c r="B140" s="554"/>
      <c r="C140" s="773"/>
      <c r="D140" s="36">
        <v>15960</v>
      </c>
      <c r="E140" s="37"/>
      <c r="F140" s="37"/>
      <c r="G140" s="37"/>
      <c r="H140" s="38"/>
    </row>
    <row r="141" spans="1:8" s="16" customFormat="1" ht="37.5" customHeight="1" outlineLevel="1" x14ac:dyDescent="0.2">
      <c r="A141" s="543" t="s">
        <v>371</v>
      </c>
      <c r="B141" s="554"/>
      <c r="C141" s="773"/>
      <c r="D141" s="36">
        <v>18240</v>
      </c>
      <c r="E141" s="37"/>
      <c r="F141" s="37"/>
      <c r="G141" s="37"/>
      <c r="H141" s="38"/>
    </row>
    <row r="142" spans="1:8" s="16" customFormat="1" ht="37.5" customHeight="1" outlineLevel="1" x14ac:dyDescent="0.2">
      <c r="A142" s="543" t="s">
        <v>372</v>
      </c>
      <c r="B142" s="554"/>
      <c r="C142" s="773"/>
      <c r="D142" s="36">
        <v>20520</v>
      </c>
      <c r="E142" s="37"/>
      <c r="F142" s="37"/>
      <c r="G142" s="37"/>
      <c r="H142" s="38"/>
    </row>
    <row r="143" spans="1:8" s="16" customFormat="1" ht="37.5" customHeight="1" outlineLevel="1" x14ac:dyDescent="0.2">
      <c r="A143" s="543" t="s">
        <v>373</v>
      </c>
      <c r="B143" s="554"/>
      <c r="C143" s="773"/>
      <c r="D143" s="36">
        <v>22800</v>
      </c>
      <c r="E143" s="37"/>
      <c r="F143" s="37"/>
      <c r="G143" s="37"/>
      <c r="H143" s="38"/>
    </row>
    <row r="144" spans="1:8" s="16" customFormat="1" ht="37.5" customHeight="1" outlineLevel="1" x14ac:dyDescent="0.2">
      <c r="A144" s="543" t="s">
        <v>374</v>
      </c>
      <c r="B144" s="554"/>
      <c r="C144" s="773"/>
      <c r="D144" s="36">
        <v>25080</v>
      </c>
      <c r="E144" s="37"/>
      <c r="F144" s="37"/>
      <c r="G144" s="37"/>
      <c r="H144" s="38"/>
    </row>
    <row r="145" spans="1:8" s="16" customFormat="1" ht="37.5" customHeight="1" outlineLevel="1" x14ac:dyDescent="0.2">
      <c r="A145" s="543" t="s">
        <v>375</v>
      </c>
      <c r="B145" s="554"/>
      <c r="C145" s="773"/>
      <c r="D145" s="36">
        <v>27360</v>
      </c>
      <c r="E145" s="37"/>
      <c r="F145" s="37"/>
      <c r="G145" s="37"/>
      <c r="H145" s="38"/>
    </row>
    <row r="146" spans="1:8" s="16" customFormat="1" ht="37.5" customHeight="1" outlineLevel="1" x14ac:dyDescent="0.2">
      <c r="A146" s="543" t="s">
        <v>376</v>
      </c>
      <c r="B146" s="554"/>
      <c r="C146" s="773"/>
      <c r="D146" s="36">
        <v>29640</v>
      </c>
      <c r="E146" s="37"/>
      <c r="F146" s="37"/>
      <c r="G146" s="37"/>
      <c r="H146" s="38"/>
    </row>
    <row r="147" spans="1:8" s="16" customFormat="1" ht="37.5" customHeight="1" outlineLevel="1" x14ac:dyDescent="0.2">
      <c r="A147" s="543" t="s">
        <v>377</v>
      </c>
      <c r="B147" s="554"/>
      <c r="C147" s="773"/>
      <c r="D147" s="36">
        <v>31920</v>
      </c>
      <c r="E147" s="37"/>
      <c r="F147" s="37"/>
      <c r="G147" s="37"/>
      <c r="H147" s="38"/>
    </row>
    <row r="148" spans="1:8" s="16" customFormat="1" ht="37.5" customHeight="1" outlineLevel="1" x14ac:dyDescent="0.2">
      <c r="A148" s="543" t="s">
        <v>378</v>
      </c>
      <c r="B148" s="554"/>
      <c r="C148" s="773"/>
      <c r="D148" s="36">
        <v>34200</v>
      </c>
      <c r="E148" s="37"/>
      <c r="F148" s="37"/>
      <c r="G148" s="37"/>
      <c r="H148" s="38"/>
    </row>
    <row r="149" spans="1:8" s="16" customFormat="1" ht="37.5" customHeight="1" outlineLevel="1" x14ac:dyDescent="0.2">
      <c r="A149" s="543" t="s">
        <v>379</v>
      </c>
      <c r="B149" s="554"/>
      <c r="C149" s="773"/>
      <c r="D149" s="36">
        <v>36480</v>
      </c>
      <c r="E149" s="37"/>
      <c r="F149" s="37"/>
      <c r="G149" s="37"/>
      <c r="H149" s="38"/>
    </row>
    <row r="150" spans="1:8" s="16" customFormat="1" ht="37.5" customHeight="1" outlineLevel="1" x14ac:dyDescent="0.2">
      <c r="A150" s="543" t="s">
        <v>380</v>
      </c>
      <c r="B150" s="554"/>
      <c r="C150" s="773"/>
      <c r="D150" s="36">
        <v>38760</v>
      </c>
      <c r="E150" s="37"/>
      <c r="F150" s="37"/>
      <c r="G150" s="37"/>
      <c r="H150" s="38"/>
    </row>
    <row r="151" spans="1:8" s="16" customFormat="1" ht="37.5" customHeight="1" outlineLevel="1" x14ac:dyDescent="0.2">
      <c r="A151" s="543" t="s">
        <v>381</v>
      </c>
      <c r="B151" s="554"/>
      <c r="C151" s="773"/>
      <c r="D151" s="36">
        <v>41040</v>
      </c>
      <c r="E151" s="37"/>
      <c r="F151" s="37"/>
      <c r="G151" s="37"/>
      <c r="H151" s="38"/>
    </row>
    <row r="152" spans="1:8" s="16" customFormat="1" ht="37.5" customHeight="1" outlineLevel="1" x14ac:dyDescent="0.2">
      <c r="A152" s="543" t="s">
        <v>382</v>
      </c>
      <c r="B152" s="554"/>
      <c r="C152" s="773"/>
      <c r="D152" s="36">
        <v>43320</v>
      </c>
      <c r="E152" s="37"/>
      <c r="F152" s="37"/>
      <c r="G152" s="37"/>
      <c r="H152" s="38"/>
    </row>
    <row r="153" spans="1:8" s="16" customFormat="1" ht="37.5" customHeight="1" outlineLevel="1" x14ac:dyDescent="0.2">
      <c r="A153" s="147" t="s">
        <v>383</v>
      </c>
      <c r="B153" s="315"/>
      <c r="C153" s="773"/>
      <c r="D153" s="36">
        <v>45600</v>
      </c>
      <c r="E153" s="37"/>
      <c r="F153" s="37"/>
      <c r="G153" s="37"/>
      <c r="H153" s="38"/>
    </row>
    <row r="154" spans="1:8" s="16" customFormat="1" ht="37.5" customHeight="1" outlineLevel="1" x14ac:dyDescent="0.2">
      <c r="A154" s="147" t="s">
        <v>384</v>
      </c>
      <c r="B154" s="148"/>
      <c r="C154" s="773"/>
      <c r="D154" s="36">
        <v>47880</v>
      </c>
      <c r="E154" s="37"/>
      <c r="F154" s="37"/>
      <c r="G154" s="37"/>
      <c r="H154" s="38"/>
    </row>
    <row r="155" spans="1:8" s="16" customFormat="1" ht="37.5" customHeight="1" outlineLevel="1" x14ac:dyDescent="0.2">
      <c r="A155" s="147" t="s">
        <v>385</v>
      </c>
      <c r="B155" s="148"/>
      <c r="C155" s="773"/>
      <c r="D155" s="36">
        <v>50160</v>
      </c>
      <c r="E155" s="37"/>
      <c r="F155" s="37"/>
      <c r="G155" s="37"/>
      <c r="H155" s="38"/>
    </row>
    <row r="156" spans="1:8" s="16" customFormat="1" ht="37.5" customHeight="1" outlineLevel="1" x14ac:dyDescent="0.2">
      <c r="A156" s="147" t="s">
        <v>386</v>
      </c>
      <c r="B156" s="148"/>
      <c r="C156" s="773"/>
      <c r="D156" s="36">
        <v>52440</v>
      </c>
      <c r="E156" s="37"/>
      <c r="F156" s="37"/>
      <c r="G156" s="37"/>
      <c r="H156" s="38"/>
    </row>
    <row r="157" spans="1:8" s="16" customFormat="1" ht="37.5" customHeight="1" outlineLevel="1" x14ac:dyDescent="0.2">
      <c r="A157" s="147" t="s">
        <v>387</v>
      </c>
      <c r="B157" s="148"/>
      <c r="C157" s="773"/>
      <c r="D157" s="36">
        <v>54720</v>
      </c>
      <c r="E157" s="37"/>
      <c r="F157" s="37"/>
      <c r="G157" s="37"/>
      <c r="H157" s="38"/>
    </row>
    <row r="158" spans="1:8" s="16" customFormat="1" ht="37.5" customHeight="1" outlineLevel="1" x14ac:dyDescent="0.2">
      <c r="A158" s="147" t="s">
        <v>388</v>
      </c>
      <c r="B158" s="148"/>
      <c r="C158" s="773"/>
      <c r="D158" s="36">
        <v>57000</v>
      </c>
      <c r="E158" s="37"/>
      <c r="F158" s="37"/>
      <c r="G158" s="37"/>
      <c r="H158" s="38"/>
    </row>
    <row r="159" spans="1:8" s="16" customFormat="1" ht="37.5" customHeight="1" outlineLevel="1" x14ac:dyDescent="0.2">
      <c r="A159" s="147" t="s">
        <v>389</v>
      </c>
      <c r="B159" s="148"/>
      <c r="C159" s="773"/>
      <c r="D159" s="36">
        <v>59280</v>
      </c>
      <c r="E159" s="37"/>
      <c r="F159" s="37"/>
      <c r="G159" s="37"/>
      <c r="H159" s="38"/>
    </row>
    <row r="160" spans="1:8" s="16" customFormat="1" ht="37.5" customHeight="1" outlineLevel="1" x14ac:dyDescent="0.2">
      <c r="A160" s="147" t="s">
        <v>390</v>
      </c>
      <c r="B160" s="148"/>
      <c r="C160" s="773"/>
      <c r="D160" s="36">
        <v>61560</v>
      </c>
      <c r="E160" s="37"/>
      <c r="F160" s="37"/>
      <c r="G160" s="37"/>
      <c r="H160" s="38"/>
    </row>
    <row r="161" spans="1:8" s="16" customFormat="1" ht="37.5" customHeight="1" outlineLevel="1" x14ac:dyDescent="0.2">
      <c r="A161" s="147" t="s">
        <v>391</v>
      </c>
      <c r="B161" s="148"/>
      <c r="C161" s="773"/>
      <c r="D161" s="36">
        <v>63840</v>
      </c>
      <c r="E161" s="37"/>
      <c r="F161" s="37"/>
      <c r="G161" s="37"/>
      <c r="H161" s="38"/>
    </row>
    <row r="162" spans="1:8" s="16" customFormat="1" ht="37.5" customHeight="1" outlineLevel="1" x14ac:dyDescent="0.2">
      <c r="A162" s="147" t="s">
        <v>392</v>
      </c>
      <c r="B162" s="148"/>
      <c r="C162" s="773"/>
      <c r="D162" s="36">
        <v>66120</v>
      </c>
      <c r="E162" s="37"/>
      <c r="F162" s="37"/>
      <c r="G162" s="37"/>
      <c r="H162" s="38"/>
    </row>
    <row r="163" spans="1:8" s="16" customFormat="1" ht="37.5" customHeight="1" outlineLevel="1" x14ac:dyDescent="0.2">
      <c r="A163" s="147" t="s">
        <v>393</v>
      </c>
      <c r="B163" s="148"/>
      <c r="C163" s="773"/>
      <c r="D163" s="36">
        <v>68400</v>
      </c>
      <c r="E163" s="37"/>
      <c r="F163" s="37"/>
      <c r="G163" s="37"/>
      <c r="H163" s="38"/>
    </row>
    <row r="164" spans="1:8" s="16" customFormat="1" ht="37.5" customHeight="1" outlineLevel="1" x14ac:dyDescent="0.2">
      <c r="A164" s="147" t="s">
        <v>394</v>
      </c>
      <c r="B164" s="148"/>
      <c r="C164" s="773"/>
      <c r="D164" s="36">
        <v>70680</v>
      </c>
      <c r="E164" s="37"/>
      <c r="F164" s="37"/>
      <c r="G164" s="37"/>
      <c r="H164" s="38"/>
    </row>
    <row r="165" spans="1:8" s="16" customFormat="1" ht="37.5" customHeight="1" outlineLevel="1" x14ac:dyDescent="0.2">
      <c r="A165" s="147" t="s">
        <v>395</v>
      </c>
      <c r="B165" s="148"/>
      <c r="C165" s="773"/>
      <c r="D165" s="36">
        <v>72960</v>
      </c>
      <c r="E165" s="37"/>
      <c r="F165" s="37"/>
      <c r="G165" s="37"/>
      <c r="H165" s="38"/>
    </row>
    <row r="166" spans="1:8" s="16" customFormat="1" ht="37.5" customHeight="1" outlineLevel="1" x14ac:dyDescent="0.2">
      <c r="A166" s="147" t="s">
        <v>396</v>
      </c>
      <c r="B166" s="148"/>
      <c r="C166" s="773"/>
      <c r="D166" s="36">
        <v>75240</v>
      </c>
      <c r="E166" s="37"/>
      <c r="F166" s="37"/>
      <c r="G166" s="37"/>
      <c r="H166" s="38"/>
    </row>
    <row r="167" spans="1:8" s="16" customFormat="1" ht="37.5" customHeight="1" outlineLevel="1" x14ac:dyDescent="0.2">
      <c r="A167" s="147" t="s">
        <v>397</v>
      </c>
      <c r="B167" s="148"/>
      <c r="C167" s="773"/>
      <c r="D167" s="36">
        <v>77520</v>
      </c>
      <c r="E167" s="37"/>
      <c r="F167" s="37"/>
      <c r="G167" s="37"/>
      <c r="H167" s="38"/>
    </row>
    <row r="168" spans="1:8" s="16" customFormat="1" ht="37.5" customHeight="1" outlineLevel="1" x14ac:dyDescent="0.2">
      <c r="A168" s="147" t="s">
        <v>398</v>
      </c>
      <c r="B168" s="148"/>
      <c r="C168" s="773"/>
      <c r="D168" s="36">
        <v>79800</v>
      </c>
      <c r="E168" s="37"/>
      <c r="F168" s="37"/>
      <c r="G168" s="37"/>
      <c r="H168" s="38"/>
    </row>
    <row r="169" spans="1:8" s="16" customFormat="1" ht="37.5" customHeight="1" outlineLevel="1" x14ac:dyDescent="0.2">
      <c r="A169" s="147" t="s">
        <v>399</v>
      </c>
      <c r="B169" s="148"/>
      <c r="C169" s="773"/>
      <c r="D169" s="36">
        <v>82080</v>
      </c>
      <c r="E169" s="37"/>
      <c r="F169" s="37"/>
      <c r="G169" s="37"/>
      <c r="H169" s="38"/>
    </row>
    <row r="170" spans="1:8" s="16" customFormat="1" ht="37.5" customHeight="1" outlineLevel="1" x14ac:dyDescent="0.2">
      <c r="A170" s="147" t="s">
        <v>400</v>
      </c>
      <c r="B170" s="148"/>
      <c r="C170" s="773"/>
      <c r="D170" s="36">
        <v>84360</v>
      </c>
      <c r="E170" s="37"/>
      <c r="F170" s="37"/>
      <c r="G170" s="37"/>
      <c r="H170" s="38"/>
    </row>
    <row r="171" spans="1:8" s="16" customFormat="1" ht="37.5" customHeight="1" outlineLevel="1" x14ac:dyDescent="0.2">
      <c r="A171" s="147" t="s">
        <v>401</v>
      </c>
      <c r="B171" s="148"/>
      <c r="C171" s="773"/>
      <c r="D171" s="36">
        <v>86640</v>
      </c>
      <c r="E171" s="37"/>
      <c r="F171" s="37"/>
      <c r="G171" s="37"/>
      <c r="H171" s="38"/>
    </row>
    <row r="172" spans="1:8" s="16" customFormat="1" ht="37.5" customHeight="1" outlineLevel="1" x14ac:dyDescent="0.2">
      <c r="A172" s="147" t="s">
        <v>402</v>
      </c>
      <c r="B172" s="148"/>
      <c r="C172" s="773"/>
      <c r="D172" s="36">
        <v>88920</v>
      </c>
      <c r="E172" s="37"/>
      <c r="F172" s="37"/>
      <c r="G172" s="37"/>
      <c r="H172" s="38"/>
    </row>
    <row r="173" spans="1:8" s="16" customFormat="1" ht="37.5" customHeight="1" outlineLevel="1" x14ac:dyDescent="0.2">
      <c r="A173" s="147" t="s">
        <v>403</v>
      </c>
      <c r="B173" s="148"/>
      <c r="C173" s="773"/>
      <c r="D173" s="36">
        <v>91200</v>
      </c>
      <c r="E173" s="37"/>
      <c r="F173" s="37"/>
      <c r="G173" s="37"/>
      <c r="H173" s="38"/>
    </row>
    <row r="174" spans="1:8" s="16" customFormat="1" ht="37.5" customHeight="1" outlineLevel="1" x14ac:dyDescent="0.2">
      <c r="A174" s="147" t="s">
        <v>404</v>
      </c>
      <c r="B174" s="148"/>
      <c r="C174" s="773"/>
      <c r="D174" s="36">
        <v>93480</v>
      </c>
      <c r="E174" s="37"/>
      <c r="F174" s="37"/>
      <c r="G174" s="37"/>
      <c r="H174" s="38"/>
    </row>
    <row r="175" spans="1:8" s="16" customFormat="1" ht="37.5" customHeight="1" outlineLevel="1" x14ac:dyDescent="0.2">
      <c r="A175" s="147" t="s">
        <v>405</v>
      </c>
      <c r="B175" s="148"/>
      <c r="C175" s="773"/>
      <c r="D175" s="36">
        <v>95760</v>
      </c>
      <c r="E175" s="37"/>
      <c r="F175" s="37"/>
      <c r="G175" s="37"/>
      <c r="H175" s="38"/>
    </row>
    <row r="176" spans="1:8" s="16" customFormat="1" ht="37.5" customHeight="1" outlineLevel="1" x14ac:dyDescent="0.2">
      <c r="A176" s="147" t="s">
        <v>406</v>
      </c>
      <c r="B176" s="148"/>
      <c r="C176" s="773"/>
      <c r="D176" s="36">
        <v>98040</v>
      </c>
      <c r="E176" s="37"/>
      <c r="F176" s="37"/>
      <c r="G176" s="37"/>
      <c r="H176" s="38"/>
    </row>
    <row r="177" spans="1:8" s="16" customFormat="1" ht="37.5" customHeight="1" outlineLevel="1" x14ac:dyDescent="0.2">
      <c r="A177" s="147" t="s">
        <v>407</v>
      </c>
      <c r="B177" s="148"/>
      <c r="C177" s="773"/>
      <c r="D177" s="36">
        <v>100320</v>
      </c>
      <c r="E177" s="37"/>
      <c r="F177" s="37"/>
      <c r="G177" s="37"/>
      <c r="H177" s="38"/>
    </row>
    <row r="178" spans="1:8" s="16" customFormat="1" ht="37.5" customHeight="1" outlineLevel="1" x14ac:dyDescent="0.2">
      <c r="A178" s="147" t="s">
        <v>408</v>
      </c>
      <c r="B178" s="148"/>
      <c r="C178" s="773"/>
      <c r="D178" s="36">
        <v>102600</v>
      </c>
      <c r="E178" s="37"/>
      <c r="F178" s="37"/>
      <c r="G178" s="37"/>
      <c r="H178" s="38"/>
    </row>
    <row r="179" spans="1:8" s="16" customFormat="1" ht="37.5" customHeight="1" outlineLevel="1" x14ac:dyDescent="0.2">
      <c r="A179" s="147" t="s">
        <v>409</v>
      </c>
      <c r="B179" s="148"/>
      <c r="C179" s="773"/>
      <c r="D179" s="36">
        <v>104880</v>
      </c>
      <c r="E179" s="37"/>
      <c r="F179" s="37"/>
      <c r="G179" s="37"/>
      <c r="H179" s="38"/>
    </row>
    <row r="180" spans="1:8" s="16" customFormat="1" ht="37.5" customHeight="1" outlineLevel="1" x14ac:dyDescent="0.2">
      <c r="A180" s="147" t="s">
        <v>410</v>
      </c>
      <c r="B180" s="148"/>
      <c r="C180" s="773"/>
      <c r="D180" s="36">
        <v>107160</v>
      </c>
      <c r="E180" s="37"/>
      <c r="F180" s="37"/>
      <c r="G180" s="37"/>
      <c r="H180" s="38"/>
    </row>
    <row r="181" spans="1:8" s="16" customFormat="1" ht="37.5" customHeight="1" outlineLevel="1" x14ac:dyDescent="0.2">
      <c r="A181" s="147" t="s">
        <v>411</v>
      </c>
      <c r="B181" s="148"/>
      <c r="C181" s="773"/>
      <c r="D181" s="36">
        <v>109440</v>
      </c>
      <c r="E181" s="37"/>
      <c r="F181" s="37"/>
      <c r="G181" s="37"/>
      <c r="H181" s="38"/>
    </row>
    <row r="182" spans="1:8" s="16" customFormat="1" ht="37.5" customHeight="1" outlineLevel="1" x14ac:dyDescent="0.2">
      <c r="A182" s="147" t="s">
        <v>412</v>
      </c>
      <c r="B182" s="148"/>
      <c r="C182" s="773"/>
      <c r="D182" s="36">
        <v>111720</v>
      </c>
      <c r="E182" s="37"/>
      <c r="F182" s="37"/>
      <c r="G182" s="37"/>
      <c r="H182" s="38"/>
    </row>
    <row r="183" spans="1:8" s="16" customFormat="1" ht="37.5" customHeight="1" outlineLevel="1" thickBot="1" x14ac:dyDescent="0.25">
      <c r="A183" s="147" t="s">
        <v>413</v>
      </c>
      <c r="B183" s="148"/>
      <c r="C183" s="773"/>
      <c r="D183" s="44">
        <v>114000</v>
      </c>
      <c r="E183" s="45"/>
      <c r="F183" s="45"/>
      <c r="G183" s="45"/>
      <c r="H183" s="46"/>
    </row>
    <row r="184" spans="1:8" s="16" customFormat="1" ht="50.1" customHeight="1" thickBot="1" x14ac:dyDescent="0.25">
      <c r="A184" s="136" t="s">
        <v>59</v>
      </c>
      <c r="B184" s="137"/>
      <c r="C184" s="137"/>
      <c r="D184" s="498" t="str">
        <f>"от "&amp;MIN(D185:D194)&amp;" до "&amp;MAX(D185:D194)</f>
        <v>от 390 до 10290</v>
      </c>
      <c r="E184" s="499"/>
      <c r="F184" s="499"/>
      <c r="G184" s="499"/>
      <c r="H184" s="500"/>
    </row>
    <row r="185" spans="1:8" s="16" customFormat="1" ht="162.75" customHeight="1" x14ac:dyDescent="0.2">
      <c r="A185" s="642" t="s">
        <v>280</v>
      </c>
      <c r="B185" s="150" t="s">
        <v>281</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85" s="552">
        <v>1380</v>
      </c>
      <c r="E185" s="552"/>
      <c r="F185" s="552"/>
      <c r="G185" s="552"/>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6" s="56">
        <v>840</v>
      </c>
      <c r="E186" s="37"/>
      <c r="F186" s="37"/>
      <c r="G186" s="37"/>
      <c r="H186" s="38"/>
    </row>
    <row r="187" spans="1:8" s="16" customFormat="1" ht="37.5" customHeight="1" x14ac:dyDescent="0.2">
      <c r="A187" s="160" t="s">
        <v>62</v>
      </c>
      <c r="B187" s="161"/>
      <c r="C187" s="159"/>
      <c r="D187" s="56">
        <v>10290</v>
      </c>
      <c r="E187" s="37"/>
      <c r="F187" s="37"/>
      <c r="G187" s="37"/>
      <c r="H187" s="38"/>
    </row>
    <row r="188" spans="1:8" s="16" customFormat="1" ht="37.5" customHeight="1" x14ac:dyDescent="0.2">
      <c r="A188" s="160" t="s">
        <v>63</v>
      </c>
      <c r="B188" s="161"/>
      <c r="C188" s="159"/>
      <c r="D188" s="56">
        <v>2190</v>
      </c>
      <c r="E188" s="37"/>
      <c r="F188" s="37"/>
      <c r="G188" s="37"/>
      <c r="H188" s="38"/>
    </row>
    <row r="189" spans="1:8" s="16" customFormat="1" ht="37.5" customHeight="1" x14ac:dyDescent="0.2">
      <c r="A189" s="160" t="s">
        <v>64</v>
      </c>
      <c r="B189" s="161"/>
      <c r="C189" s="159"/>
      <c r="D189" s="56">
        <v>6390</v>
      </c>
      <c r="E189" s="37"/>
      <c r="F189" s="37"/>
      <c r="G189" s="37"/>
      <c r="H189" s="38"/>
    </row>
    <row r="190" spans="1:8" s="16" customFormat="1" ht="37.5" customHeight="1" x14ac:dyDescent="0.2">
      <c r="A190" s="160" t="s">
        <v>65</v>
      </c>
      <c r="B190" s="161"/>
      <c r="C190" s="159"/>
      <c r="D190" s="56">
        <v>390</v>
      </c>
      <c r="E190" s="37"/>
      <c r="F190" s="37"/>
      <c r="G190" s="37"/>
      <c r="H190" s="38"/>
    </row>
    <row r="191" spans="1:8" s="16" customFormat="1" ht="37.5" customHeight="1" x14ac:dyDescent="0.2">
      <c r="A191" s="160" t="s">
        <v>66</v>
      </c>
      <c r="B191" s="161"/>
      <c r="C191" s="159"/>
      <c r="D191" s="56">
        <v>390</v>
      </c>
      <c r="E191" s="37"/>
      <c r="F191" s="37"/>
      <c r="G191" s="37"/>
      <c r="H191" s="38"/>
    </row>
    <row r="192" spans="1:8" s="16" customFormat="1" ht="37.5" customHeight="1" x14ac:dyDescent="0.2">
      <c r="A192" s="160" t="s">
        <v>67</v>
      </c>
      <c r="B192" s="161"/>
      <c r="C192" s="159"/>
      <c r="D192" s="56">
        <v>780</v>
      </c>
      <c r="E192" s="37"/>
      <c r="F192" s="37"/>
      <c r="G192" s="37"/>
      <c r="H192" s="38"/>
    </row>
    <row r="193" spans="1:8" s="16" customFormat="1" ht="37.5" customHeight="1" x14ac:dyDescent="0.2">
      <c r="A193" s="160" t="s">
        <v>68</v>
      </c>
      <c r="B193" s="161"/>
      <c r="C193" s="159"/>
      <c r="D193" s="56">
        <v>1170</v>
      </c>
      <c r="E193" s="37"/>
      <c r="F193" s="37"/>
      <c r="G193" s="37"/>
      <c r="H193" s="38"/>
    </row>
    <row r="194" spans="1:8" s="16" customFormat="1" ht="37.5" customHeight="1" thickBot="1" x14ac:dyDescent="0.25">
      <c r="A194" s="207" t="s">
        <v>69</v>
      </c>
      <c r="B194" s="208"/>
      <c r="C194" s="164"/>
      <c r="D194" s="56">
        <v>6990</v>
      </c>
      <c r="E194" s="37"/>
      <c r="F194" s="37"/>
      <c r="G194" s="37"/>
      <c r="H194" s="38"/>
    </row>
    <row r="195" spans="1:8" s="16" customFormat="1" ht="117.75" customHeight="1" thickBot="1" x14ac:dyDescent="0.25">
      <c r="A195" s="356" t="s">
        <v>71</v>
      </c>
      <c r="B195" s="397"/>
      <c r="C19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95" s="45">
        <v>30</v>
      </c>
      <c r="E195" s="45"/>
      <c r="F195" s="45"/>
      <c r="G195" s="45"/>
      <c r="H195" s="46"/>
    </row>
    <row r="196" spans="1:8" s="28" customFormat="1" ht="50.1" customHeight="1" thickBot="1" x14ac:dyDescent="0.25">
      <c r="A196" s="24" t="s">
        <v>72</v>
      </c>
      <c r="B196" s="25"/>
      <c r="C196" s="26"/>
      <c r="D196" s="173" t="str">
        <f>"от "&amp;MIN(D198,D218:D232)&amp;" до "&amp;MAX(D198,D218:D232)</f>
        <v>от 540 до 39690</v>
      </c>
      <c r="E196" s="173"/>
      <c r="F196" s="173"/>
      <c r="G196" s="173"/>
      <c r="H196" s="174"/>
    </row>
    <row r="197" spans="1:8" s="16" customFormat="1" ht="24.95" customHeight="1" thickBot="1" x14ac:dyDescent="0.25">
      <c r="A197" s="336"/>
      <c r="B197" s="337"/>
      <c r="C197" s="130"/>
      <c r="D197" s="399"/>
      <c r="E197" s="399"/>
      <c r="F197" s="399"/>
      <c r="G197" s="399"/>
      <c r="H197" s="400"/>
    </row>
    <row r="198" spans="1:8" s="16" customFormat="1" ht="50.1"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98" s="182">
        <v>12600</v>
      </c>
      <c r="E198" s="182"/>
      <c r="F198" s="182"/>
      <c r="G198" s="182"/>
      <c r="H198" s="183"/>
    </row>
    <row r="199" spans="1:8" s="16" customFormat="1" ht="50.1" customHeight="1" thickBot="1" x14ac:dyDescent="0.25">
      <c r="A199" s="184" t="s">
        <v>74</v>
      </c>
      <c r="B199" s="185"/>
      <c r="C199" s="186"/>
      <c r="D199" s="187" t="s">
        <v>75</v>
      </c>
      <c r="E199" s="188"/>
      <c r="F199" s="188"/>
      <c r="G199" s="188"/>
      <c r="H199" s="189"/>
    </row>
    <row r="200" spans="1:8" s="16" customFormat="1" ht="50.1" customHeight="1" x14ac:dyDescent="0.2">
      <c r="A200" s="190" t="s">
        <v>76</v>
      </c>
      <c r="B200" s="191"/>
      <c r="C200" s="186"/>
      <c r="D200" s="157">
        <f>D198/4</f>
        <v>3150</v>
      </c>
      <c r="E200" s="157"/>
      <c r="F200" s="157"/>
      <c r="G200" s="157"/>
      <c r="H200" s="158"/>
    </row>
    <row r="201" spans="1:8" s="16" customFormat="1" ht="50.1" customHeight="1" x14ac:dyDescent="0.2">
      <c r="A201" s="190" t="s">
        <v>77</v>
      </c>
      <c r="B201" s="191"/>
      <c r="C201" s="186"/>
      <c r="D201" s="157">
        <f>D198/5</f>
        <v>2520</v>
      </c>
      <c r="E201" s="157"/>
      <c r="F201" s="157"/>
      <c r="G201" s="157"/>
      <c r="H201" s="158"/>
    </row>
    <row r="202" spans="1:8" s="16" customFormat="1" ht="50.1" customHeight="1" x14ac:dyDescent="0.2">
      <c r="A202" s="190" t="s">
        <v>78</v>
      </c>
      <c r="B202" s="191"/>
      <c r="C202" s="186"/>
      <c r="D202" s="157">
        <f>D198/6</f>
        <v>2100</v>
      </c>
      <c r="E202" s="157"/>
      <c r="F202" s="157"/>
      <c r="G202" s="157"/>
      <c r="H202" s="158"/>
    </row>
    <row r="203" spans="1:8" s="16" customFormat="1" ht="50.1" customHeight="1" x14ac:dyDescent="0.2">
      <c r="A203" s="190" t="s">
        <v>79</v>
      </c>
      <c r="B203" s="191"/>
      <c r="C203" s="186"/>
      <c r="D203" s="157">
        <f>D198/7</f>
        <v>1800</v>
      </c>
      <c r="E203" s="157"/>
      <c r="F203" s="157"/>
      <c r="G203" s="157"/>
      <c r="H203" s="158"/>
    </row>
    <row r="204" spans="1:8" s="16" customFormat="1" ht="50.1" customHeight="1" x14ac:dyDescent="0.2">
      <c r="A204" s="190" t="s">
        <v>80</v>
      </c>
      <c r="B204" s="191"/>
      <c r="C204" s="186"/>
      <c r="D204" s="157">
        <f>D198/8</f>
        <v>1575</v>
      </c>
      <c r="E204" s="157"/>
      <c r="F204" s="157"/>
      <c r="G204" s="157"/>
      <c r="H204" s="158"/>
    </row>
    <row r="205" spans="1:8" s="16" customFormat="1" ht="50.1" customHeight="1" x14ac:dyDescent="0.2">
      <c r="A205" s="190" t="s">
        <v>81</v>
      </c>
      <c r="B205" s="191"/>
      <c r="C205" s="186"/>
      <c r="D205" s="157">
        <f>D198/9</f>
        <v>1400</v>
      </c>
      <c r="E205" s="157"/>
      <c r="F205" s="157"/>
      <c r="G205" s="157"/>
      <c r="H205" s="158"/>
    </row>
    <row r="206" spans="1:8" s="16" customFormat="1" ht="50.1" customHeight="1" x14ac:dyDescent="0.2">
      <c r="A206" s="190" t="s">
        <v>82</v>
      </c>
      <c r="B206" s="191"/>
      <c r="C206" s="186"/>
      <c r="D206" s="157">
        <f>D198/10</f>
        <v>1260</v>
      </c>
      <c r="E206" s="157"/>
      <c r="F206" s="157"/>
      <c r="G206" s="157"/>
      <c r="H206" s="158"/>
    </row>
    <row r="207" spans="1:8" s="16" customFormat="1" ht="50.1" customHeight="1" thickBot="1" x14ac:dyDescent="0.25">
      <c r="A207" s="179" t="s">
        <v>83</v>
      </c>
      <c r="B207" s="180"/>
      <c r="C207" s="186"/>
      <c r="D207" s="182">
        <v>18888</v>
      </c>
      <c r="E207" s="182"/>
      <c r="F207" s="182"/>
      <c r="G207" s="182"/>
      <c r="H207" s="183"/>
    </row>
    <row r="208" spans="1:8" s="16" customFormat="1" ht="50.1" customHeight="1" thickBot="1" x14ac:dyDescent="0.25">
      <c r="A208" s="184" t="s">
        <v>74</v>
      </c>
      <c r="B208" s="185"/>
      <c r="C208" s="186"/>
      <c r="D208" s="187" t="s">
        <v>75</v>
      </c>
      <c r="E208" s="188"/>
      <c r="F208" s="188"/>
      <c r="G208" s="188"/>
      <c r="H208" s="189"/>
    </row>
    <row r="209" spans="1:8" s="16" customFormat="1" ht="50.1" customHeight="1" x14ac:dyDescent="0.2">
      <c r="A209" s="190" t="s">
        <v>76</v>
      </c>
      <c r="B209" s="191"/>
      <c r="C209" s="186"/>
      <c r="D209" s="157">
        <v>4722</v>
      </c>
      <c r="E209" s="157"/>
      <c r="F209" s="157"/>
      <c r="G209" s="157"/>
      <c r="H209" s="158"/>
    </row>
    <row r="210" spans="1:8" s="16" customFormat="1" ht="50.1" customHeight="1" x14ac:dyDescent="0.2">
      <c r="A210" s="190" t="s">
        <v>77</v>
      </c>
      <c r="B210" s="191"/>
      <c r="C210" s="186"/>
      <c r="D210" s="157">
        <v>3777.6</v>
      </c>
      <c r="E210" s="157"/>
      <c r="F210" s="157"/>
      <c r="G210" s="157"/>
      <c r="H210" s="158"/>
    </row>
    <row r="211" spans="1:8" s="16" customFormat="1" ht="50.1" customHeight="1" x14ac:dyDescent="0.2">
      <c r="A211" s="190" t="s">
        <v>78</v>
      </c>
      <c r="B211" s="191"/>
      <c r="C211" s="186"/>
      <c r="D211" s="157">
        <v>3148</v>
      </c>
      <c r="E211" s="157"/>
      <c r="F211" s="157"/>
      <c r="G211" s="157"/>
      <c r="H211" s="158"/>
    </row>
    <row r="212" spans="1:8" s="16" customFormat="1" ht="50.1" customHeight="1" x14ac:dyDescent="0.2">
      <c r="A212" s="190" t="s">
        <v>79</v>
      </c>
      <c r="B212" s="191"/>
      <c r="C212" s="186"/>
      <c r="D212" s="157">
        <v>2698.2857142857142</v>
      </c>
      <c r="E212" s="157"/>
      <c r="F212" s="157"/>
      <c r="G212" s="157"/>
      <c r="H212" s="158"/>
    </row>
    <row r="213" spans="1:8" s="16" customFormat="1" ht="50.1" customHeight="1" x14ac:dyDescent="0.2">
      <c r="A213" s="190" t="s">
        <v>80</v>
      </c>
      <c r="B213" s="191"/>
      <c r="C213" s="186"/>
      <c r="D213" s="157">
        <v>2361</v>
      </c>
      <c r="E213" s="157"/>
      <c r="F213" s="157"/>
      <c r="G213" s="157"/>
      <c r="H213" s="158"/>
    </row>
    <row r="214" spans="1:8" s="16" customFormat="1" ht="50.1" customHeight="1" x14ac:dyDescent="0.2">
      <c r="A214" s="190" t="s">
        <v>81</v>
      </c>
      <c r="B214" s="191"/>
      <c r="C214" s="186"/>
      <c r="D214" s="157">
        <v>2098.6666666666665</v>
      </c>
      <c r="E214" s="157"/>
      <c r="F214" s="157"/>
      <c r="G214" s="157"/>
      <c r="H214" s="158"/>
    </row>
    <row r="215" spans="1:8" s="16" customFormat="1" ht="50.1" customHeight="1" thickBot="1" x14ac:dyDescent="0.25">
      <c r="A215" s="190" t="s">
        <v>82</v>
      </c>
      <c r="B215" s="191"/>
      <c r="C215" s="194"/>
      <c r="D215" s="157">
        <v>1888.8</v>
      </c>
      <c r="E215" s="157"/>
      <c r="F215" s="157"/>
      <c r="G215" s="157"/>
      <c r="H215" s="158"/>
    </row>
    <row r="216" spans="1:8" s="16" customFormat="1" ht="62.45" customHeight="1" thickBot="1" x14ac:dyDescent="0.25">
      <c r="A216" s="195" t="s">
        <v>84</v>
      </c>
      <c r="B216" s="196"/>
      <c r="C2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6" s="44">
        <v>20004</v>
      </c>
      <c r="E216" s="45"/>
      <c r="F216" s="45"/>
      <c r="G216" s="45"/>
      <c r="H216" s="46"/>
    </row>
    <row r="217" spans="1:8" s="16" customFormat="1" ht="24.95" customHeight="1" thickBot="1" x14ac:dyDescent="0.25">
      <c r="A217" s="336"/>
      <c r="B217" s="337"/>
      <c r="C217" s="125"/>
      <c r="D217" s="399"/>
      <c r="E217" s="399"/>
      <c r="F217" s="399"/>
      <c r="G217" s="399"/>
      <c r="H217" s="400"/>
    </row>
    <row r="218" spans="1:8" s="16" customFormat="1" ht="50.1" customHeight="1" x14ac:dyDescent="0.2">
      <c r="A218" s="160" t="s">
        <v>85</v>
      </c>
      <c r="B218" s="161"/>
      <c r="C218" s="439" t="str">
        <f>"Интернет-площадка 2gis.ru на основе Cправочника организаций "&amp;$C$2&amp;""</f>
        <v>Интернет-площадка 2gis.ru на основе Cправочника организаций "2ГИС.УФА"</v>
      </c>
      <c r="D218" s="56">
        <v>16590</v>
      </c>
      <c r="E218" s="37"/>
      <c r="F218" s="37"/>
      <c r="G218" s="37"/>
      <c r="H218" s="38"/>
    </row>
    <row r="219" spans="1:8" s="16" customFormat="1" ht="50.1" customHeight="1" x14ac:dyDescent="0.2">
      <c r="A219" s="154" t="s">
        <v>86</v>
      </c>
      <c r="B219" s="204"/>
      <c r="C219"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9" s="56">
        <v>8490</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0" s="56">
        <v>28890</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"2ГИС.УФА"</v>
      </c>
      <c r="D221" s="56">
        <v>16590</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"2ГИС.УФА"</v>
      </c>
      <c r="D222" s="56">
        <v>19908</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3" s="56">
        <v>10590</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56">
        <v>14790</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5" s="56">
        <v>39690</v>
      </c>
      <c r="E225" s="37"/>
      <c r="F225" s="37"/>
      <c r="G225" s="37"/>
      <c r="H225" s="38"/>
    </row>
    <row r="226" spans="1:8" s="16" customFormat="1" ht="50.1" customHeight="1" x14ac:dyDescent="0.2">
      <c r="A226" s="160" t="s">
        <v>93</v>
      </c>
      <c r="B226" s="161"/>
      <c r="C226" s="203" t="str">
        <f>C257</f>
        <v>электронный справочник на основе Справочника организаций "2ГИС.УФА" (мобильная версия 2ГИС 4.0 и выше)</v>
      </c>
      <c r="D226" s="56">
        <v>14340</v>
      </c>
      <c r="E226" s="37"/>
      <c r="F226" s="37"/>
      <c r="G226" s="37"/>
      <c r="H226" s="38"/>
    </row>
    <row r="227" spans="1:8" s="16" customFormat="1" ht="50.1" customHeight="1" x14ac:dyDescent="0.2">
      <c r="A227" s="160" t="s">
        <v>94</v>
      </c>
      <c r="B227" s="161"/>
      <c r="C227" s="203" t="s">
        <v>725</v>
      </c>
      <c r="D227" s="56">
        <v>540</v>
      </c>
      <c r="E227" s="37"/>
      <c r="F227" s="37"/>
      <c r="G227" s="37"/>
      <c r="H227" s="38"/>
    </row>
    <row r="228" spans="1:8" s="16" customFormat="1" ht="78"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8" s="56">
        <v>8490</v>
      </c>
      <c r="E228" s="37"/>
      <c r="F228" s="37"/>
      <c r="G228" s="37"/>
      <c r="H228" s="38"/>
    </row>
    <row r="229" spans="1:8" s="16" customFormat="1" ht="78"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9" s="56">
        <v>6792</v>
      </c>
      <c r="E229" s="37"/>
      <c r="F229" s="37"/>
      <c r="G229" s="37"/>
      <c r="H229" s="38"/>
    </row>
    <row r="230" spans="1:8" s="16" customFormat="1" ht="78" customHeight="1" x14ac:dyDescent="0.2">
      <c r="A230" s="160" t="s">
        <v>98</v>
      </c>
      <c r="B230" s="161"/>
      <c r="C230"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0" s="56">
        <v>6990</v>
      </c>
      <c r="E230" s="37"/>
      <c r="F230" s="37"/>
      <c r="G230" s="37"/>
      <c r="H230" s="38"/>
    </row>
    <row r="231" spans="1:8" s="16" customFormat="1" ht="78" customHeight="1" x14ac:dyDescent="0.2">
      <c r="A231" s="160" t="s">
        <v>99</v>
      </c>
      <c r="B231" s="161"/>
      <c r="C231"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1" s="56">
        <v>3396</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2" s="56">
        <v>9390</v>
      </c>
      <c r="E232" s="37"/>
      <c r="F232" s="37"/>
      <c r="G232" s="37"/>
      <c r="H232" s="38"/>
    </row>
    <row r="233" spans="1:8" s="16" customFormat="1" ht="102" customHeight="1" thickBot="1" x14ac:dyDescent="0.25">
      <c r="A233" s="160" t="s">
        <v>16</v>
      </c>
      <c r="B233" s="161"/>
      <c r="C23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3" s="56">
        <v>1380</v>
      </c>
      <c r="E233" s="37"/>
      <c r="F233" s="37"/>
      <c r="G233" s="37"/>
      <c r="H233" s="38"/>
    </row>
    <row r="234" spans="1:8" s="16" customFormat="1" ht="102" customHeight="1" thickBot="1" x14ac:dyDescent="0.25">
      <c r="A234" s="160" t="s">
        <v>103</v>
      </c>
      <c r="B234" s="161"/>
      <c r="C23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4" s="56">
        <v>100002</v>
      </c>
      <c r="E234" s="37"/>
      <c r="F234" s="37"/>
      <c r="G234" s="37"/>
      <c r="H234" s="38"/>
    </row>
    <row r="235" spans="1:8" s="16" customFormat="1" ht="126" customHeight="1" x14ac:dyDescent="0.2">
      <c r="A235" s="160" t="s">
        <v>104</v>
      </c>
      <c r="B235" s="161"/>
      <c r="C23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5" s="56">
        <v>20004</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6" s="56">
        <v>10500</v>
      </c>
      <c r="E236" s="37"/>
      <c r="F236" s="37"/>
      <c r="G236" s="37"/>
      <c r="H236" s="38"/>
    </row>
    <row r="237" spans="1:8" s="16" customFormat="1" ht="96" customHeight="1" x14ac:dyDescent="0.2">
      <c r="A237" s="154" t="s">
        <v>106</v>
      </c>
      <c r="B237" s="204"/>
      <c r="C2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7" s="56">
        <v>10002</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8" s="56">
        <v>15000</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9" s="56">
        <v>12000</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"2ГИС.УФА"</v>
      </c>
      <c r="D240" s="56">
        <v>23280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1" s="56">
        <v>12000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"2ГИС.УФА" (версия для ПК)</v>
      </c>
      <c r="D242" s="56">
        <v>40560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"2ГИС.УФА"</v>
      </c>
      <c r="D243" s="56">
        <v>23280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"2ГИС.УФА"</v>
      </c>
      <c r="D244" s="56">
        <v>27936</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"2ГИС.УФА" (версия для ПК)</v>
      </c>
      <c r="D245" s="56">
        <v>14880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"2ГИС.УФА" (версия для ПК)</v>
      </c>
      <c r="D246" s="56">
        <v>20760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"2ГИС.УФА" (версия для ПК)</v>
      </c>
      <c r="D247" s="56">
        <v>55680</v>
      </c>
      <c r="E247" s="37"/>
      <c r="F247" s="37"/>
      <c r="G247" s="37"/>
      <c r="H247" s="38"/>
    </row>
    <row r="248" spans="1:8" s="16" customFormat="1" ht="50.1" customHeight="1" x14ac:dyDescent="0.2">
      <c r="A248" s="160" t="s">
        <v>282</v>
      </c>
      <c r="B248" s="161"/>
      <c r="C248" s="203" t="s">
        <v>725</v>
      </c>
      <c r="D248" s="56">
        <v>840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"2ГИС.УФА" (версия для ПК)</v>
      </c>
      <c r="D249" s="56">
        <v>13200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51" s="56">
        <v>5004</v>
      </c>
      <c r="E251" s="37"/>
      <c r="F251" s="37"/>
      <c r="G251" s="37"/>
      <c r="H251" s="38"/>
    </row>
    <row r="252" spans="1:8" s="16" customFormat="1" ht="50.1" customHeight="1" x14ac:dyDescent="0.2">
      <c r="A252" s="160" t="s">
        <v>120</v>
      </c>
      <c r="B252" s="161"/>
      <c r="C252" s="209"/>
      <c r="D252" s="56">
        <v>5004</v>
      </c>
      <c r="E252" s="37"/>
      <c r="F252" s="37"/>
      <c r="G252" s="37"/>
      <c r="H252" s="38"/>
    </row>
    <row r="253" spans="1:8" s="16" customFormat="1" ht="50.1" customHeight="1" x14ac:dyDescent="0.2">
      <c r="A253" s="207" t="s">
        <v>121</v>
      </c>
      <c r="B253" s="208"/>
      <c r="C253" s="209"/>
      <c r="D253" s="359">
        <v>3000</v>
      </c>
      <c r="E253" s="157"/>
      <c r="F253" s="157"/>
      <c r="G253" s="157"/>
      <c r="H253" s="157"/>
    </row>
    <row r="254" spans="1:8" s="16" customFormat="1" ht="50.1" customHeight="1" x14ac:dyDescent="0.2">
      <c r="A254" s="207" t="s">
        <v>122</v>
      </c>
      <c r="B254" s="208"/>
      <c r="C254" s="209"/>
      <c r="D254" s="359">
        <v>300</v>
      </c>
      <c r="E254" s="157"/>
      <c r="F254" s="157"/>
      <c r="G254" s="157"/>
      <c r="H254" s="157"/>
    </row>
    <row r="255" spans="1:8" s="16" customFormat="1" ht="50.1" customHeight="1" thickBot="1" x14ac:dyDescent="0.25">
      <c r="A255" s="207" t="s">
        <v>123</v>
      </c>
      <c r="B255" s="208"/>
      <c r="C255" s="210"/>
      <c r="D255" s="78">
        <v>1050</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50.1" customHeight="1" x14ac:dyDescent="0.2">
      <c r="A257" s="154" t="s">
        <v>177</v>
      </c>
      <c r="B257" s="204"/>
      <c r="C2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57" s="56">
        <v>9990</v>
      </c>
      <c r="E257" s="37"/>
      <c r="F257" s="37"/>
      <c r="G257" s="37"/>
      <c r="H257" s="38"/>
    </row>
    <row r="258" spans="1:8" s="16" customFormat="1" ht="50.1" customHeight="1" x14ac:dyDescent="0.2">
      <c r="A258" s="154" t="s">
        <v>126</v>
      </c>
      <c r="B258" s="204"/>
      <c r="C258" s="203" t="str">
        <f>"Интернет-площадка 2gis.ru на основе Cправочника организаций "&amp;$C$2&amp;""</f>
        <v>Интернет-площадка 2gis.ru на основе Cправочника организаций "2ГИС.УФА"</v>
      </c>
      <c r="D258" s="56">
        <v>9990</v>
      </c>
      <c r="E258" s="37"/>
      <c r="F258" s="37"/>
      <c r="G258" s="37"/>
      <c r="H258" s="38"/>
    </row>
    <row r="259" spans="1:8" s="16" customFormat="1" ht="50.1" customHeight="1" x14ac:dyDescent="0.2">
      <c r="A259" s="154" t="s">
        <v>127</v>
      </c>
      <c r="B259" s="204"/>
      <c r="C259" s="52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9" s="56">
        <v>7290</v>
      </c>
      <c r="E259" s="37"/>
      <c r="F259" s="37"/>
      <c r="G259" s="37"/>
      <c r="H259" s="38"/>
    </row>
    <row r="260" spans="1:8" s="16" customFormat="1" ht="50.1" customHeight="1" x14ac:dyDescent="0.2">
      <c r="A260" s="160" t="s">
        <v>178</v>
      </c>
      <c r="B260" s="161"/>
      <c r="C2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60" s="36">
        <v>14040</v>
      </c>
      <c r="E260" s="37"/>
      <c r="F260" s="37"/>
      <c r="G260" s="37"/>
      <c r="H260" s="38"/>
    </row>
    <row r="261" spans="1:8" s="16" customFormat="1" ht="50.1" customHeight="1" x14ac:dyDescent="0.2">
      <c r="A261" s="160" t="s">
        <v>179</v>
      </c>
      <c r="B261" s="161"/>
      <c r="C261" s="52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61" s="36">
        <v>10320</v>
      </c>
      <c r="E261" s="37"/>
      <c r="F261" s="37"/>
      <c r="G261" s="37"/>
      <c r="H261" s="38"/>
    </row>
    <row r="262" spans="1:8" s="16" customFormat="1" ht="50.1" customHeight="1" x14ac:dyDescent="0.2">
      <c r="A262" s="160" t="s">
        <v>130</v>
      </c>
      <c r="B262" s="161"/>
      <c r="C262" s="203" t="str">
        <f>"Интернет-площадка 2gis.ru на основе Cправочника организаций "&amp;$C$2&amp;""</f>
        <v>Интернет-площадка 2gis.ru на основе Cправочника организаций "2ГИС.УФА"</v>
      </c>
      <c r="D262" s="36">
        <v>14040</v>
      </c>
      <c r="E262" s="37"/>
      <c r="F262" s="37"/>
      <c r="G262" s="37"/>
      <c r="H262" s="38"/>
    </row>
    <row r="263" spans="1:8" s="16" customFormat="1" ht="126" customHeight="1" x14ac:dyDescent="0.2">
      <c r="A263" s="160" t="s">
        <v>131</v>
      </c>
      <c r="B263" s="161"/>
      <c r="C263" s="435" t="str">
        <f>C258</f>
        <v>Интернет-площадка 2gis.ru на основе Cправочника организаций "2ГИС.УФА"</v>
      </c>
      <c r="D263" s="56">
        <v>9900</v>
      </c>
      <c r="E263" s="37"/>
      <c r="F263" s="37"/>
      <c r="G263" s="37"/>
      <c r="H263" s="38"/>
    </row>
    <row r="264" spans="1:8" s="16" customFormat="1" ht="126" customHeight="1" thickBot="1" x14ac:dyDescent="0.25">
      <c r="A264" s="160" t="s">
        <v>132</v>
      </c>
      <c r="B264" s="161"/>
      <c r="C26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4" s="56">
        <v>7488</v>
      </c>
      <c r="E264" s="37"/>
      <c r="F264" s="37"/>
      <c r="G264" s="37"/>
      <c r="H264" s="38"/>
    </row>
    <row r="265" spans="1:8" s="28" customFormat="1" ht="50.1" customHeight="1" thickBot="1" x14ac:dyDescent="0.25">
      <c r="A265" s="336"/>
      <c r="B265" s="337"/>
      <c r="C265" s="337"/>
      <c r="D265" s="337"/>
      <c r="E265" s="337"/>
      <c r="F265" s="337"/>
      <c r="G265" s="337"/>
      <c r="H265" s="478"/>
    </row>
    <row r="266" spans="1:8" s="23" customFormat="1" ht="26.25" x14ac:dyDescent="0.2">
      <c r="A266" s="216"/>
      <c r="B266" s="217"/>
      <c r="C266" s="218"/>
      <c r="D266" s="217"/>
      <c r="E266" s="217"/>
      <c r="F266" s="217"/>
      <c r="G266" s="217"/>
      <c r="H266" s="219"/>
    </row>
    <row r="267" spans="1:8" s="16" customFormat="1" ht="21" x14ac:dyDescent="0.2">
      <c r="A267" s="220"/>
      <c r="B267" s="221" t="s">
        <v>133</v>
      </c>
      <c r="C267" s="222" t="s">
        <v>189</v>
      </c>
      <c r="D267" s="222"/>
      <c r="E267" s="223"/>
      <c r="F267" s="223"/>
      <c r="G267" s="223"/>
      <c r="H267" s="223"/>
    </row>
    <row r="268" spans="1:8" s="16" customFormat="1" ht="21" x14ac:dyDescent="0.2">
      <c r="A268" s="220"/>
      <c r="B268" s="223"/>
      <c r="C268" s="224" t="s">
        <v>190</v>
      </c>
      <c r="D268" s="224"/>
      <c r="E268" s="223"/>
      <c r="F268" s="223"/>
      <c r="G268" s="223"/>
      <c r="H268" s="223"/>
    </row>
    <row r="269" spans="1:8" s="16" customFormat="1" ht="21" x14ac:dyDescent="0.2">
      <c r="A269" s="220"/>
      <c r="B269" s="223"/>
      <c r="C269" s="222" t="s">
        <v>191</v>
      </c>
      <c r="D269" s="224"/>
      <c r="E269" s="223"/>
      <c r="F269" s="223"/>
      <c r="G269" s="223"/>
      <c r="H269" s="223"/>
    </row>
    <row r="270" spans="1:8" s="16" customFormat="1" ht="26.25" x14ac:dyDescent="0.2">
      <c r="A270" s="233"/>
      <c r="B270" s="233"/>
      <c r="C270" s="224"/>
      <c r="D270" s="224"/>
      <c r="E270" s="235"/>
      <c r="F270" s="236"/>
      <c r="G270" s="237"/>
      <c r="H270" s="237"/>
    </row>
    <row r="271" spans="1:8" s="16" customFormat="1" ht="26.25" x14ac:dyDescent="0.2">
      <c r="A271" s="227" t="str">
        <f>Абакан_юр!A174</f>
        <v>По соглашению сторон в качестве валюты платежа могут выступать украинские гривны, в этом случае курс следующий: 1 руб. = 0,4273 гривен</v>
      </c>
      <c r="B271" s="227"/>
      <c r="C271" s="227"/>
      <c r="D271" s="228"/>
      <c r="E271" s="228"/>
      <c r="F271" s="229"/>
      <c r="G271" s="230"/>
      <c r="H271" s="230"/>
    </row>
    <row r="272" spans="1:8" s="16" customFormat="1" ht="24.95" customHeight="1" x14ac:dyDescent="0.2">
      <c r="A272" s="227" t="str">
        <f>Абакан_юр!A175</f>
        <v>По соглашению сторон в качестве валюты платежа могут выступать дирхамы ОАЭ, в этом случае курс следующий: 1 руб. = 0,0413 дирхам</v>
      </c>
      <c r="B272" s="227"/>
      <c r="C272" s="227"/>
      <c r="D272" s="228"/>
      <c r="E272" s="228"/>
      <c r="F272" s="229"/>
      <c r="G272" s="232"/>
      <c r="H272" s="232"/>
    </row>
    <row r="273" spans="1:8" ht="12.6" customHeight="1" x14ac:dyDescent="0.2">
      <c r="A273" s="227" t="str">
        <f>Абакан_юр!A176</f>
        <v>По соглашению сторон в качестве валюты платежа могут выступать доллары США, в этом случае курс следующий: 1 руб. = 0,0113 доллара</v>
      </c>
      <c r="B273" s="227"/>
      <c r="C273" s="227"/>
      <c r="D273" s="228"/>
      <c r="E273" s="228"/>
      <c r="F273" s="229"/>
      <c r="G273" s="232"/>
      <c r="H273" s="232"/>
    </row>
    <row r="274" spans="1:8" s="223" customFormat="1" ht="24.95" customHeight="1" x14ac:dyDescent="0.2">
      <c r="A274" s="227" t="str">
        <f>Абакан_юр!A177</f>
        <v>По соглашению сторон в качестве валюты платежа могут выступать евро, в этом случае курс следующий: 1 руб. = 0,0105 евро</v>
      </c>
      <c r="B274" s="227"/>
      <c r="C274" s="227"/>
      <c r="D274" s="228"/>
      <c r="E274" s="229"/>
      <c r="F274" s="229"/>
      <c r="G274" s="232"/>
      <c r="H274" s="232"/>
    </row>
    <row r="275" spans="1:8" s="223" customFormat="1" ht="24.95" customHeight="1" x14ac:dyDescent="0.2">
      <c r="A275" s="227" t="str">
        <f>Абакан_юр!A178</f>
        <v>По соглашению сторон в качестве валюты платежа могут выступать чешские кроны, в этом случае курс следующий: 1 руб. = 0,2661 крона</v>
      </c>
      <c r="B275" s="227"/>
      <c r="C275" s="227"/>
      <c r="D275" s="228"/>
      <c r="E275" s="229"/>
      <c r="F275" s="229"/>
      <c r="G275" s="232"/>
      <c r="H275" s="232"/>
    </row>
    <row r="276" spans="1:8" s="223" customFormat="1" ht="24.95" customHeight="1" x14ac:dyDescent="0.2">
      <c r="A276" s="227" t="str">
        <f>Абакан_юр!A179</f>
        <v>По соглашению сторон в качестве валюты платежа могут выступать киргизские сомы, в этом случае курс следующий: 1 руб. = 1,0065 сом</v>
      </c>
      <c r="B276" s="227"/>
      <c r="C276" s="227"/>
      <c r="D276" s="228"/>
      <c r="E276" s="228"/>
      <c r="F276" s="229"/>
      <c r="G276" s="232"/>
      <c r="H276" s="232"/>
    </row>
    <row r="277" spans="1:8" s="238" customFormat="1" ht="12" customHeight="1" x14ac:dyDescent="0.2">
      <c r="A277" s="227" t="str">
        <f>Абакан_юр!A180</f>
        <v>По соглашению сторон в качестве валюты платежа могут выступать казахстанские тенге, в этом случае курс следующий: 1 руб. = 5,0495 тенге</v>
      </c>
      <c r="B277" s="227"/>
      <c r="C277" s="227"/>
      <c r="D277" s="228"/>
      <c r="E277" s="228"/>
      <c r="F277" s="229"/>
      <c r="G277" s="232"/>
      <c r="H277" s="232"/>
    </row>
    <row r="278" spans="1:8" s="231" customFormat="1" ht="24.95" customHeight="1" x14ac:dyDescent="0.2">
      <c r="A278" s="233"/>
      <c r="B278" s="233"/>
      <c r="C278" s="234"/>
      <c r="D278" s="235"/>
      <c r="E278" s="235"/>
      <c r="F278" s="236"/>
      <c r="G278" s="237"/>
      <c r="H278" s="237"/>
    </row>
    <row r="279" spans="1:8" s="231" customFormat="1" ht="24.95" customHeight="1" x14ac:dyDescent="0.2">
      <c r="A279" s="239" t="s">
        <v>144</v>
      </c>
      <c r="B279" s="239"/>
      <c r="C279" s="239"/>
      <c r="D279" s="239"/>
      <c r="E279" s="239"/>
      <c r="F279" s="239"/>
      <c r="G279" s="239"/>
      <c r="H279" s="239"/>
    </row>
    <row r="280" spans="1:8" s="231" customFormat="1" ht="24.95" customHeight="1" x14ac:dyDescent="0.2">
      <c r="A280" s="239" t="s">
        <v>145</v>
      </c>
      <c r="B280" s="239"/>
      <c r="C280" s="239"/>
      <c r="D280" s="239"/>
      <c r="E280" s="239"/>
      <c r="F280" s="239"/>
      <c r="G280" s="239"/>
      <c r="H280" s="239"/>
    </row>
    <row r="281" spans="1:8" s="231" customFormat="1" ht="24.95" customHeight="1" x14ac:dyDescent="0.2">
      <c r="A281" s="227" t="s">
        <v>467</v>
      </c>
      <c r="B281" s="227"/>
      <c r="C281" s="227"/>
      <c r="D281" s="227"/>
      <c r="E281" s="227"/>
      <c r="F281" s="227"/>
      <c r="G281" s="227"/>
      <c r="H281" s="227"/>
    </row>
    <row r="282" spans="1:8" s="231" customFormat="1" ht="24.95" customHeight="1" thickBot="1" x14ac:dyDescent="0.25">
      <c r="A282" s="240" t="s">
        <v>146</v>
      </c>
      <c r="B282" s="240"/>
      <c r="C282" s="240"/>
      <c r="D282" s="240"/>
      <c r="E282" s="240"/>
      <c r="F282" s="241"/>
      <c r="H282" s="242"/>
    </row>
    <row r="283" spans="1:8" s="231" customFormat="1" ht="24.95" customHeight="1" thickBot="1" x14ac:dyDescent="0.25">
      <c r="A283" s="595" t="s">
        <v>147</v>
      </c>
      <c r="B283" s="596"/>
      <c r="C283" s="596"/>
      <c r="D283" s="596"/>
      <c r="E283" s="597"/>
      <c r="F283" s="246"/>
      <c r="G283" s="217"/>
      <c r="H283" s="247"/>
    </row>
    <row r="284" spans="1:8" s="231" customFormat="1" ht="24.95" customHeight="1" thickBot="1" x14ac:dyDescent="0.25">
      <c r="A284" s="375" t="s">
        <v>148</v>
      </c>
      <c r="B284" s="376"/>
      <c r="C284" s="250" t="s">
        <v>149</v>
      </c>
      <c r="D284" s="402" t="s">
        <v>150</v>
      </c>
      <c r="E284" s="403"/>
      <c r="F284" s="252"/>
      <c r="G284" s="252"/>
      <c r="H284" s="252"/>
    </row>
    <row r="285" spans="1:8" s="238" customFormat="1" ht="12" customHeight="1" x14ac:dyDescent="0.2">
      <c r="A285" s="793" t="s">
        <v>183</v>
      </c>
      <c r="B285" s="794"/>
      <c r="C285" s="795" t="s">
        <v>184</v>
      </c>
      <c r="D285" s="796">
        <v>2190</v>
      </c>
      <c r="E285" s="599"/>
      <c r="F285" s="252"/>
      <c r="G285" s="252"/>
      <c r="H285" s="252"/>
    </row>
    <row r="286" spans="1:8" ht="24.95" customHeight="1" x14ac:dyDescent="0.2">
      <c r="A286" s="793" t="s">
        <v>185</v>
      </c>
      <c r="B286" s="794"/>
      <c r="C286" s="797"/>
      <c r="D286" s="796">
        <v>1590</v>
      </c>
      <c r="E286" s="599"/>
      <c r="F286" s="252"/>
      <c r="G286" s="252"/>
      <c r="H286" s="252"/>
    </row>
    <row r="287" spans="1:8" ht="24.95" customHeight="1" x14ac:dyDescent="0.2">
      <c r="A287" s="793" t="s">
        <v>186</v>
      </c>
      <c r="B287" s="794"/>
      <c r="C287" s="797"/>
      <c r="D287" s="796">
        <v>1440</v>
      </c>
      <c r="E287" s="599"/>
      <c r="F287" s="252"/>
      <c r="G287" s="252"/>
      <c r="H287" s="252"/>
    </row>
    <row r="288" spans="1:8" s="217" customFormat="1" ht="38.25" customHeight="1" x14ac:dyDescent="0.2">
      <c r="A288" s="793" t="s">
        <v>187</v>
      </c>
      <c r="B288" s="794"/>
      <c r="C288" s="598"/>
      <c r="D288" s="796">
        <v>1290</v>
      </c>
      <c r="E288" s="599"/>
      <c r="F288" s="252"/>
      <c r="G288" s="252"/>
      <c r="H288" s="252"/>
    </row>
    <row r="289" spans="1:8" s="242" customFormat="1" ht="50.1" customHeight="1" x14ac:dyDescent="0.2">
      <c r="A289" s="258" t="s">
        <v>151</v>
      </c>
      <c r="B289" s="259"/>
      <c r="C289" s="260" t="s">
        <v>152</v>
      </c>
      <c r="D289" s="261" t="s">
        <v>153</v>
      </c>
      <c r="E289" s="262"/>
      <c r="F289" s="252"/>
      <c r="G289" s="252"/>
      <c r="H289" s="252"/>
    </row>
    <row r="290" spans="1:8" s="247" customFormat="1" ht="50.1" customHeight="1" x14ac:dyDescent="0.2">
      <c r="A290" s="258" t="s">
        <v>154</v>
      </c>
      <c r="B290" s="259"/>
      <c r="C290" s="260" t="s">
        <v>155</v>
      </c>
      <c r="D290" s="261" t="s">
        <v>156</v>
      </c>
      <c r="E290" s="262"/>
      <c r="F290" s="252"/>
      <c r="G290" s="252"/>
      <c r="H290" s="252"/>
    </row>
    <row r="291" spans="1:8" ht="87" customHeight="1" thickBot="1" x14ac:dyDescent="0.25">
      <c r="A291" s="404" t="s">
        <v>157</v>
      </c>
      <c r="B291" s="405"/>
      <c r="C291" s="406" t="s">
        <v>158</v>
      </c>
      <c r="D291" s="407" t="s">
        <v>156</v>
      </c>
      <c r="E291" s="408"/>
      <c r="F291" s="252"/>
      <c r="G291" s="252"/>
      <c r="H291" s="252"/>
    </row>
    <row r="292" spans="1:8" ht="50.1" customHeight="1" thickBot="1" x14ac:dyDescent="0.25">
      <c r="A292" s="404" t="s">
        <v>160</v>
      </c>
      <c r="B292" s="405"/>
      <c r="C292" s="601" t="s">
        <v>161</v>
      </c>
      <c r="D292" s="407" t="s">
        <v>156</v>
      </c>
      <c r="E292" s="408"/>
      <c r="F292" s="246"/>
      <c r="G292" s="246"/>
      <c r="H292" s="246"/>
    </row>
    <row r="293" spans="1:8" ht="50.1" customHeight="1" thickBot="1" x14ac:dyDescent="0.25">
      <c r="A293" s="404" t="s">
        <v>162</v>
      </c>
      <c r="B293" s="405"/>
      <c r="C293" s="406" t="s">
        <v>163</v>
      </c>
      <c r="D293" s="407" t="s">
        <v>156</v>
      </c>
      <c r="E293" s="408"/>
      <c r="F293" s="236"/>
      <c r="G293" s="237"/>
      <c r="H293" s="237"/>
    </row>
    <row r="294" spans="1:8" ht="50.1" customHeight="1" x14ac:dyDescent="0.2">
      <c r="A294" s="264" t="s">
        <v>164</v>
      </c>
      <c r="B294" s="264"/>
      <c r="C294" s="264"/>
      <c r="D294" s="264"/>
      <c r="E294" s="264"/>
      <c r="F294" s="264"/>
      <c r="G294" s="264"/>
      <c r="H294" s="264"/>
    </row>
    <row r="295" spans="1:8" ht="50.1" customHeight="1" x14ac:dyDescent="0.2">
      <c r="A295" s="264" t="s">
        <v>165</v>
      </c>
      <c r="B295" s="264"/>
      <c r="C295" s="264"/>
      <c r="D295" s="264"/>
      <c r="E295" s="264"/>
      <c r="F295" s="264"/>
      <c r="G295" s="264"/>
      <c r="H295" s="264"/>
    </row>
    <row r="296" spans="1:8" ht="99.95" customHeight="1" x14ac:dyDescent="0.2">
      <c r="A296"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6" s="384"/>
      <c r="C296" s="384"/>
      <c r="D296" s="384"/>
      <c r="E296" s="384"/>
      <c r="F296" s="384"/>
      <c r="G296" s="384"/>
      <c r="H296" s="384"/>
    </row>
    <row r="297" spans="1:8" ht="75" customHeight="1" x14ac:dyDescent="0.2">
      <c r="A297" s="239" t="s">
        <v>167</v>
      </c>
      <c r="B297" s="239"/>
      <c r="C297" s="239"/>
      <c r="D297" s="239"/>
      <c r="E297" s="239"/>
      <c r="F297" s="239"/>
      <c r="G297" s="239"/>
      <c r="H297" s="239"/>
    </row>
    <row r="298" spans="1:8" ht="113.25" customHeight="1" x14ac:dyDescent="0.2">
      <c r="A298" s="264" t="s">
        <v>168</v>
      </c>
      <c r="B298" s="264"/>
      <c r="C298" s="264"/>
      <c r="D298" s="264"/>
      <c r="E298" s="264"/>
      <c r="F298" s="264"/>
      <c r="G298" s="264"/>
      <c r="H298" s="264"/>
    </row>
    <row r="299" spans="1:8" s="217" customFormat="1" ht="102.75" customHeight="1" x14ac:dyDescent="0.2">
      <c r="A299" s="216"/>
      <c r="C299" s="218"/>
      <c r="H299" s="219"/>
    </row>
    <row r="300" spans="1:8" s="217" customFormat="1" ht="125.25" customHeight="1" x14ac:dyDescent="0.2">
      <c r="A300" s="531" t="s">
        <v>468</v>
      </c>
      <c r="B300" s="531"/>
      <c r="C300" s="531"/>
      <c r="D300" s="531"/>
      <c r="E300" s="531"/>
      <c r="F300" s="531"/>
      <c r="G300" s="531"/>
      <c r="H300" s="531"/>
    </row>
    <row r="301" spans="1:8" ht="25.5" x14ac:dyDescent="0.35">
      <c r="A301" s="532" t="s">
        <v>469</v>
      </c>
      <c r="B301" s="533"/>
      <c r="C301" s="534" t="s">
        <v>470</v>
      </c>
    </row>
    <row r="302" spans="1:8" ht="25.5" x14ac:dyDescent="0.35">
      <c r="A302" s="535" t="s">
        <v>471</v>
      </c>
      <c r="B302" s="536"/>
      <c r="C302" s="537">
        <v>1</v>
      </c>
    </row>
    <row r="303" spans="1:8" ht="25.5" x14ac:dyDescent="0.35">
      <c r="A303" s="535">
        <v>2</v>
      </c>
      <c r="B303" s="536"/>
      <c r="C303" s="537">
        <v>1.1000000000000001</v>
      </c>
    </row>
    <row r="304" spans="1:8" ht="25.5" x14ac:dyDescent="0.35">
      <c r="A304" s="535">
        <v>3</v>
      </c>
      <c r="B304" s="536"/>
      <c r="C304" s="537">
        <v>1.2</v>
      </c>
    </row>
    <row r="305" spans="1:8" ht="25.5" x14ac:dyDescent="0.35">
      <c r="A305" s="535" t="s">
        <v>472</v>
      </c>
      <c r="B305" s="536"/>
      <c r="C305" s="537">
        <v>1.25</v>
      </c>
    </row>
    <row r="306" spans="1:8" ht="25.5" x14ac:dyDescent="0.35">
      <c r="A306" s="535" t="s">
        <v>473</v>
      </c>
      <c r="B306" s="536"/>
      <c r="C306" s="537">
        <v>1.3</v>
      </c>
    </row>
    <row r="307" spans="1:8" ht="25.5" x14ac:dyDescent="0.35">
      <c r="A307" s="535" t="s">
        <v>474</v>
      </c>
      <c r="B307" s="536"/>
      <c r="C307" s="537">
        <v>1.35</v>
      </c>
    </row>
    <row r="308" spans="1:8" ht="25.5" x14ac:dyDescent="0.35">
      <c r="A308" s="535" t="s">
        <v>475</v>
      </c>
      <c r="B308" s="536"/>
      <c r="C308" s="537">
        <v>1.4</v>
      </c>
    </row>
    <row r="309" spans="1:8" ht="25.5" x14ac:dyDescent="0.35">
      <c r="A309" s="535" t="s">
        <v>476</v>
      </c>
      <c r="B309" s="536"/>
      <c r="C309" s="537">
        <v>1.45</v>
      </c>
    </row>
    <row r="310" spans="1:8" ht="25.5" x14ac:dyDescent="0.35">
      <c r="A310" s="535" t="s">
        <v>477</v>
      </c>
      <c r="B310" s="536"/>
      <c r="C310" s="537">
        <v>1.5</v>
      </c>
    </row>
    <row r="311" spans="1:8" ht="25.5" x14ac:dyDescent="0.35">
      <c r="A311" s="535" t="s">
        <v>478</v>
      </c>
      <c r="B311" s="536"/>
      <c r="C311" s="537">
        <v>2</v>
      </c>
    </row>
    <row r="312" spans="1:8" ht="23.25" x14ac:dyDescent="0.2">
      <c r="A312" s="264" t="s">
        <v>479</v>
      </c>
      <c r="B312" s="264"/>
      <c r="C312" s="264"/>
      <c r="D312" s="264"/>
      <c r="E312" s="264"/>
      <c r="F312" s="264"/>
      <c r="G312" s="264"/>
      <c r="H312" s="264"/>
    </row>
    <row r="315" spans="1:8" s="266" customFormat="1" ht="114.75" customHeight="1" x14ac:dyDescent="0.2">
      <c r="A315" s="239" t="s">
        <v>480</v>
      </c>
      <c r="B315" s="239"/>
      <c r="C315" s="239"/>
      <c r="D315" s="239"/>
      <c r="E315" s="239"/>
      <c r="F315" s="239"/>
      <c r="G315" s="239"/>
      <c r="H315" s="239"/>
    </row>
    <row r="321" spans="1:8" s="266" customFormat="1" ht="114.75" customHeight="1" x14ac:dyDescent="0.2">
      <c r="A321" s="216"/>
      <c r="B321" s="217"/>
      <c r="C321" s="218"/>
      <c r="D321" s="217"/>
      <c r="E321" s="217"/>
      <c r="F321" s="217"/>
      <c r="G321" s="217"/>
      <c r="H321" s="219"/>
    </row>
  </sheetData>
  <sheetProtection selectLockedCells="1" selectUnlockedCells="1"/>
  <mergeCells count="533">
    <mergeCell ref="A309:B309"/>
    <mergeCell ref="A310:B310"/>
    <mergeCell ref="A311:B311"/>
    <mergeCell ref="A312:H312"/>
    <mergeCell ref="A315:E315"/>
    <mergeCell ref="F315:H315"/>
    <mergeCell ref="A303:B303"/>
    <mergeCell ref="A304:B304"/>
    <mergeCell ref="A305:B305"/>
    <mergeCell ref="A306:B306"/>
    <mergeCell ref="A307:B307"/>
    <mergeCell ref="A308:B308"/>
    <mergeCell ref="A296:H296"/>
    <mergeCell ref="A297:H297"/>
    <mergeCell ref="A298:H298"/>
    <mergeCell ref="A300:H300"/>
    <mergeCell ref="A301:B301"/>
    <mergeCell ref="A302:B302"/>
    <mergeCell ref="A292:B292"/>
    <mergeCell ref="D292:E292"/>
    <mergeCell ref="A293:B293"/>
    <mergeCell ref="D293:E293"/>
    <mergeCell ref="A294:H294"/>
    <mergeCell ref="A295:H295"/>
    <mergeCell ref="A289:B289"/>
    <mergeCell ref="D289:E289"/>
    <mergeCell ref="A290:B290"/>
    <mergeCell ref="D290:E290"/>
    <mergeCell ref="A291:B291"/>
    <mergeCell ref="D291:E291"/>
    <mergeCell ref="A285:B285"/>
    <mergeCell ref="C285:C288"/>
    <mergeCell ref="D285:E285"/>
    <mergeCell ref="A286:B286"/>
    <mergeCell ref="D286:E286"/>
    <mergeCell ref="A287:B287"/>
    <mergeCell ref="D287:E287"/>
    <mergeCell ref="A288:B288"/>
    <mergeCell ref="D288:E288"/>
    <mergeCell ref="A280:H280"/>
    <mergeCell ref="A281:H281"/>
    <mergeCell ref="A282:E282"/>
    <mergeCell ref="A283:E283"/>
    <mergeCell ref="A284:B284"/>
    <mergeCell ref="D284:E284"/>
    <mergeCell ref="A273:C273"/>
    <mergeCell ref="A274:C274"/>
    <mergeCell ref="A275:C275"/>
    <mergeCell ref="A276:C276"/>
    <mergeCell ref="A277:C277"/>
    <mergeCell ref="A279:H279"/>
    <mergeCell ref="C268:D268"/>
    <mergeCell ref="C269:D269"/>
    <mergeCell ref="C270:D270"/>
    <mergeCell ref="A271:C271"/>
    <mergeCell ref="G271:H271"/>
    <mergeCell ref="A272:C272"/>
    <mergeCell ref="A263:B263"/>
    <mergeCell ref="D263:H263"/>
    <mergeCell ref="A264:B264"/>
    <mergeCell ref="D264:H264"/>
    <mergeCell ref="A265:H265"/>
    <mergeCell ref="C267:D267"/>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196:B196"/>
    <mergeCell ref="D196:H196"/>
    <mergeCell ref="A197:B197"/>
    <mergeCell ref="D197:H197"/>
    <mergeCell ref="A198:B198"/>
    <mergeCell ref="C198:C215"/>
    <mergeCell ref="D198:H198"/>
    <mergeCell ref="A199:B199"/>
    <mergeCell ref="D199:H199"/>
    <mergeCell ref="A200:B200"/>
    <mergeCell ref="A193:B193"/>
    <mergeCell ref="D193:H193"/>
    <mergeCell ref="A194:B194"/>
    <mergeCell ref="D194:H194"/>
    <mergeCell ref="A195:B195"/>
    <mergeCell ref="D195:H195"/>
    <mergeCell ref="A190:B190"/>
    <mergeCell ref="D190:H190"/>
    <mergeCell ref="A191:B191"/>
    <mergeCell ref="D191:H191"/>
    <mergeCell ref="A192:B192"/>
    <mergeCell ref="D192:H192"/>
    <mergeCell ref="D185:H185"/>
    <mergeCell ref="A186:B186"/>
    <mergeCell ref="C186:C194"/>
    <mergeCell ref="D186:H186"/>
    <mergeCell ref="A187:B187"/>
    <mergeCell ref="D187:H187"/>
    <mergeCell ref="A188:B188"/>
    <mergeCell ref="D188:H188"/>
    <mergeCell ref="A189:B189"/>
    <mergeCell ref="D189:H189"/>
    <mergeCell ref="A182:B182"/>
    <mergeCell ref="D182:H182"/>
    <mergeCell ref="A183:B183"/>
    <mergeCell ref="D183:H183"/>
    <mergeCell ref="A184:C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D132:H132"/>
    <mergeCell ref="A133:C133"/>
    <mergeCell ref="D133:H133"/>
    <mergeCell ref="A134:B134"/>
    <mergeCell ref="C134:C183"/>
    <mergeCell ref="D134:H134"/>
    <mergeCell ref="A135:B135"/>
    <mergeCell ref="D135:H135"/>
    <mergeCell ref="A136:B136"/>
    <mergeCell ref="D136:H136"/>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A114:B114"/>
    <mergeCell ref="D114:H114"/>
    <mergeCell ref="A115:B115"/>
    <mergeCell ref="D115:H115"/>
    <mergeCell ref="D116:H116"/>
    <mergeCell ref="A118:A121"/>
    <mergeCell ref="B118:B119"/>
    <mergeCell ref="C118:C119"/>
    <mergeCell ref="D118:D121"/>
    <mergeCell ref="E118:E121"/>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11124</v>
      </c>
      <c r="E7" s="32">
        <f>F7*1.1</f>
        <v>10197</v>
      </c>
      <c r="F7" s="32">
        <v>9270</v>
      </c>
      <c r="G7" s="32">
        <f>F7*0.75</f>
        <v>6952.5</v>
      </c>
      <c r="H7" s="33">
        <f>F7*0.5</f>
        <v>4635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13104</v>
      </c>
      <c r="E12" s="32">
        <f>F12*1.1</f>
        <v>12012.000000000002</v>
      </c>
      <c r="F12" s="32">
        <v>10920</v>
      </c>
      <c r="G12" s="32">
        <f>F12*0.75</f>
        <v>8190</v>
      </c>
      <c r="H12" s="33">
        <f>F12*0.5</f>
        <v>5460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389">
        <v>240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15580.8</v>
      </c>
      <c r="E27" s="32">
        <f>F27*1.1</f>
        <v>14282.400000000001</v>
      </c>
      <c r="F27" s="32">
        <v>12984</v>
      </c>
      <c r="G27" s="32">
        <f>F27*0.75</f>
        <v>9738</v>
      </c>
      <c r="H27" s="33">
        <f>F27*0.5</f>
        <v>6492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18345.599999999999</v>
      </c>
      <c r="E32" s="32">
        <f>F32*1.1</f>
        <v>16816.800000000003</v>
      </c>
      <c r="F32" s="32">
        <v>15288</v>
      </c>
      <c r="G32" s="32">
        <f>F32*0.75</f>
        <v>11466</v>
      </c>
      <c r="H32" s="33">
        <f>F32*0.5</f>
        <v>7644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707"/>
      <c r="C47" s="83"/>
      <c r="D47" s="672"/>
      <c r="E47" s="672"/>
      <c r="F47" s="672"/>
      <c r="G47" s="672"/>
      <c r="H47" s="754"/>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300">
        <f>F48*1.2</f>
        <v>4752</v>
      </c>
      <c r="E48" s="300">
        <f>F48*1.1</f>
        <v>4356</v>
      </c>
      <c r="F48" s="300">
        <v>3960</v>
      </c>
      <c r="G48" s="300">
        <f>F48*0.75</f>
        <v>2970</v>
      </c>
      <c r="H48" s="300">
        <f>F48*0.5</f>
        <v>1980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1">
        <f>F55*1.2</f>
        <v>13348.8</v>
      </c>
      <c r="E55" s="32">
        <f>F55*1.1</f>
        <v>12236.400000000001</v>
      </c>
      <c r="F55" s="32">
        <v>11124</v>
      </c>
      <c r="G55" s="32">
        <f>F55*0.75</f>
        <v>8343</v>
      </c>
      <c r="H55" s="33">
        <f>F55*0.5</f>
        <v>5562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54">
        <f>F61*1.2</f>
        <v>15724.8</v>
      </c>
      <c r="E61" s="32">
        <f>F61*1.1</f>
        <v>14414.400000000001</v>
      </c>
      <c r="F61" s="32">
        <v>13104</v>
      </c>
      <c r="G61" s="32">
        <f>F61*0.75</f>
        <v>9828</v>
      </c>
      <c r="H61" s="33">
        <f>F61*0.5</f>
        <v>6552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389">
        <v>240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"&amp;MIN(D72:D96)&amp;" до "&amp;MAX(D72:D96)</f>
        <v>от 2502 до 62550</v>
      </c>
      <c r="E71" s="139"/>
      <c r="F71" s="139"/>
      <c r="G71" s="139"/>
      <c r="H71" s="140"/>
    </row>
    <row r="72" spans="1:8" ht="37.5" customHeight="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54">
        <v>2502</v>
      </c>
      <c r="E72" s="32"/>
      <c r="F72" s="32"/>
      <c r="G72" s="32"/>
      <c r="H72" s="33"/>
    </row>
    <row r="73" spans="1:8" ht="37.5" customHeight="1" x14ac:dyDescent="0.2">
      <c r="A73" s="147" t="s">
        <v>40</v>
      </c>
      <c r="B73" s="315"/>
      <c r="C73" s="297"/>
      <c r="D73" s="56">
        <v>5004</v>
      </c>
      <c r="E73" s="37"/>
      <c r="F73" s="37"/>
      <c r="G73" s="37"/>
      <c r="H73" s="38"/>
    </row>
    <row r="74" spans="1:8" ht="37.5" customHeight="1" x14ac:dyDescent="0.2">
      <c r="A74" s="147" t="s">
        <v>41</v>
      </c>
      <c r="B74" s="315"/>
      <c r="C74" s="297"/>
      <c r="D74" s="56">
        <v>7506</v>
      </c>
      <c r="E74" s="37"/>
      <c r="F74" s="37"/>
      <c r="G74" s="37"/>
      <c r="H74" s="38"/>
    </row>
    <row r="75" spans="1:8" ht="37.5" customHeight="1" x14ac:dyDescent="0.2">
      <c r="A75" s="147" t="s">
        <v>42</v>
      </c>
      <c r="B75" s="315"/>
      <c r="C75" s="297"/>
      <c r="D75" s="56">
        <v>10008</v>
      </c>
      <c r="E75" s="37"/>
      <c r="F75" s="37"/>
      <c r="G75" s="37"/>
      <c r="H75" s="38"/>
    </row>
    <row r="76" spans="1:8" ht="37.5" customHeight="1" x14ac:dyDescent="0.2">
      <c r="A76" s="147" t="s">
        <v>43</v>
      </c>
      <c r="B76" s="315"/>
      <c r="C76" s="297"/>
      <c r="D76" s="56">
        <v>12510</v>
      </c>
      <c r="E76" s="37"/>
      <c r="F76" s="37"/>
      <c r="G76" s="37"/>
      <c r="H76" s="38"/>
    </row>
    <row r="77" spans="1:8" ht="37.5" customHeight="1" x14ac:dyDescent="0.2">
      <c r="A77" s="147" t="s">
        <v>44</v>
      </c>
      <c r="B77" s="315"/>
      <c r="C77" s="297"/>
      <c r="D77" s="56">
        <v>15012</v>
      </c>
      <c r="E77" s="37"/>
      <c r="F77" s="37"/>
      <c r="G77" s="37"/>
      <c r="H77" s="38"/>
    </row>
    <row r="78" spans="1:8" ht="37.5" customHeight="1" x14ac:dyDescent="0.2">
      <c r="A78" s="147" t="s">
        <v>45</v>
      </c>
      <c r="B78" s="315"/>
      <c r="C78" s="297"/>
      <c r="D78" s="56">
        <v>17514</v>
      </c>
      <c r="E78" s="37"/>
      <c r="F78" s="37"/>
      <c r="G78" s="37"/>
      <c r="H78" s="38"/>
    </row>
    <row r="79" spans="1:8" ht="37.5" customHeight="1" x14ac:dyDescent="0.2">
      <c r="A79" s="147" t="s">
        <v>46</v>
      </c>
      <c r="B79" s="315"/>
      <c r="C79" s="297"/>
      <c r="D79" s="56">
        <v>20016</v>
      </c>
      <c r="E79" s="37"/>
      <c r="F79" s="37"/>
      <c r="G79" s="37"/>
      <c r="H79" s="38"/>
    </row>
    <row r="80" spans="1:8" ht="37.5" customHeight="1" x14ac:dyDescent="0.2">
      <c r="A80" s="147" t="s">
        <v>47</v>
      </c>
      <c r="B80" s="315"/>
      <c r="C80" s="297"/>
      <c r="D80" s="56">
        <v>22518</v>
      </c>
      <c r="E80" s="37"/>
      <c r="F80" s="37"/>
      <c r="G80" s="37"/>
      <c r="H80" s="38"/>
    </row>
    <row r="81" spans="1:8" ht="37.5" customHeight="1" x14ac:dyDescent="0.2">
      <c r="A81" s="147" t="s">
        <v>48</v>
      </c>
      <c r="B81" s="315"/>
      <c r="C81" s="297"/>
      <c r="D81" s="56">
        <v>25020</v>
      </c>
      <c r="E81" s="37"/>
      <c r="F81" s="37"/>
      <c r="G81" s="37"/>
      <c r="H81" s="38"/>
    </row>
    <row r="82" spans="1:8" ht="37.5" customHeight="1" x14ac:dyDescent="0.2">
      <c r="A82" s="147" t="s">
        <v>49</v>
      </c>
      <c r="B82" s="315"/>
      <c r="C82" s="297"/>
      <c r="D82" s="56">
        <v>27522</v>
      </c>
      <c r="E82" s="37"/>
      <c r="F82" s="37"/>
      <c r="G82" s="37"/>
      <c r="H82" s="38"/>
    </row>
    <row r="83" spans="1:8" ht="37.5" customHeight="1" x14ac:dyDescent="0.2">
      <c r="A83" s="147" t="s">
        <v>50</v>
      </c>
      <c r="B83" s="315"/>
      <c r="C83" s="297"/>
      <c r="D83" s="56">
        <v>30024</v>
      </c>
      <c r="E83" s="37"/>
      <c r="F83" s="37"/>
      <c r="G83" s="37"/>
      <c r="H83" s="38"/>
    </row>
    <row r="84" spans="1:8" ht="37.5" customHeight="1" x14ac:dyDescent="0.2">
      <c r="A84" s="147" t="s">
        <v>51</v>
      </c>
      <c r="B84" s="315"/>
      <c r="C84" s="297"/>
      <c r="D84" s="56">
        <v>32526</v>
      </c>
      <c r="E84" s="37"/>
      <c r="F84" s="37"/>
      <c r="G84" s="37"/>
      <c r="H84" s="38"/>
    </row>
    <row r="85" spans="1:8" ht="37.5" customHeight="1" x14ac:dyDescent="0.2">
      <c r="A85" s="147" t="s">
        <v>52</v>
      </c>
      <c r="B85" s="315"/>
      <c r="C85" s="297"/>
      <c r="D85" s="56">
        <v>35028</v>
      </c>
      <c r="E85" s="37"/>
      <c r="F85" s="37"/>
      <c r="G85" s="37"/>
      <c r="H85" s="38"/>
    </row>
    <row r="86" spans="1:8" ht="37.5" customHeight="1" x14ac:dyDescent="0.2">
      <c r="A86" s="147" t="s">
        <v>53</v>
      </c>
      <c r="B86" s="315"/>
      <c r="C86" s="297"/>
      <c r="D86" s="56">
        <v>37530</v>
      </c>
      <c r="E86" s="37"/>
      <c r="F86" s="37"/>
      <c r="G86" s="37"/>
      <c r="H86" s="38"/>
    </row>
    <row r="87" spans="1:8" ht="37.5" customHeight="1" x14ac:dyDescent="0.2">
      <c r="A87" s="147" t="s">
        <v>54</v>
      </c>
      <c r="B87" s="315"/>
      <c r="C87" s="297"/>
      <c r="D87" s="56">
        <v>40032</v>
      </c>
      <c r="E87" s="37"/>
      <c r="F87" s="37"/>
      <c r="G87" s="37"/>
      <c r="H87" s="38"/>
    </row>
    <row r="88" spans="1:8" ht="37.5" customHeight="1" x14ac:dyDescent="0.2">
      <c r="A88" s="147" t="s">
        <v>55</v>
      </c>
      <c r="B88" s="315"/>
      <c r="C88" s="297"/>
      <c r="D88" s="56">
        <v>42534</v>
      </c>
      <c r="E88" s="37"/>
      <c r="F88" s="37"/>
      <c r="G88" s="37"/>
      <c r="H88" s="38"/>
    </row>
    <row r="89" spans="1:8" ht="37.5" customHeight="1" x14ac:dyDescent="0.2">
      <c r="A89" s="147" t="s">
        <v>56</v>
      </c>
      <c r="B89" s="315"/>
      <c r="C89" s="297"/>
      <c r="D89" s="56">
        <v>45036</v>
      </c>
      <c r="E89" s="37"/>
      <c r="F89" s="37"/>
      <c r="G89" s="37"/>
      <c r="H89" s="38"/>
    </row>
    <row r="90" spans="1:8" ht="37.5" customHeight="1" x14ac:dyDescent="0.2">
      <c r="A90" s="147" t="s">
        <v>57</v>
      </c>
      <c r="B90" s="315"/>
      <c r="C90" s="297"/>
      <c r="D90" s="56">
        <v>47538</v>
      </c>
      <c r="E90" s="37"/>
      <c r="F90" s="37"/>
      <c r="G90" s="37"/>
      <c r="H90" s="38"/>
    </row>
    <row r="91" spans="1:8" ht="37.5" customHeight="1" x14ac:dyDescent="0.2">
      <c r="A91" s="147" t="s">
        <v>58</v>
      </c>
      <c r="B91" s="315"/>
      <c r="C91" s="297"/>
      <c r="D91" s="56">
        <v>50040</v>
      </c>
      <c r="E91" s="37"/>
      <c r="F91" s="37"/>
      <c r="G91" s="37"/>
      <c r="H91" s="38"/>
    </row>
    <row r="92" spans="1:8" ht="37.5" customHeight="1" x14ac:dyDescent="0.2">
      <c r="A92" s="147" t="s">
        <v>205</v>
      </c>
      <c r="B92" s="315"/>
      <c r="C92" s="297"/>
      <c r="D92" s="56">
        <v>52542</v>
      </c>
      <c r="E92" s="37"/>
      <c r="F92" s="37"/>
      <c r="G92" s="37"/>
      <c r="H92" s="38"/>
    </row>
    <row r="93" spans="1:8" ht="37.5" customHeight="1" x14ac:dyDescent="0.2">
      <c r="A93" s="147" t="s">
        <v>206</v>
      </c>
      <c r="B93" s="315"/>
      <c r="C93" s="297"/>
      <c r="D93" s="56">
        <v>55044</v>
      </c>
      <c r="E93" s="37"/>
      <c r="F93" s="37"/>
      <c r="G93" s="37"/>
      <c r="H93" s="38"/>
    </row>
    <row r="94" spans="1:8" ht="37.5" customHeight="1" x14ac:dyDescent="0.2">
      <c r="A94" s="147" t="s">
        <v>207</v>
      </c>
      <c r="B94" s="315"/>
      <c r="C94" s="297"/>
      <c r="D94" s="56">
        <v>57546</v>
      </c>
      <c r="E94" s="37"/>
      <c r="F94" s="37"/>
      <c r="G94" s="37"/>
      <c r="H94" s="38"/>
    </row>
    <row r="95" spans="1:8" ht="37.5" customHeight="1" x14ac:dyDescent="0.2">
      <c r="A95" s="147" t="s">
        <v>208</v>
      </c>
      <c r="B95" s="315"/>
      <c r="C95" s="297"/>
      <c r="D95" s="56">
        <v>60048</v>
      </c>
      <c r="E95" s="37"/>
      <c r="F95" s="37"/>
      <c r="G95" s="37"/>
      <c r="H95" s="38"/>
    </row>
    <row r="96" spans="1:8" ht="37.5" customHeight="1" x14ac:dyDescent="0.2">
      <c r="A96" s="147" t="s">
        <v>209</v>
      </c>
      <c r="B96" s="315"/>
      <c r="C96" s="297"/>
      <c r="D96" s="56">
        <v>62550</v>
      </c>
      <c r="E96" s="37"/>
      <c r="F96" s="37"/>
      <c r="G96" s="37"/>
      <c r="H96" s="38"/>
    </row>
    <row r="97" spans="1:8" ht="37.5" customHeight="1" x14ac:dyDescent="0.2">
      <c r="A97" s="147" t="s">
        <v>210</v>
      </c>
      <c r="B97" s="315"/>
      <c r="C97" s="297"/>
      <c r="D97" s="56">
        <v>65052</v>
      </c>
      <c r="E97" s="37"/>
      <c r="F97" s="37"/>
      <c r="G97" s="37"/>
      <c r="H97" s="38"/>
    </row>
    <row r="98" spans="1:8" ht="37.5" customHeight="1" x14ac:dyDescent="0.2">
      <c r="A98" s="147" t="s">
        <v>211</v>
      </c>
      <c r="B98" s="315"/>
      <c r="C98" s="297"/>
      <c r="D98" s="56">
        <v>67554</v>
      </c>
      <c r="E98" s="37"/>
      <c r="F98" s="37"/>
      <c r="G98" s="37"/>
      <c r="H98" s="38"/>
    </row>
    <row r="99" spans="1:8" ht="37.5" customHeight="1" x14ac:dyDescent="0.2">
      <c r="A99" s="147" t="s">
        <v>212</v>
      </c>
      <c r="B99" s="315"/>
      <c r="C99" s="297"/>
      <c r="D99" s="56">
        <v>70056</v>
      </c>
      <c r="E99" s="37"/>
      <c r="F99" s="37"/>
      <c r="G99" s="37"/>
      <c r="H99" s="38"/>
    </row>
    <row r="100" spans="1:8" ht="37.5" customHeight="1" x14ac:dyDescent="0.2">
      <c r="A100" s="147" t="s">
        <v>213</v>
      </c>
      <c r="B100" s="315"/>
      <c r="C100" s="297"/>
      <c r="D100" s="56">
        <v>72558</v>
      </c>
      <c r="E100" s="37"/>
      <c r="F100" s="37"/>
      <c r="G100" s="37"/>
      <c r="H100" s="38"/>
    </row>
    <row r="101" spans="1:8" ht="37.5" customHeight="1" x14ac:dyDescent="0.2">
      <c r="A101" s="147" t="s">
        <v>214</v>
      </c>
      <c r="B101" s="315"/>
      <c r="C101" s="297"/>
      <c r="D101" s="56">
        <v>75060</v>
      </c>
      <c r="E101" s="37"/>
      <c r="F101" s="37"/>
      <c r="G101" s="37"/>
      <c r="H101" s="38"/>
    </row>
    <row r="102" spans="1:8" ht="37.5" customHeight="1" x14ac:dyDescent="0.2">
      <c r="A102" s="147" t="s">
        <v>224</v>
      </c>
      <c r="B102" s="315"/>
      <c r="C102" s="297"/>
      <c r="D102" s="56">
        <v>77562</v>
      </c>
      <c r="E102" s="37"/>
      <c r="F102" s="37"/>
      <c r="G102" s="37"/>
      <c r="H102" s="38"/>
    </row>
    <row r="103" spans="1:8" ht="37.5" customHeight="1" x14ac:dyDescent="0.2">
      <c r="A103" s="147" t="s">
        <v>225</v>
      </c>
      <c r="B103" s="315"/>
      <c r="C103" s="297"/>
      <c r="D103" s="56">
        <v>80064</v>
      </c>
      <c r="E103" s="37"/>
      <c r="F103" s="37"/>
      <c r="G103" s="37"/>
      <c r="H103" s="38"/>
    </row>
    <row r="104" spans="1:8" ht="37.5" customHeight="1" x14ac:dyDescent="0.2">
      <c r="A104" s="147" t="s">
        <v>226</v>
      </c>
      <c r="B104" s="315"/>
      <c r="C104" s="297"/>
      <c r="D104" s="56">
        <v>82566</v>
      </c>
      <c r="E104" s="37"/>
      <c r="F104" s="37"/>
      <c r="G104" s="37"/>
      <c r="H104" s="38"/>
    </row>
    <row r="105" spans="1:8" ht="37.5" customHeight="1" x14ac:dyDescent="0.2">
      <c r="A105" s="147" t="s">
        <v>227</v>
      </c>
      <c r="B105" s="315"/>
      <c r="C105" s="297"/>
      <c r="D105" s="56">
        <v>85068</v>
      </c>
      <c r="E105" s="37"/>
      <c r="F105" s="37"/>
      <c r="G105" s="37"/>
      <c r="H105" s="38"/>
    </row>
    <row r="106" spans="1:8" ht="37.5" customHeight="1" thickBot="1" x14ac:dyDescent="0.25">
      <c r="A106" s="147" t="s">
        <v>228</v>
      </c>
      <c r="B106" s="315"/>
      <c r="C106" s="316"/>
      <c r="D106" s="56">
        <v>87570</v>
      </c>
      <c r="E106" s="37"/>
      <c r="F106" s="37"/>
      <c r="G106" s="37"/>
      <c r="H106" s="38"/>
    </row>
    <row r="107" spans="1:8" ht="50.1" customHeight="1" thickBot="1" x14ac:dyDescent="0.25">
      <c r="A107" s="136" t="s">
        <v>59</v>
      </c>
      <c r="B107" s="137"/>
      <c r="C107" s="137"/>
      <c r="D107" s="138" t="str">
        <f>"от "&amp;MIN(D108:D117)&amp;" до "&amp;MAX(D108:D117)</f>
        <v>от 309 до 8670</v>
      </c>
      <c r="E107" s="139"/>
      <c r="F107" s="139"/>
      <c r="G107" s="139"/>
      <c r="H107" s="140"/>
    </row>
    <row r="108" spans="1:8" ht="151.5" x14ac:dyDescent="0.2">
      <c r="A108" s="149" t="s">
        <v>60</v>
      </c>
      <c r="B108" s="150" t="s">
        <v>13</v>
      </c>
      <c r="C108" s="294"/>
      <c r="D108" s="152">
        <v>1620</v>
      </c>
      <c r="E108" s="152"/>
      <c r="F108" s="152"/>
      <c r="G108" s="152"/>
      <c r="H108" s="153"/>
    </row>
    <row r="109" spans="1:8" ht="37.5" customHeight="1" x14ac:dyDescent="0.2">
      <c r="A109" s="154" t="s">
        <v>61</v>
      </c>
      <c r="B109" s="155"/>
      <c r="C109" s="15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157">
        <v>558</v>
      </c>
      <c r="E109" s="157"/>
      <c r="F109" s="157"/>
      <c r="G109" s="157"/>
      <c r="H109" s="158"/>
    </row>
    <row r="110" spans="1:8" ht="37.5" customHeight="1" x14ac:dyDescent="0.2">
      <c r="A110" s="154" t="s">
        <v>62</v>
      </c>
      <c r="B110" s="155"/>
      <c r="C110" s="159"/>
      <c r="D110" s="157">
        <v>8670</v>
      </c>
      <c r="E110" s="157"/>
      <c r="F110" s="157"/>
      <c r="G110" s="157"/>
      <c r="H110" s="158"/>
    </row>
    <row r="111" spans="1:8" ht="37.5" customHeight="1" x14ac:dyDescent="0.2">
      <c r="A111" s="154" t="s">
        <v>63</v>
      </c>
      <c r="B111" s="155"/>
      <c r="C111" s="159"/>
      <c r="D111" s="157">
        <v>1734</v>
      </c>
      <c r="E111" s="157"/>
      <c r="F111" s="157"/>
      <c r="G111" s="157"/>
      <c r="H111" s="158"/>
    </row>
    <row r="112" spans="1:8" ht="37.5" customHeight="1" x14ac:dyDescent="0.2">
      <c r="A112" s="160" t="s">
        <v>64</v>
      </c>
      <c r="B112" s="161"/>
      <c r="C112" s="159"/>
      <c r="D112" s="157">
        <v>5205</v>
      </c>
      <c r="E112" s="157"/>
      <c r="F112" s="157"/>
      <c r="G112" s="157"/>
      <c r="H112" s="158"/>
    </row>
    <row r="113" spans="1:8" ht="37.5" customHeight="1" x14ac:dyDescent="0.2">
      <c r="A113" s="154" t="s">
        <v>65</v>
      </c>
      <c r="B113" s="155"/>
      <c r="C113" s="159"/>
      <c r="D113" s="157">
        <v>309</v>
      </c>
      <c r="E113" s="157"/>
      <c r="F113" s="157"/>
      <c r="G113" s="157"/>
      <c r="H113" s="158"/>
    </row>
    <row r="114" spans="1:8" ht="37.5" customHeight="1" x14ac:dyDescent="0.2">
      <c r="A114" s="154" t="s">
        <v>66</v>
      </c>
      <c r="B114" s="155"/>
      <c r="C114" s="159"/>
      <c r="D114" s="157">
        <v>309</v>
      </c>
      <c r="E114" s="157"/>
      <c r="F114" s="157"/>
      <c r="G114" s="157"/>
      <c r="H114" s="158"/>
    </row>
    <row r="115" spans="1:8" ht="37.5" customHeight="1" x14ac:dyDescent="0.2">
      <c r="A115" s="154" t="s">
        <v>67</v>
      </c>
      <c r="B115" s="155"/>
      <c r="C115" s="159"/>
      <c r="D115" s="157">
        <v>618</v>
      </c>
      <c r="E115" s="157"/>
      <c r="F115" s="157"/>
      <c r="G115" s="157"/>
      <c r="H115" s="158"/>
    </row>
    <row r="116" spans="1:8" ht="37.5" customHeight="1" x14ac:dyDescent="0.2">
      <c r="A116" s="154" t="s">
        <v>68</v>
      </c>
      <c r="B116" s="155"/>
      <c r="C116" s="159"/>
      <c r="D116" s="157">
        <v>927</v>
      </c>
      <c r="E116" s="157"/>
      <c r="F116" s="157"/>
      <c r="G116" s="157"/>
      <c r="H116" s="158"/>
    </row>
    <row r="117" spans="1:8" ht="37.5" customHeight="1" thickBot="1" x14ac:dyDescent="0.25">
      <c r="A117" s="162" t="s">
        <v>69</v>
      </c>
      <c r="B117" s="163"/>
      <c r="C117" s="164"/>
      <c r="D117" s="165">
        <v>4830</v>
      </c>
      <c r="E117" s="165"/>
      <c r="F117" s="165"/>
      <c r="G117" s="165"/>
      <c r="H117" s="166"/>
    </row>
    <row r="118" spans="1:8" s="16" customFormat="1" ht="117.75" customHeight="1" thickBot="1" x14ac:dyDescent="0.25">
      <c r="A118" s="356" t="s">
        <v>71</v>
      </c>
      <c r="B118" s="397"/>
      <c r="C118"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45">
        <v>30</v>
      </c>
      <c r="E118" s="45"/>
      <c r="F118" s="45"/>
      <c r="G118" s="45"/>
      <c r="H118" s="46"/>
    </row>
    <row r="119" spans="1:8" ht="50.1" customHeight="1" thickBot="1" x14ac:dyDescent="0.25">
      <c r="A119" s="24" t="s">
        <v>72</v>
      </c>
      <c r="B119" s="25"/>
      <c r="C119" s="26"/>
      <c r="D119" s="173" t="str">
        <f>"от "&amp;MIN(D121,D141:H142,F181,D143:H157)&amp;" до "&amp;MAX(D121,D141:H142,F181,D143:H157)</f>
        <v>от 528 до 28512</v>
      </c>
      <c r="E119" s="173"/>
      <c r="F119" s="173"/>
      <c r="G119" s="173"/>
      <c r="H119" s="174"/>
    </row>
    <row r="120" spans="1:8" ht="21.75" thickBot="1" x14ac:dyDescent="0.25">
      <c r="A120" s="336"/>
      <c r="B120" s="337"/>
      <c r="C120" s="130"/>
      <c r="D120" s="399"/>
      <c r="E120" s="399"/>
      <c r="F120" s="399"/>
      <c r="G120" s="399"/>
      <c r="H120" s="400"/>
    </row>
    <row r="121" spans="1:8" ht="54.75"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182">
        <v>10260</v>
      </c>
      <c r="E121" s="182"/>
      <c r="F121" s="182"/>
      <c r="G121" s="182"/>
      <c r="H121" s="183"/>
    </row>
    <row r="122" spans="1:8" ht="54.75" customHeight="1" thickBot="1" x14ac:dyDescent="0.25">
      <c r="A122" s="184" t="s">
        <v>74</v>
      </c>
      <c r="B122" s="185"/>
      <c r="C122" s="186"/>
      <c r="D122" s="187" t="s">
        <v>75</v>
      </c>
      <c r="E122" s="188"/>
      <c r="F122" s="188"/>
      <c r="G122" s="188"/>
      <c r="H122" s="189"/>
    </row>
    <row r="123" spans="1:8" ht="54.75" customHeight="1" x14ac:dyDescent="0.2">
      <c r="A123" s="190" t="s">
        <v>76</v>
      </c>
      <c r="B123" s="191"/>
      <c r="C123" s="186"/>
      <c r="D123" s="157">
        <f>D121/4</f>
        <v>2565</v>
      </c>
      <c r="E123" s="157"/>
      <c r="F123" s="157"/>
      <c r="G123" s="157"/>
      <c r="H123" s="158"/>
    </row>
    <row r="124" spans="1:8" ht="54.75" customHeight="1" x14ac:dyDescent="0.2">
      <c r="A124" s="190" t="s">
        <v>77</v>
      </c>
      <c r="B124" s="191"/>
      <c r="C124" s="186"/>
      <c r="D124" s="157">
        <f>D121/5</f>
        <v>2052</v>
      </c>
      <c r="E124" s="157"/>
      <c r="F124" s="157"/>
      <c r="G124" s="157"/>
      <c r="H124" s="158"/>
    </row>
    <row r="125" spans="1:8" ht="54.75" customHeight="1" x14ac:dyDescent="0.2">
      <c r="A125" s="190" t="s">
        <v>78</v>
      </c>
      <c r="B125" s="191"/>
      <c r="C125" s="186"/>
      <c r="D125" s="157">
        <f>D121/6</f>
        <v>1710</v>
      </c>
      <c r="E125" s="157"/>
      <c r="F125" s="157"/>
      <c r="G125" s="157"/>
      <c r="H125" s="158"/>
    </row>
    <row r="126" spans="1:8" ht="54.75" customHeight="1" x14ac:dyDescent="0.2">
      <c r="A126" s="190" t="s">
        <v>79</v>
      </c>
      <c r="B126" s="191"/>
      <c r="C126" s="186"/>
      <c r="D126" s="157">
        <f>D121/7</f>
        <v>1465.7142857142858</v>
      </c>
      <c r="E126" s="157"/>
      <c r="F126" s="157"/>
      <c r="G126" s="157"/>
      <c r="H126" s="158"/>
    </row>
    <row r="127" spans="1:8" ht="54.75" customHeight="1" x14ac:dyDescent="0.2">
      <c r="A127" s="190" t="s">
        <v>80</v>
      </c>
      <c r="B127" s="191"/>
      <c r="C127" s="186"/>
      <c r="D127" s="157">
        <f>D121/8</f>
        <v>1282.5</v>
      </c>
      <c r="E127" s="157"/>
      <c r="F127" s="157"/>
      <c r="G127" s="157"/>
      <c r="H127" s="158"/>
    </row>
    <row r="128" spans="1:8" ht="54.75" customHeight="1" x14ac:dyDescent="0.2">
      <c r="A128" s="190" t="s">
        <v>81</v>
      </c>
      <c r="B128" s="191"/>
      <c r="C128" s="186"/>
      <c r="D128" s="157">
        <f>D121/9</f>
        <v>1140</v>
      </c>
      <c r="E128" s="157"/>
      <c r="F128" s="157"/>
      <c r="G128" s="157"/>
      <c r="H128" s="158"/>
    </row>
    <row r="129" spans="1:8" ht="54.75" customHeight="1" x14ac:dyDescent="0.2">
      <c r="A129" s="190" t="s">
        <v>82</v>
      </c>
      <c r="B129" s="191"/>
      <c r="C129" s="186"/>
      <c r="D129" s="157">
        <f>D121/10</f>
        <v>1026</v>
      </c>
      <c r="E129" s="157"/>
      <c r="F129" s="157"/>
      <c r="G129" s="157"/>
      <c r="H129" s="158"/>
    </row>
    <row r="130" spans="1:8" ht="54.75" customHeight="1" thickBot="1" x14ac:dyDescent="0.25">
      <c r="A130" s="179" t="s">
        <v>83</v>
      </c>
      <c r="B130" s="180"/>
      <c r="C130" s="186"/>
      <c r="D130" s="182">
        <v>15384</v>
      </c>
      <c r="E130" s="182"/>
      <c r="F130" s="182"/>
      <c r="G130" s="182"/>
      <c r="H130" s="183"/>
    </row>
    <row r="131" spans="1:8" ht="54.75" customHeight="1" thickBot="1" x14ac:dyDescent="0.25">
      <c r="A131" s="184" t="s">
        <v>74</v>
      </c>
      <c r="B131" s="185"/>
      <c r="C131" s="186"/>
      <c r="D131" s="187" t="s">
        <v>75</v>
      </c>
      <c r="E131" s="188"/>
      <c r="F131" s="188"/>
      <c r="G131" s="188"/>
      <c r="H131" s="189"/>
    </row>
    <row r="132" spans="1:8" ht="54.75" customHeight="1" x14ac:dyDescent="0.2">
      <c r="A132" s="190" t="s">
        <v>76</v>
      </c>
      <c r="B132" s="191"/>
      <c r="C132" s="186"/>
      <c r="D132" s="157">
        <v>3846</v>
      </c>
      <c r="E132" s="157"/>
      <c r="F132" s="157"/>
      <c r="G132" s="157"/>
      <c r="H132" s="158"/>
    </row>
    <row r="133" spans="1:8" ht="54.75" customHeight="1" x14ac:dyDescent="0.2">
      <c r="A133" s="190" t="s">
        <v>77</v>
      </c>
      <c r="B133" s="191"/>
      <c r="C133" s="186"/>
      <c r="D133" s="157">
        <v>3076.7999999999997</v>
      </c>
      <c r="E133" s="157"/>
      <c r="F133" s="157"/>
      <c r="G133" s="157"/>
      <c r="H133" s="158"/>
    </row>
    <row r="134" spans="1:8" ht="54.75" customHeight="1" x14ac:dyDescent="0.2">
      <c r="A134" s="190" t="s">
        <v>78</v>
      </c>
      <c r="B134" s="191"/>
      <c r="C134" s="186"/>
      <c r="D134" s="157">
        <v>2563.9999999999995</v>
      </c>
      <c r="E134" s="157"/>
      <c r="F134" s="157"/>
      <c r="G134" s="157"/>
      <c r="H134" s="158"/>
    </row>
    <row r="135" spans="1:8" ht="54.75" customHeight="1" x14ac:dyDescent="0.2">
      <c r="A135" s="190" t="s">
        <v>79</v>
      </c>
      <c r="B135" s="191"/>
      <c r="C135" s="186"/>
      <c r="D135" s="157">
        <v>2197.7142857142853</v>
      </c>
      <c r="E135" s="157"/>
      <c r="F135" s="157"/>
      <c r="G135" s="157"/>
      <c r="H135" s="158"/>
    </row>
    <row r="136" spans="1:8" ht="54.75" customHeight="1" x14ac:dyDescent="0.2">
      <c r="A136" s="190" t="s">
        <v>80</v>
      </c>
      <c r="B136" s="191"/>
      <c r="C136" s="186"/>
      <c r="D136" s="157">
        <v>1923</v>
      </c>
      <c r="E136" s="157"/>
      <c r="F136" s="157"/>
      <c r="G136" s="157"/>
      <c r="H136" s="158"/>
    </row>
    <row r="137" spans="1:8" ht="54.75" customHeight="1" x14ac:dyDescent="0.2">
      <c r="A137" s="190" t="s">
        <v>81</v>
      </c>
      <c r="B137" s="191"/>
      <c r="C137" s="186"/>
      <c r="D137" s="157">
        <v>1709.3333333333333</v>
      </c>
      <c r="E137" s="157"/>
      <c r="F137" s="157"/>
      <c r="G137" s="157"/>
      <c r="H137" s="158"/>
    </row>
    <row r="138" spans="1:8" ht="54.75" customHeight="1" thickBot="1" x14ac:dyDescent="0.25">
      <c r="A138" s="190" t="s">
        <v>82</v>
      </c>
      <c r="B138" s="191"/>
      <c r="C138" s="194"/>
      <c r="D138" s="157">
        <v>1538.3999999999999</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44">
        <v>12000</v>
      </c>
      <c r="E139" s="45"/>
      <c r="F139" s="45"/>
      <c r="G139" s="45"/>
      <c r="H139" s="46"/>
    </row>
    <row r="140" spans="1:8" ht="21.75" thickBot="1" x14ac:dyDescent="0.25">
      <c r="A140" s="336"/>
      <c r="B140" s="337"/>
      <c r="C140" s="125"/>
      <c r="D140" s="399"/>
      <c r="E140" s="399"/>
      <c r="F140" s="399"/>
      <c r="G140" s="399"/>
      <c r="H140" s="400"/>
    </row>
    <row r="141" spans="1:8" ht="50.1" customHeight="1" x14ac:dyDescent="0.2">
      <c r="A141" s="160" t="s">
        <v>85</v>
      </c>
      <c r="B141" s="161"/>
      <c r="C141" s="201" t="str">
        <f>"Интернет-площадка 2gis.ru на основе Cправочника организаций "&amp;$C$2&amp;""</f>
        <v>Интернет-площадка 2gis.ru на основе Cправочника организаций "2ГИС.ХАБАРОВСК"</v>
      </c>
      <c r="D141" s="31">
        <v>7062</v>
      </c>
      <c r="E141" s="32"/>
      <c r="F141" s="32"/>
      <c r="G141" s="32"/>
      <c r="H141" s="33"/>
    </row>
    <row r="142" spans="1:8" ht="50.1" customHeight="1" x14ac:dyDescent="0.2">
      <c r="A142" s="160" t="s">
        <v>86</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121">
        <v>7920</v>
      </c>
      <c r="E142" s="122"/>
      <c r="F142" s="122"/>
      <c r="G142" s="122"/>
      <c r="H142" s="123"/>
    </row>
    <row r="143" spans="1:8" ht="50.1" customHeight="1" x14ac:dyDescent="0.2">
      <c r="A143" s="160" t="s">
        <v>87</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6">
        <v>9480</v>
      </c>
      <c r="E143" s="37"/>
      <c r="F143" s="37"/>
      <c r="G143" s="37"/>
      <c r="H143" s="38"/>
    </row>
    <row r="144" spans="1:8" ht="50.1" customHeight="1" x14ac:dyDescent="0.2">
      <c r="A144" s="160" t="s">
        <v>88</v>
      </c>
      <c r="B144" s="161"/>
      <c r="C144" s="202" t="str">
        <f>"Интернет-площадка 2gis.ru на основе Cправочника организаций "&amp;$C$2&amp;""</f>
        <v>Интернет-площадка 2gis.ru на основе Cправочника организаций "2ГИС.ХАБАРОВСК"</v>
      </c>
      <c r="D144" s="36">
        <v>6240</v>
      </c>
      <c r="E144" s="37"/>
      <c r="F144" s="37"/>
      <c r="G144" s="37"/>
      <c r="H144" s="38"/>
    </row>
    <row r="145" spans="1:8" ht="50.1" customHeight="1" x14ac:dyDescent="0.2">
      <c r="A145" s="160" t="s">
        <v>89</v>
      </c>
      <c r="B145" s="161"/>
      <c r="C145" s="202" t="str">
        <f>"Интернет-площадка 2gis.ru на основе Cправочника организаций "&amp;$C$2&amp;""</f>
        <v>Интернет-площадка 2gis.ru на основе Cправочника организаций "2ГИС.ХАБАРОВСК"</v>
      </c>
      <c r="D145" s="36">
        <v>7488</v>
      </c>
      <c r="E145" s="37"/>
      <c r="F145" s="37"/>
      <c r="G145" s="37"/>
      <c r="H145" s="38"/>
    </row>
    <row r="146" spans="1:8" ht="50.1" customHeight="1" x14ac:dyDescent="0.2">
      <c r="A146" s="160" t="s">
        <v>90</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6">
        <v>5766</v>
      </c>
      <c r="E146" s="37"/>
      <c r="F146" s="37"/>
      <c r="G146" s="37"/>
      <c r="H146" s="38"/>
    </row>
    <row r="147" spans="1:8" ht="50.1" customHeight="1" x14ac:dyDescent="0.2">
      <c r="A147" s="160" t="s">
        <v>91</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6">
        <v>8430</v>
      </c>
      <c r="E147" s="37"/>
      <c r="F147" s="37"/>
      <c r="G147" s="37"/>
      <c r="H147" s="38"/>
    </row>
    <row r="148" spans="1:8" ht="50.1" customHeight="1" x14ac:dyDescent="0.2">
      <c r="A148" s="160" t="s">
        <v>92</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6">
        <v>9492</v>
      </c>
      <c r="E148" s="37"/>
      <c r="F148" s="37"/>
      <c r="G148" s="37"/>
      <c r="H148" s="38"/>
    </row>
    <row r="149" spans="1:8" ht="50.1" customHeight="1" x14ac:dyDescent="0.2">
      <c r="A149" s="160" t="s">
        <v>93</v>
      </c>
      <c r="B149" s="161"/>
      <c r="C149" s="202" t="str">
        <f>C181</f>
        <v>электронный справочник на основе Справочника организаций "2ГИС.ХАБАРОВСК" (мобильная версия 2ГИС 4.0 и выше)</v>
      </c>
      <c r="D149" s="36">
        <v>12420</v>
      </c>
      <c r="E149" s="37"/>
      <c r="F149" s="37"/>
      <c r="G149" s="37"/>
      <c r="H149" s="38"/>
    </row>
    <row r="150" spans="1:8" ht="50.1" customHeight="1" x14ac:dyDescent="0.2">
      <c r="A150" s="160" t="s">
        <v>94</v>
      </c>
      <c r="B150" s="161"/>
      <c r="C150" s="202" t="s">
        <v>95</v>
      </c>
      <c r="D150" s="36">
        <v>528</v>
      </c>
      <c r="E150" s="37"/>
      <c r="F150" s="37"/>
      <c r="G150" s="37"/>
      <c r="H150" s="38"/>
    </row>
    <row r="151" spans="1:8" ht="67.5" customHeight="1" x14ac:dyDescent="0.2">
      <c r="A151" s="160" t="s">
        <v>96</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6">
        <v>3036</v>
      </c>
      <c r="E151" s="37"/>
      <c r="F151" s="37"/>
      <c r="G151" s="37"/>
      <c r="H151" s="38"/>
    </row>
    <row r="152" spans="1:8" ht="67.5" customHeight="1" x14ac:dyDescent="0.2">
      <c r="A152" s="160" t="s">
        <v>97</v>
      </c>
      <c r="B152" s="161"/>
      <c r="C152" s="202"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6">
        <v>2430</v>
      </c>
      <c r="E152" s="37"/>
      <c r="F152" s="37"/>
      <c r="G152" s="37"/>
      <c r="H152" s="38"/>
    </row>
    <row r="153" spans="1:8" ht="67.5" customHeight="1" x14ac:dyDescent="0.2">
      <c r="A153" s="160" t="s">
        <v>98</v>
      </c>
      <c r="B153" s="161"/>
      <c r="C153"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6">
        <v>2538</v>
      </c>
      <c r="E153" s="37"/>
      <c r="F153" s="37"/>
      <c r="G153" s="37"/>
      <c r="H153" s="38"/>
    </row>
    <row r="154" spans="1:8" ht="67.5" customHeight="1" x14ac:dyDescent="0.2">
      <c r="A154" s="160" t="s">
        <v>99</v>
      </c>
      <c r="B154" s="161"/>
      <c r="C154"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6">
        <v>1218</v>
      </c>
      <c r="E154" s="37"/>
      <c r="F154" s="37"/>
      <c r="G154" s="37"/>
      <c r="H154" s="38"/>
    </row>
    <row r="155" spans="1:8" ht="67.5" customHeight="1" x14ac:dyDescent="0.2">
      <c r="A155" s="160" t="s">
        <v>100</v>
      </c>
      <c r="B155" s="161" t="s">
        <v>100</v>
      </c>
      <c r="C15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6">
        <v>28512</v>
      </c>
      <c r="E155" s="37"/>
      <c r="F155" s="37"/>
      <c r="G155" s="37"/>
      <c r="H155" s="38"/>
    </row>
    <row r="156" spans="1:8" ht="67.5" customHeight="1" x14ac:dyDescent="0.2">
      <c r="A156" s="160" t="s">
        <v>101</v>
      </c>
      <c r="B156" s="161" t="s">
        <v>101</v>
      </c>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6">
        <v>10008</v>
      </c>
      <c r="E156" s="37"/>
      <c r="F156" s="37"/>
      <c r="G156" s="37"/>
      <c r="H156" s="38"/>
    </row>
    <row r="157" spans="1:8" ht="50.1" customHeight="1" thickBot="1" x14ac:dyDescent="0.25">
      <c r="A157" s="160" t="s">
        <v>102</v>
      </c>
      <c r="B157" s="161"/>
      <c r="C157"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6">
        <v>7374</v>
      </c>
      <c r="E157" s="37"/>
      <c r="F157" s="37"/>
      <c r="G157" s="37"/>
      <c r="H157" s="38"/>
    </row>
    <row r="158" spans="1:8" s="16" customFormat="1" ht="102" customHeight="1" thickBot="1" x14ac:dyDescent="0.25">
      <c r="A158" s="160" t="s">
        <v>16</v>
      </c>
      <c r="B158" s="161"/>
      <c r="C158"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6">
        <v>1620</v>
      </c>
      <c r="E158" s="37"/>
      <c r="F158" s="37"/>
      <c r="G158" s="37"/>
      <c r="H158" s="38"/>
    </row>
    <row r="159" spans="1:8" s="16" customFormat="1" ht="102" customHeight="1" thickBot="1" x14ac:dyDescent="0.25">
      <c r="A159" s="160" t="s">
        <v>103</v>
      </c>
      <c r="B159" s="161"/>
      <c r="C159"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9" s="36">
        <v>100002</v>
      </c>
      <c r="E159" s="37"/>
      <c r="F159" s="37"/>
      <c r="G159" s="37"/>
      <c r="H159" s="38"/>
    </row>
    <row r="160" spans="1:8" s="16" customFormat="1" ht="126" customHeight="1" x14ac:dyDescent="0.2">
      <c r="A160" s="160" t="s">
        <v>104</v>
      </c>
      <c r="B160" s="161"/>
      <c r="C160"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0" s="36">
        <v>12120</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6">
        <v>4080</v>
      </c>
      <c r="E161" s="37"/>
      <c r="F161" s="37"/>
      <c r="G161" s="37"/>
      <c r="H161" s="38"/>
    </row>
    <row r="162" spans="1:8" s="16" customFormat="1" ht="96" customHeight="1" x14ac:dyDescent="0.2">
      <c r="A162" s="154" t="s">
        <v>106</v>
      </c>
      <c r="B162" s="204"/>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2" s="36">
        <v>10002</v>
      </c>
      <c r="E162" s="37"/>
      <c r="F162" s="37"/>
      <c r="G162" s="37"/>
      <c r="H162" s="38"/>
    </row>
    <row r="163" spans="1:8" ht="50.1" customHeight="1" x14ac:dyDescent="0.2">
      <c r="A163" s="160" t="s">
        <v>107</v>
      </c>
      <c r="B163" s="161"/>
      <c r="C163" s="202" t="str">
        <f>"Интернет-площадка 2gis.ru на основе Cправочника организаций "&amp;$C$2&amp;""</f>
        <v>Интернет-площадка 2gis.ru на основе Cправочника организаций "2ГИС.ХАБАРОВСК"</v>
      </c>
      <c r="D163" s="36">
        <v>9960</v>
      </c>
      <c r="E163" s="37"/>
      <c r="F163" s="37"/>
      <c r="G163" s="37"/>
      <c r="H163" s="38"/>
    </row>
    <row r="164" spans="1:8" ht="50.1" customHeight="1" x14ac:dyDescent="0.2">
      <c r="A164" s="160" t="s">
        <v>108</v>
      </c>
      <c r="B164" s="161"/>
      <c r="C164" s="202"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6">
        <v>11160</v>
      </c>
      <c r="E164" s="37"/>
      <c r="F164" s="37"/>
      <c r="G164" s="37"/>
      <c r="H164" s="38"/>
    </row>
    <row r="165" spans="1:8" ht="50.1" customHeight="1" x14ac:dyDescent="0.2">
      <c r="A165" s="160" t="s">
        <v>109</v>
      </c>
      <c r="B165" s="161"/>
      <c r="C165" s="202" t="str">
        <f t="shared" si="1"/>
        <v>Электронный справочник на основе Справочника организаций "2ГИС.ХАБАРОВСК" (версия для ПК)</v>
      </c>
      <c r="D165" s="36">
        <v>13320</v>
      </c>
      <c r="E165" s="37"/>
      <c r="F165" s="37"/>
      <c r="G165" s="37"/>
      <c r="H165" s="38"/>
    </row>
    <row r="166" spans="1:8" ht="50.1" customHeight="1" x14ac:dyDescent="0.2">
      <c r="A166" s="160" t="s">
        <v>110</v>
      </c>
      <c r="B166" s="161"/>
      <c r="C166" s="202" t="str">
        <f>"Интернет-площадка 2gis.ru на основе Cправочника организаций "&amp;$C$2&amp;""</f>
        <v>Интернет-площадка 2gis.ru на основе Cправочника организаций "2ГИС.ХАБАРОВСК"</v>
      </c>
      <c r="D166" s="36">
        <v>8760</v>
      </c>
      <c r="E166" s="37"/>
      <c r="F166" s="37"/>
      <c r="G166" s="37"/>
      <c r="H166" s="38"/>
    </row>
    <row r="167" spans="1:8" ht="50.1" customHeight="1" x14ac:dyDescent="0.2">
      <c r="A167" s="160" t="s">
        <v>111</v>
      </c>
      <c r="B167" s="161"/>
      <c r="C167" s="202" t="str">
        <f>"Интернет-площадка 2gis.ru на основе Cправочника организаций "&amp;$C$2&amp;""</f>
        <v>Интернет-площадка 2gis.ru на основе Cправочника организаций "2ГИС.ХАБАРОВСК"</v>
      </c>
      <c r="D167" s="36">
        <v>10512</v>
      </c>
      <c r="E167" s="37"/>
      <c r="F167" s="37"/>
      <c r="G167" s="37"/>
      <c r="H167" s="38"/>
    </row>
    <row r="168" spans="1:8" ht="50.1" customHeight="1" x14ac:dyDescent="0.2">
      <c r="A168" s="160" t="s">
        <v>112</v>
      </c>
      <c r="B168" s="161"/>
      <c r="C168" s="202" t="str">
        <f t="shared" si="1"/>
        <v>Электронный справочник на основе Справочника организаций "2ГИС.ХАБАРОВСК" (версия для ПК)</v>
      </c>
      <c r="D168" s="36">
        <v>8160</v>
      </c>
      <c r="E168" s="37"/>
      <c r="F168" s="37"/>
      <c r="G168" s="37"/>
      <c r="H168" s="38"/>
    </row>
    <row r="169" spans="1:8" ht="50.1" customHeight="1" x14ac:dyDescent="0.2">
      <c r="A169" s="160" t="s">
        <v>113</v>
      </c>
      <c r="B169" s="161"/>
      <c r="C169" s="202" t="str">
        <f t="shared" si="1"/>
        <v>Электронный справочник на основе Справочника организаций "2ГИС.ХАБАРОВСК" (версия для ПК)</v>
      </c>
      <c r="D169" s="36">
        <v>11880</v>
      </c>
      <c r="E169" s="37"/>
      <c r="F169" s="37"/>
      <c r="G169" s="37"/>
      <c r="H169" s="38"/>
    </row>
    <row r="170" spans="1:8" ht="50.1" customHeight="1" x14ac:dyDescent="0.2">
      <c r="A170" s="160" t="s">
        <v>114</v>
      </c>
      <c r="B170" s="161"/>
      <c r="C170" s="202" t="str">
        <f t="shared" si="1"/>
        <v>Электронный справочник на основе Справочника организаций "2ГИС.ХАБАРОВСК" (версия для ПК)</v>
      </c>
      <c r="D170" s="36">
        <v>13320</v>
      </c>
      <c r="E170" s="37"/>
      <c r="F170" s="37"/>
      <c r="G170" s="37"/>
      <c r="H170" s="38"/>
    </row>
    <row r="171" spans="1:8" ht="50.1" customHeight="1" x14ac:dyDescent="0.2">
      <c r="A171" s="160" t="s">
        <v>115</v>
      </c>
      <c r="B171" s="161"/>
      <c r="C171" s="202" t="s">
        <v>95</v>
      </c>
      <c r="D171" s="36">
        <v>840</v>
      </c>
      <c r="E171" s="37"/>
      <c r="F171" s="37"/>
      <c r="G171" s="37"/>
      <c r="H171" s="38"/>
    </row>
    <row r="172" spans="1:8" ht="67.5" customHeight="1" x14ac:dyDescent="0.2">
      <c r="A172" s="160" t="s">
        <v>116</v>
      </c>
      <c r="B172" s="161"/>
      <c r="C17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6">
        <v>39960</v>
      </c>
      <c r="E172" s="37"/>
      <c r="F172" s="37"/>
      <c r="G172" s="37"/>
      <c r="H172" s="38"/>
    </row>
    <row r="173" spans="1:8" ht="50.1" customHeight="1" thickBot="1" x14ac:dyDescent="0.25">
      <c r="A173" s="160" t="s">
        <v>117</v>
      </c>
      <c r="B173" s="161"/>
      <c r="C173" s="202" t="str">
        <f t="shared" si="1"/>
        <v>Электронный справочник на основе Справочника организаций "2ГИС.ХАБАРОВСК" (версия для ПК)</v>
      </c>
      <c r="D173" s="44">
        <v>10440</v>
      </c>
      <c r="E173" s="45"/>
      <c r="F173" s="45"/>
      <c r="G173" s="45"/>
      <c r="H173" s="46"/>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6">
        <v>12000</v>
      </c>
      <c r="E175" s="37"/>
      <c r="F175" s="37"/>
      <c r="G175" s="37"/>
      <c r="H175" s="38"/>
    </row>
    <row r="176" spans="1:8" s="16" customFormat="1" ht="50.1" customHeight="1" x14ac:dyDescent="0.2">
      <c r="A176" s="160" t="s">
        <v>120</v>
      </c>
      <c r="B176" s="161"/>
      <c r="C176" s="209"/>
      <c r="D176" s="36">
        <v>12000</v>
      </c>
      <c r="E176" s="37"/>
      <c r="F176" s="37"/>
      <c r="G176" s="37"/>
      <c r="H176" s="38"/>
    </row>
    <row r="177" spans="1:8" s="16" customFormat="1" ht="50.1" customHeight="1" x14ac:dyDescent="0.2">
      <c r="A177" s="207" t="s">
        <v>121</v>
      </c>
      <c r="B177" s="208"/>
      <c r="C177" s="209"/>
      <c r="D177" s="359">
        <v>3000</v>
      </c>
      <c r="E177" s="157"/>
      <c r="F177" s="157"/>
      <c r="G177" s="157"/>
      <c r="H177" s="157"/>
    </row>
    <row r="178" spans="1:8" s="16" customFormat="1" ht="50.1" customHeight="1" x14ac:dyDescent="0.2">
      <c r="A178" s="207" t="s">
        <v>122</v>
      </c>
      <c r="B178" s="208"/>
      <c r="C178" s="209"/>
      <c r="D178" s="359">
        <v>300</v>
      </c>
      <c r="E178" s="157"/>
      <c r="F178" s="157"/>
      <c r="G178" s="157"/>
      <c r="H178" s="157"/>
    </row>
    <row r="179" spans="1:8" s="16" customFormat="1" ht="50.1" customHeight="1" thickBot="1" x14ac:dyDescent="0.25">
      <c r="A179" s="207" t="s">
        <v>123</v>
      </c>
      <c r="B179" s="208"/>
      <c r="C179" s="210"/>
      <c r="D179" s="78">
        <v>1050</v>
      </c>
      <c r="E179" s="79"/>
      <c r="F179" s="79"/>
      <c r="G179" s="79"/>
      <c r="H179" s="79"/>
    </row>
    <row r="180" spans="1:8" s="16" customFormat="1" ht="50.1" customHeight="1" thickBot="1" x14ac:dyDescent="0.25">
      <c r="A180" s="24" t="s">
        <v>124</v>
      </c>
      <c r="B180" s="25"/>
      <c r="C180" s="26"/>
      <c r="D180" s="173"/>
      <c r="E180" s="173"/>
      <c r="F180" s="173"/>
      <c r="G180" s="173"/>
      <c r="H180" s="174"/>
    </row>
    <row r="181" spans="1:8" ht="50.1" customHeight="1" x14ac:dyDescent="0.2">
      <c r="A181" s="160" t="s">
        <v>125</v>
      </c>
      <c r="B181" s="161"/>
      <c r="C18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81" s="212">
        <f>F181*1.2</f>
        <v>5220</v>
      </c>
      <c r="E181" s="213">
        <f>F181*1.1</f>
        <v>4785</v>
      </c>
      <c r="F181" s="213">
        <v>4350</v>
      </c>
      <c r="G181" s="213">
        <f>F181*0.75</f>
        <v>3262.5</v>
      </c>
      <c r="H181" s="214">
        <f>F181*0.5</f>
        <v>2175</v>
      </c>
    </row>
    <row r="182" spans="1:8" ht="50.1" customHeight="1" x14ac:dyDescent="0.2">
      <c r="A182" s="160" t="s">
        <v>126</v>
      </c>
      <c r="B182" s="161"/>
      <c r="C182" s="202" t="str">
        <f>"Интернет-площадка 2gis.ru на основе Cправочника организаций "&amp;$C$2&amp;""</f>
        <v>Интернет-площадка 2gis.ru на основе Cправочника организаций "2ГИС.ХАБАРОВСК"</v>
      </c>
      <c r="D182" s="36">
        <v>3159</v>
      </c>
      <c r="E182" s="37"/>
      <c r="F182" s="37"/>
      <c r="G182" s="37"/>
      <c r="H182" s="38"/>
    </row>
    <row r="183" spans="1:8" ht="50.1" customHeight="1" x14ac:dyDescent="0.2">
      <c r="A183" s="160" t="s">
        <v>127</v>
      </c>
      <c r="B183" s="161"/>
      <c r="C183"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3" s="36">
        <v>8298</v>
      </c>
      <c r="E183" s="37"/>
      <c r="F183" s="37"/>
      <c r="G183" s="37"/>
      <c r="H183" s="38"/>
    </row>
    <row r="184" spans="1:8" ht="50.1" customHeight="1" x14ac:dyDescent="0.2">
      <c r="A184" s="160" t="s">
        <v>128</v>
      </c>
      <c r="B184" s="161"/>
      <c r="C18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84" s="212">
        <f>F184*1.2</f>
        <v>7344</v>
      </c>
      <c r="E184" s="213">
        <f>F184*1.1</f>
        <v>6732.0000000000009</v>
      </c>
      <c r="F184" s="213">
        <v>6120</v>
      </c>
      <c r="G184" s="213">
        <f>F184*0.75</f>
        <v>4590</v>
      </c>
      <c r="H184" s="214">
        <f>F184*0.5</f>
        <v>3060</v>
      </c>
    </row>
    <row r="185" spans="1:8" ht="50.1" customHeight="1" x14ac:dyDescent="0.2">
      <c r="A185" s="160" t="s">
        <v>179</v>
      </c>
      <c r="B185" s="161"/>
      <c r="C185" s="202" t="str">
        <f>"Интернет-площадка 2gis.ru на основе Cправочника организаций "&amp;$C$2&amp;""</f>
        <v>Интернет-площадка 2gis.ru на основе Cправочника организаций "2ГИС.ХАБАРОВСК"</v>
      </c>
      <c r="D185" s="36">
        <v>4440</v>
      </c>
      <c r="E185" s="37"/>
      <c r="F185" s="37"/>
      <c r="G185" s="37"/>
      <c r="H185" s="38"/>
    </row>
    <row r="186" spans="1:8" ht="50.1" customHeight="1" x14ac:dyDescent="0.2">
      <c r="A186" s="160" t="s">
        <v>130</v>
      </c>
      <c r="B186" s="161"/>
      <c r="C186"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6" s="36">
        <v>11640</v>
      </c>
      <c r="E186" s="37"/>
      <c r="F186" s="37"/>
      <c r="G186" s="37"/>
      <c r="H186" s="38"/>
    </row>
    <row r="187" spans="1:8" s="16" customFormat="1" ht="126" customHeight="1" thickBot="1" x14ac:dyDescent="0.25">
      <c r="A187" s="160" t="s">
        <v>131</v>
      </c>
      <c r="B187" s="161"/>
      <c r="C187" s="215" t="str">
        <f>C182</f>
        <v>Интернет-площадка 2gis.ru на основе Cправочника организаций "2ГИС.ХАБАРОВСК"</v>
      </c>
      <c r="D187" s="212">
        <f>F187*1.2</f>
        <v>3780</v>
      </c>
      <c r="E187" s="213">
        <f>F187*1.1</f>
        <v>3465.0000000000005</v>
      </c>
      <c r="F187" s="213">
        <v>3150</v>
      </c>
      <c r="G187" s="213">
        <f>F187*0.75</f>
        <v>2362.5</v>
      </c>
      <c r="H187" s="214">
        <f>F187*0.5</f>
        <v>1575</v>
      </c>
    </row>
    <row r="188" spans="1:8" ht="50.1" customHeight="1" thickBot="1" x14ac:dyDescent="0.25">
      <c r="A188" s="24" t="s">
        <v>193</v>
      </c>
      <c r="B188" s="25"/>
      <c r="C188" s="26"/>
      <c r="D188" s="173"/>
      <c r="E188" s="173"/>
      <c r="F188" s="173"/>
      <c r="G188" s="173"/>
      <c r="H188" s="174"/>
    </row>
    <row r="189" spans="1:8" s="23" customFormat="1" ht="30" customHeight="1" thickBot="1" x14ac:dyDescent="0.25">
      <c r="A189" s="589"/>
      <c r="B189" s="429"/>
      <c r="C189" s="430"/>
      <c r="D189" s="429"/>
      <c r="E189" s="429"/>
      <c r="F189" s="429"/>
      <c r="G189" s="429"/>
      <c r="H189" s="431"/>
    </row>
    <row r="190" spans="1:8" s="16" customFormat="1" ht="185.25" customHeight="1" x14ac:dyDescent="0.2">
      <c r="A190" s="160" t="s">
        <v>194</v>
      </c>
      <c r="B190" s="161"/>
      <c r="C19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90" s="31">
        <v>15060</v>
      </c>
      <c r="E190" s="32"/>
      <c r="F190" s="32"/>
      <c r="G190" s="32"/>
      <c r="H190" s="33"/>
    </row>
    <row r="191" spans="1:8" s="16" customFormat="1" ht="83.25" customHeight="1" thickBot="1" x14ac:dyDescent="0.25">
      <c r="A191" s="160" t="s">
        <v>195</v>
      </c>
      <c r="B191" s="161"/>
      <c r="C191" s="209"/>
      <c r="D191" s="36">
        <v>15060</v>
      </c>
      <c r="E191" s="37"/>
      <c r="F191" s="37"/>
      <c r="G191" s="37"/>
      <c r="H191" s="38"/>
    </row>
    <row r="192" spans="1:8" ht="21.75" thickBot="1" x14ac:dyDescent="0.25">
      <c r="A192" s="336"/>
      <c r="B192" s="337"/>
      <c r="C192" s="125"/>
      <c r="D192" s="399"/>
      <c r="E192" s="399"/>
      <c r="F192" s="399"/>
      <c r="G192" s="399"/>
      <c r="H192" s="400"/>
    </row>
    <row r="194" spans="1:8" ht="21" x14ac:dyDescent="0.2">
      <c r="A194" s="220"/>
      <c r="B194" s="221" t="s">
        <v>133</v>
      </c>
      <c r="C194" s="222" t="s">
        <v>727</v>
      </c>
      <c r="D194" s="222"/>
      <c r="E194" s="223"/>
      <c r="F194" s="223"/>
      <c r="G194" s="223"/>
      <c r="H194" s="223"/>
    </row>
    <row r="195" spans="1:8" ht="21" x14ac:dyDescent="0.2">
      <c r="A195" s="220"/>
      <c r="B195" s="223"/>
      <c r="C195" s="224" t="s">
        <v>728</v>
      </c>
      <c r="D195" s="224"/>
      <c r="E195" s="223"/>
      <c r="F195" s="223"/>
      <c r="G195" s="223"/>
      <c r="H195" s="223"/>
    </row>
    <row r="196" spans="1:8" ht="21" x14ac:dyDescent="0.2">
      <c r="A196" s="220"/>
      <c r="B196" s="223"/>
      <c r="C196" s="224" t="s">
        <v>729</v>
      </c>
      <c r="D196" s="224"/>
      <c r="E196" s="223"/>
      <c r="F196" s="223"/>
      <c r="G196" s="223"/>
      <c r="H196" s="223"/>
    </row>
    <row r="197" spans="1:8" ht="21" x14ac:dyDescent="0.2">
      <c r="C197" s="224"/>
      <c r="D197" s="224"/>
      <c r="E197" s="223"/>
      <c r="F197" s="223"/>
      <c r="G197" s="223"/>
      <c r="H197" s="217"/>
    </row>
    <row r="198" spans="1:8" ht="26.25" customHeight="1" x14ac:dyDescent="0.2">
      <c r="A198" s="227" t="str">
        <f>Абакан_юр!A174</f>
        <v>По соглашению сторон в качестве валюты платежа могут выступать украинские гривны, в этом случае курс следующий: 1 руб. = 0,4273 гривен</v>
      </c>
      <c r="B198" s="227"/>
      <c r="C198" s="227"/>
      <c r="D198" s="228"/>
      <c r="E198" s="228"/>
      <c r="F198" s="229"/>
      <c r="G198" s="230"/>
      <c r="H198" s="230"/>
    </row>
    <row r="199" spans="1:8" ht="26.25" customHeight="1" x14ac:dyDescent="0.2">
      <c r="A199" s="227" t="str">
        <f>Абакан_юр!A175</f>
        <v>По соглашению сторон в качестве валюты платежа могут выступать дирхамы ОАЭ, в этом случае курс следующий: 1 руб. = 0,0413 дирхам</v>
      </c>
      <c r="B199" s="227"/>
      <c r="C199" s="227"/>
      <c r="D199" s="228"/>
      <c r="E199" s="228"/>
      <c r="F199" s="229"/>
      <c r="G199" s="232"/>
      <c r="H199" s="232"/>
    </row>
    <row r="200" spans="1:8" ht="26.25" customHeight="1" x14ac:dyDescent="0.2">
      <c r="A200" s="227" t="str">
        <f>Абакан_юр!A176</f>
        <v>По соглашению сторон в качестве валюты платежа могут выступать доллары США, в этом случае курс следующий: 1 руб. = 0,0113 доллара</v>
      </c>
      <c r="B200" s="227"/>
      <c r="C200" s="227"/>
      <c r="D200" s="228"/>
      <c r="E200" s="228"/>
      <c r="F200" s="229"/>
      <c r="G200" s="232"/>
      <c r="H200" s="232"/>
    </row>
    <row r="201" spans="1:8" ht="26.25" customHeight="1" x14ac:dyDescent="0.2">
      <c r="A201" s="227" t="str">
        <f>Абакан_юр!A177</f>
        <v>По соглашению сторон в качестве валюты платежа могут выступать евро, в этом случае курс следующий: 1 руб. = 0,0105 евро</v>
      </c>
      <c r="B201" s="227"/>
      <c r="C201" s="227"/>
      <c r="D201" s="228"/>
      <c r="E201" s="229"/>
      <c r="F201" s="229"/>
      <c r="G201" s="232"/>
      <c r="H201" s="232"/>
    </row>
    <row r="202" spans="1:8" ht="26.25" customHeight="1" x14ac:dyDescent="0.2">
      <c r="A202" s="227" t="str">
        <f>Абакан_юр!A178</f>
        <v>По соглашению сторон в качестве валюты платежа могут выступать чешские кроны, в этом случае курс следующий: 1 руб. = 0,2661 крона</v>
      </c>
      <c r="B202" s="227"/>
      <c r="C202" s="227"/>
      <c r="D202" s="228"/>
      <c r="E202" s="229"/>
      <c r="F202" s="229"/>
      <c r="G202" s="232"/>
      <c r="H202" s="232"/>
    </row>
    <row r="203" spans="1:8" ht="26.25" customHeight="1" x14ac:dyDescent="0.2">
      <c r="A203" s="227" t="str">
        <f>Абакан_юр!A179</f>
        <v>По соглашению сторон в качестве валюты платежа могут выступать киргизские сомы, в этом случае курс следующий: 1 руб. = 1,0065 сом</v>
      </c>
      <c r="B203" s="227"/>
      <c r="C203" s="227"/>
      <c r="D203" s="228"/>
      <c r="E203" s="228"/>
      <c r="F203" s="229"/>
      <c r="G203" s="232"/>
      <c r="H203" s="232"/>
    </row>
    <row r="204" spans="1:8" ht="26.25" customHeight="1" x14ac:dyDescent="0.2">
      <c r="A204"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4" s="227"/>
      <c r="C204" s="227"/>
      <c r="D204" s="228"/>
      <c r="E204" s="228"/>
      <c r="F204" s="229"/>
      <c r="G204" s="232"/>
      <c r="H204" s="232"/>
    </row>
    <row r="205" spans="1:8" ht="26.25" x14ac:dyDescent="0.2">
      <c r="A205" s="233"/>
      <c r="B205" s="233"/>
      <c r="C205" s="234"/>
      <c r="D205" s="235"/>
      <c r="E205" s="235"/>
      <c r="F205" s="236"/>
      <c r="G205" s="237"/>
      <c r="H205" s="237"/>
    </row>
    <row r="206" spans="1:8" ht="21" x14ac:dyDescent="0.2">
      <c r="A206" s="239" t="s">
        <v>144</v>
      </c>
      <c r="B206" s="239"/>
      <c r="C206" s="239"/>
      <c r="D206" s="239"/>
      <c r="E206" s="239"/>
      <c r="F206" s="239"/>
      <c r="G206" s="239"/>
      <c r="H206" s="239"/>
    </row>
    <row r="207" spans="1:8" ht="21" x14ac:dyDescent="0.2">
      <c r="A207" s="239" t="s">
        <v>145</v>
      </c>
      <c r="B207" s="239"/>
      <c r="C207" s="239"/>
      <c r="D207" s="239"/>
      <c r="E207" s="239"/>
      <c r="F207" s="239"/>
      <c r="G207" s="239"/>
      <c r="H207" s="239"/>
    </row>
    <row r="208" spans="1:8" ht="26.25" x14ac:dyDescent="0.2">
      <c r="A208" s="233"/>
      <c r="B208" s="233"/>
      <c r="C208" s="234"/>
      <c r="D208" s="235"/>
      <c r="E208" s="235"/>
      <c r="F208" s="236"/>
      <c r="G208" s="237"/>
      <c r="H208" s="237"/>
    </row>
    <row r="209" spans="1:8" ht="50.1" customHeight="1" thickBot="1" x14ac:dyDescent="0.25">
      <c r="A209" s="240" t="s">
        <v>146</v>
      </c>
      <c r="B209" s="240"/>
      <c r="C209" s="240"/>
      <c r="D209" s="240"/>
      <c r="E209" s="240"/>
      <c r="F209" s="241"/>
      <c r="G209" s="231"/>
      <c r="H209" s="242"/>
    </row>
    <row r="210" spans="1:8" ht="50.1" customHeight="1" thickBot="1" x14ac:dyDescent="0.25">
      <c r="A210" s="243" t="s">
        <v>147</v>
      </c>
      <c r="B210" s="244"/>
      <c r="C210" s="244"/>
      <c r="D210" s="244"/>
      <c r="E210" s="245"/>
      <c r="F210" s="246"/>
      <c r="H210" s="247"/>
    </row>
    <row r="211" spans="1:8" ht="93" customHeight="1" thickBot="1" x14ac:dyDescent="0.25">
      <c r="A211" s="375" t="s">
        <v>148</v>
      </c>
      <c r="B211" s="376"/>
      <c r="C211" s="250" t="s">
        <v>149</v>
      </c>
      <c r="D211" s="402" t="s">
        <v>150</v>
      </c>
      <c r="E211" s="403"/>
      <c r="F211" s="252"/>
      <c r="G211" s="252"/>
      <c r="H211" s="252"/>
    </row>
    <row r="212" spans="1:8" ht="109.5" customHeight="1" x14ac:dyDescent="0.2">
      <c r="A212" s="253" t="s">
        <v>151</v>
      </c>
      <c r="B212" s="254"/>
      <c r="C212" s="255" t="s">
        <v>152</v>
      </c>
      <c r="D212" s="256" t="s">
        <v>153</v>
      </c>
      <c r="E212" s="257"/>
      <c r="F212" s="252"/>
      <c r="G212" s="252"/>
      <c r="H212" s="252"/>
    </row>
    <row r="213" spans="1:8" ht="105" customHeight="1" x14ac:dyDescent="0.2">
      <c r="A213" s="258" t="s">
        <v>154</v>
      </c>
      <c r="B213" s="259"/>
      <c r="C213" s="260" t="s">
        <v>155</v>
      </c>
      <c r="D213" s="261" t="s">
        <v>156</v>
      </c>
      <c r="E213" s="262"/>
      <c r="F213" s="252"/>
      <c r="G213" s="252"/>
      <c r="H213" s="252"/>
    </row>
    <row r="214" spans="1:8" ht="107.25" customHeight="1" thickBot="1" x14ac:dyDescent="0.25">
      <c r="A214" s="404" t="s">
        <v>157</v>
      </c>
      <c r="B214" s="405"/>
      <c r="C214" s="406" t="s">
        <v>158</v>
      </c>
      <c r="D214" s="407" t="s">
        <v>156</v>
      </c>
      <c r="E214" s="408"/>
      <c r="F214" s="252"/>
      <c r="G214" s="252"/>
      <c r="H214" s="252"/>
    </row>
    <row r="215" spans="1:8" s="217" customFormat="1" ht="102.75" customHeight="1" thickBot="1" x14ac:dyDescent="0.25">
      <c r="A215" s="404" t="s">
        <v>160</v>
      </c>
      <c r="B215" s="405"/>
      <c r="C215" s="601" t="s">
        <v>161</v>
      </c>
      <c r="D215" s="407" t="s">
        <v>156</v>
      </c>
      <c r="E215" s="408"/>
      <c r="F215" s="246"/>
      <c r="G215" s="246"/>
      <c r="H215" s="246"/>
    </row>
    <row r="216" spans="1:8" s="238" customFormat="1" ht="222.75" customHeight="1" thickBot="1" x14ac:dyDescent="0.25">
      <c r="A216" s="404" t="s">
        <v>162</v>
      </c>
      <c r="B216" s="405"/>
      <c r="C216" s="406" t="s">
        <v>163</v>
      </c>
      <c r="D216" s="407" t="s">
        <v>156</v>
      </c>
      <c r="E216" s="408"/>
      <c r="F216" s="236"/>
      <c r="G216" s="237"/>
      <c r="H216" s="237"/>
    </row>
    <row r="217" spans="1:8" ht="41.25" customHeight="1" x14ac:dyDescent="0.2">
      <c r="A217" s="264" t="s">
        <v>164</v>
      </c>
      <c r="B217" s="264"/>
      <c r="C217" s="264"/>
      <c r="D217" s="264"/>
      <c r="E217" s="264"/>
      <c r="F217" s="264"/>
      <c r="G217" s="264"/>
      <c r="H217" s="264"/>
    </row>
    <row r="218" spans="1:8" ht="41.25" customHeight="1" x14ac:dyDescent="0.2">
      <c r="A218" s="264" t="s">
        <v>165</v>
      </c>
      <c r="B218" s="264"/>
      <c r="C218" s="264"/>
      <c r="D218" s="264"/>
      <c r="E218" s="264"/>
      <c r="F218" s="264"/>
      <c r="G218" s="264"/>
      <c r="H218" s="264"/>
    </row>
    <row r="219" spans="1:8" ht="189" customHeight="1" x14ac:dyDescent="0.2">
      <c r="A21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239"/>
      <c r="C219" s="239"/>
      <c r="D219" s="239"/>
      <c r="E219" s="239"/>
      <c r="F219" s="239"/>
      <c r="G219" s="239"/>
      <c r="H219" s="239"/>
    </row>
    <row r="220" spans="1:8" ht="82.5" customHeight="1" x14ac:dyDescent="0.2">
      <c r="A220" s="239" t="s">
        <v>167</v>
      </c>
      <c r="B220" s="239"/>
      <c r="C220" s="239"/>
      <c r="D220" s="239"/>
      <c r="E220" s="239"/>
      <c r="F220" s="239"/>
      <c r="G220" s="239"/>
      <c r="H220" s="239"/>
    </row>
    <row r="221" spans="1:8" ht="32.25" customHeight="1" x14ac:dyDescent="0.2">
      <c r="A221" s="264" t="s">
        <v>168</v>
      </c>
      <c r="B221" s="264"/>
      <c r="C221" s="264"/>
      <c r="D221" s="264"/>
      <c r="E221" s="264"/>
      <c r="F221" s="264"/>
      <c r="G221" s="264"/>
      <c r="H221" s="264"/>
    </row>
    <row r="222" spans="1:8" s="266" customFormat="1" ht="114.75" customHeight="1" x14ac:dyDescent="0.2">
      <c r="A222" s="239" t="s">
        <v>169</v>
      </c>
      <c r="B222" s="239"/>
      <c r="C222" s="239"/>
      <c r="D222" s="239"/>
      <c r="E222" s="239"/>
      <c r="F222" s="239"/>
      <c r="G222" s="239"/>
      <c r="H222" s="239"/>
    </row>
  </sheetData>
  <sheetProtection selectLockedCells="1" selectUnlockedCells="1"/>
  <mergeCells count="366">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 ref="A211:B211"/>
    <mergeCell ref="D211:E211"/>
    <mergeCell ref="A212:B212"/>
    <mergeCell ref="D212:E212"/>
    <mergeCell ref="A213:B213"/>
    <mergeCell ref="D213:E213"/>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7:B187"/>
    <mergeCell ref="A188:B188"/>
    <mergeCell ref="D188:H188"/>
    <mergeCell ref="A189:C189"/>
    <mergeCell ref="D189:H189"/>
    <mergeCell ref="A190:B190"/>
    <mergeCell ref="C190:C191"/>
    <mergeCell ref="D190:H190"/>
    <mergeCell ref="A191:B191"/>
    <mergeCell ref="D191:H191"/>
    <mergeCell ref="A183:B183"/>
    <mergeCell ref="D183:H183"/>
    <mergeCell ref="A184:B184"/>
    <mergeCell ref="A185:B185"/>
    <mergeCell ref="D185:H185"/>
    <mergeCell ref="A186:B186"/>
    <mergeCell ref="D186:H186"/>
    <mergeCell ref="D179:H179"/>
    <mergeCell ref="A180:B180"/>
    <mergeCell ref="D180:H180"/>
    <mergeCell ref="A181:B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8748</v>
      </c>
      <c r="E7" s="32">
        <f>F7*1.1</f>
        <v>8019.0000000000009</v>
      </c>
      <c r="F7" s="32">
        <v>7290</v>
      </c>
      <c r="G7" s="32">
        <f>F7*0.75</f>
        <v>5467.5</v>
      </c>
      <c r="H7" s="33">
        <f>F7*0.5</f>
        <v>3645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10116</v>
      </c>
      <c r="E12" s="32">
        <f>F12*1.1</f>
        <v>9273</v>
      </c>
      <c r="F12" s="32">
        <v>8430</v>
      </c>
      <c r="G12" s="32">
        <f>F12*0.75</f>
        <v>6322.5</v>
      </c>
      <c r="H12" s="33">
        <f>F12*0.5</f>
        <v>4215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389">
        <v>90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12254.4</v>
      </c>
      <c r="E27" s="32">
        <f>F27*1.1</f>
        <v>11233.2</v>
      </c>
      <c r="F27" s="32">
        <v>10212</v>
      </c>
      <c r="G27" s="32">
        <f>F27*0.75</f>
        <v>7659</v>
      </c>
      <c r="H27" s="33">
        <f>F27*0.5</f>
        <v>5106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14169.6</v>
      </c>
      <c r="E32" s="32">
        <f>F32*1.1</f>
        <v>12988.800000000001</v>
      </c>
      <c r="F32" s="32">
        <v>11808</v>
      </c>
      <c r="G32" s="32">
        <f>F32*0.75</f>
        <v>8856</v>
      </c>
      <c r="H32" s="33">
        <f>F32*0.5</f>
        <v>5904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707"/>
      <c r="C47" s="83"/>
      <c r="D47" s="672"/>
      <c r="E47" s="672"/>
      <c r="F47" s="672"/>
      <c r="G47" s="672"/>
      <c r="H47" s="754"/>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300">
        <f>F48*1.2</f>
        <v>3600</v>
      </c>
      <c r="E48" s="300">
        <f>F48*1.1</f>
        <v>3300.0000000000005</v>
      </c>
      <c r="F48" s="300">
        <v>3000</v>
      </c>
      <c r="G48" s="300">
        <f>F48*0.75</f>
        <v>2250</v>
      </c>
      <c r="H48" s="300">
        <f>F48*0.5</f>
        <v>1500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1">
        <f>F55*1.2</f>
        <v>10497.6</v>
      </c>
      <c r="E55" s="32">
        <f>F55*1.1</f>
        <v>9622.8000000000011</v>
      </c>
      <c r="F55" s="32">
        <v>8748</v>
      </c>
      <c r="G55" s="32">
        <f>F55*0.75</f>
        <v>6561</v>
      </c>
      <c r="H55" s="33">
        <f>F55*0.5</f>
        <v>4374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54">
        <f>F61*1.2</f>
        <v>12139.199999999999</v>
      </c>
      <c r="E61" s="32">
        <f>F61*1.1</f>
        <v>11127.6</v>
      </c>
      <c r="F61" s="32">
        <v>10116</v>
      </c>
      <c r="G61" s="32">
        <f>F61*0.75</f>
        <v>7587</v>
      </c>
      <c r="H61" s="33">
        <f>F61*0.5</f>
        <v>5058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389">
        <v>90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1575 до 47250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144">
        <v>1575</v>
      </c>
      <c r="E72" s="145"/>
      <c r="F72" s="145"/>
      <c r="G72" s="145"/>
      <c r="H72" s="146"/>
    </row>
    <row r="73" spans="1:8" ht="37.5" customHeight="1" x14ac:dyDescent="0.2">
      <c r="A73" s="147" t="s">
        <v>40</v>
      </c>
      <c r="B73" s="148"/>
      <c r="C73" s="143"/>
      <c r="D73" s="36">
        <v>3150</v>
      </c>
      <c r="E73" s="37"/>
      <c r="F73" s="37"/>
      <c r="G73" s="37"/>
      <c r="H73" s="38"/>
    </row>
    <row r="74" spans="1:8" ht="37.5" customHeight="1" x14ac:dyDescent="0.2">
      <c r="A74" s="147" t="s">
        <v>41</v>
      </c>
      <c r="B74" s="148"/>
      <c r="C74" s="143"/>
      <c r="D74" s="36">
        <v>4725</v>
      </c>
      <c r="E74" s="37"/>
      <c r="F74" s="37"/>
      <c r="G74" s="37"/>
      <c r="H74" s="38"/>
    </row>
    <row r="75" spans="1:8" ht="37.5" customHeight="1" x14ac:dyDescent="0.2">
      <c r="A75" s="147" t="s">
        <v>42</v>
      </c>
      <c r="B75" s="148"/>
      <c r="C75" s="143"/>
      <c r="D75" s="36">
        <v>6300</v>
      </c>
      <c r="E75" s="37"/>
      <c r="F75" s="37"/>
      <c r="G75" s="37"/>
      <c r="H75" s="38"/>
    </row>
    <row r="76" spans="1:8" ht="37.5" customHeight="1" x14ac:dyDescent="0.2">
      <c r="A76" s="147" t="s">
        <v>43</v>
      </c>
      <c r="B76" s="148"/>
      <c r="C76" s="143"/>
      <c r="D76" s="36">
        <v>7875</v>
      </c>
      <c r="E76" s="37"/>
      <c r="F76" s="37"/>
      <c r="G76" s="37"/>
      <c r="H76" s="38"/>
    </row>
    <row r="77" spans="1:8" ht="37.5" customHeight="1" x14ac:dyDescent="0.2">
      <c r="A77" s="147" t="s">
        <v>44</v>
      </c>
      <c r="B77" s="148"/>
      <c r="C77" s="143"/>
      <c r="D77" s="36">
        <v>9450</v>
      </c>
      <c r="E77" s="37"/>
      <c r="F77" s="37"/>
      <c r="G77" s="37"/>
      <c r="H77" s="38"/>
    </row>
    <row r="78" spans="1:8" ht="37.5" customHeight="1" x14ac:dyDescent="0.2">
      <c r="A78" s="147" t="s">
        <v>45</v>
      </c>
      <c r="B78" s="148"/>
      <c r="C78" s="143"/>
      <c r="D78" s="36">
        <v>11025</v>
      </c>
      <c r="E78" s="37"/>
      <c r="F78" s="37"/>
      <c r="G78" s="37"/>
      <c r="H78" s="38"/>
    </row>
    <row r="79" spans="1:8" ht="37.5" customHeight="1" x14ac:dyDescent="0.2">
      <c r="A79" s="147" t="s">
        <v>46</v>
      </c>
      <c r="B79" s="148"/>
      <c r="C79" s="143"/>
      <c r="D79" s="36">
        <v>12600</v>
      </c>
      <c r="E79" s="37"/>
      <c r="F79" s="37"/>
      <c r="G79" s="37"/>
      <c r="H79" s="38"/>
    </row>
    <row r="80" spans="1:8" ht="37.5" customHeight="1" x14ac:dyDescent="0.2">
      <c r="A80" s="147" t="s">
        <v>47</v>
      </c>
      <c r="B80" s="148"/>
      <c r="C80" s="143"/>
      <c r="D80" s="36">
        <v>14175</v>
      </c>
      <c r="E80" s="37"/>
      <c r="F80" s="37"/>
      <c r="G80" s="37"/>
      <c r="H80" s="38"/>
    </row>
    <row r="81" spans="1:8" ht="37.5" customHeight="1" x14ac:dyDescent="0.2">
      <c r="A81" s="147" t="s">
        <v>48</v>
      </c>
      <c r="B81" s="148"/>
      <c r="C81" s="143"/>
      <c r="D81" s="36">
        <v>15750</v>
      </c>
      <c r="E81" s="37"/>
      <c r="F81" s="37"/>
      <c r="G81" s="37"/>
      <c r="H81" s="38"/>
    </row>
    <row r="82" spans="1:8" ht="37.5" customHeight="1" x14ac:dyDescent="0.2">
      <c r="A82" s="147" t="s">
        <v>49</v>
      </c>
      <c r="B82" s="148"/>
      <c r="C82" s="143"/>
      <c r="D82" s="36">
        <v>17325</v>
      </c>
      <c r="E82" s="37"/>
      <c r="F82" s="37"/>
      <c r="G82" s="37"/>
      <c r="H82" s="38"/>
    </row>
    <row r="83" spans="1:8" ht="37.5" customHeight="1" x14ac:dyDescent="0.2">
      <c r="A83" s="147" t="s">
        <v>50</v>
      </c>
      <c r="B83" s="148"/>
      <c r="C83" s="143"/>
      <c r="D83" s="36">
        <v>18900</v>
      </c>
      <c r="E83" s="37"/>
      <c r="F83" s="37"/>
      <c r="G83" s="37"/>
      <c r="H83" s="38"/>
    </row>
    <row r="84" spans="1:8" ht="37.5" customHeight="1" x14ac:dyDescent="0.2">
      <c r="A84" s="147" t="s">
        <v>51</v>
      </c>
      <c r="B84" s="148"/>
      <c r="C84" s="143"/>
      <c r="D84" s="36">
        <v>20475</v>
      </c>
      <c r="E84" s="37"/>
      <c r="F84" s="37"/>
      <c r="G84" s="37"/>
      <c r="H84" s="38"/>
    </row>
    <row r="85" spans="1:8" ht="37.5" customHeight="1" x14ac:dyDescent="0.2">
      <c r="A85" s="147" t="s">
        <v>52</v>
      </c>
      <c r="B85" s="148"/>
      <c r="C85" s="143"/>
      <c r="D85" s="36">
        <v>22050</v>
      </c>
      <c r="E85" s="37"/>
      <c r="F85" s="37"/>
      <c r="G85" s="37"/>
      <c r="H85" s="38"/>
    </row>
    <row r="86" spans="1:8" ht="37.5" customHeight="1" x14ac:dyDescent="0.2">
      <c r="A86" s="147" t="s">
        <v>53</v>
      </c>
      <c r="B86" s="148"/>
      <c r="C86" s="143"/>
      <c r="D86" s="36">
        <v>23625</v>
      </c>
      <c r="E86" s="37"/>
      <c r="F86" s="37"/>
      <c r="G86" s="37"/>
      <c r="H86" s="38"/>
    </row>
    <row r="87" spans="1:8" ht="37.5" customHeight="1" x14ac:dyDescent="0.2">
      <c r="A87" s="147" t="s">
        <v>54</v>
      </c>
      <c r="B87" s="148"/>
      <c r="C87" s="143"/>
      <c r="D87" s="36">
        <v>25200</v>
      </c>
      <c r="E87" s="37"/>
      <c r="F87" s="37"/>
      <c r="G87" s="37"/>
      <c r="H87" s="38"/>
    </row>
    <row r="88" spans="1:8" ht="37.5" customHeight="1" x14ac:dyDescent="0.2">
      <c r="A88" s="147" t="s">
        <v>55</v>
      </c>
      <c r="B88" s="148"/>
      <c r="C88" s="143"/>
      <c r="D88" s="36">
        <v>26775</v>
      </c>
      <c r="E88" s="37"/>
      <c r="F88" s="37"/>
      <c r="G88" s="37"/>
      <c r="H88" s="38"/>
    </row>
    <row r="89" spans="1:8" ht="37.5" customHeight="1" x14ac:dyDescent="0.2">
      <c r="A89" s="147" t="s">
        <v>56</v>
      </c>
      <c r="B89" s="148"/>
      <c r="C89" s="143"/>
      <c r="D89" s="36">
        <v>28350</v>
      </c>
      <c r="E89" s="37"/>
      <c r="F89" s="37"/>
      <c r="G89" s="37"/>
      <c r="H89" s="38"/>
    </row>
    <row r="90" spans="1:8" ht="37.5" customHeight="1" x14ac:dyDescent="0.2">
      <c r="A90" s="147" t="s">
        <v>57</v>
      </c>
      <c r="B90" s="148"/>
      <c r="C90" s="143"/>
      <c r="D90" s="36">
        <v>29925</v>
      </c>
      <c r="E90" s="37"/>
      <c r="F90" s="37"/>
      <c r="G90" s="37"/>
      <c r="H90" s="38"/>
    </row>
    <row r="91" spans="1:8" ht="37.5" customHeight="1" x14ac:dyDescent="0.2">
      <c r="A91" s="147" t="s">
        <v>58</v>
      </c>
      <c r="B91" s="148"/>
      <c r="C91" s="143"/>
      <c r="D91" s="36">
        <v>31500</v>
      </c>
      <c r="E91" s="37"/>
      <c r="F91" s="37"/>
      <c r="G91" s="37"/>
      <c r="H91" s="38"/>
    </row>
    <row r="92" spans="1:8" ht="37.5" customHeight="1" x14ac:dyDescent="0.2">
      <c r="A92" s="147" t="s">
        <v>205</v>
      </c>
      <c r="B92" s="148"/>
      <c r="C92" s="143"/>
      <c r="D92" s="36">
        <v>33075</v>
      </c>
      <c r="E92" s="37"/>
      <c r="F92" s="37"/>
      <c r="G92" s="37"/>
      <c r="H92" s="38"/>
    </row>
    <row r="93" spans="1:8" ht="37.5" customHeight="1" x14ac:dyDescent="0.2">
      <c r="A93" s="147" t="s">
        <v>206</v>
      </c>
      <c r="B93" s="148"/>
      <c r="C93" s="143"/>
      <c r="D93" s="36">
        <v>34650</v>
      </c>
      <c r="E93" s="37"/>
      <c r="F93" s="37"/>
      <c r="G93" s="37"/>
      <c r="H93" s="38"/>
    </row>
    <row r="94" spans="1:8" ht="37.5" customHeight="1" x14ac:dyDescent="0.2">
      <c r="A94" s="147" t="s">
        <v>207</v>
      </c>
      <c r="B94" s="148"/>
      <c r="C94" s="143"/>
      <c r="D94" s="36">
        <v>36225</v>
      </c>
      <c r="E94" s="37"/>
      <c r="F94" s="37"/>
      <c r="G94" s="37"/>
      <c r="H94" s="38"/>
    </row>
    <row r="95" spans="1:8" ht="37.5" customHeight="1" x14ac:dyDescent="0.2">
      <c r="A95" s="147" t="s">
        <v>208</v>
      </c>
      <c r="B95" s="148"/>
      <c r="C95" s="143"/>
      <c r="D95" s="36">
        <v>37800</v>
      </c>
      <c r="E95" s="37"/>
      <c r="F95" s="37"/>
      <c r="G95" s="37"/>
      <c r="H95" s="38"/>
    </row>
    <row r="96" spans="1:8" ht="37.5" customHeight="1" x14ac:dyDescent="0.2">
      <c r="A96" s="147" t="s">
        <v>209</v>
      </c>
      <c r="B96" s="148"/>
      <c r="C96" s="143"/>
      <c r="D96" s="36">
        <v>39375</v>
      </c>
      <c r="E96" s="37"/>
      <c r="F96" s="37"/>
      <c r="G96" s="37"/>
      <c r="H96" s="38"/>
    </row>
    <row r="97" spans="1:8" ht="37.5" customHeight="1" x14ac:dyDescent="0.2">
      <c r="A97" s="147" t="s">
        <v>210</v>
      </c>
      <c r="B97" s="148"/>
      <c r="C97" s="143"/>
      <c r="D97" s="36">
        <v>40950</v>
      </c>
      <c r="E97" s="37"/>
      <c r="F97" s="37"/>
      <c r="G97" s="37"/>
      <c r="H97" s="38"/>
    </row>
    <row r="98" spans="1:8" ht="37.5" customHeight="1" x14ac:dyDescent="0.2">
      <c r="A98" s="147" t="s">
        <v>211</v>
      </c>
      <c r="B98" s="148"/>
      <c r="C98" s="143"/>
      <c r="D98" s="36">
        <v>42525</v>
      </c>
      <c r="E98" s="37"/>
      <c r="F98" s="37"/>
      <c r="G98" s="37"/>
      <c r="H98" s="38"/>
    </row>
    <row r="99" spans="1:8" ht="37.5" customHeight="1" x14ac:dyDescent="0.2">
      <c r="A99" s="147" t="s">
        <v>212</v>
      </c>
      <c r="B99" s="148"/>
      <c r="C99" s="143"/>
      <c r="D99" s="36">
        <v>44100</v>
      </c>
      <c r="E99" s="37"/>
      <c r="F99" s="37"/>
      <c r="G99" s="37"/>
      <c r="H99" s="38"/>
    </row>
    <row r="100" spans="1:8" ht="37.5" customHeight="1" x14ac:dyDescent="0.2">
      <c r="A100" s="147" t="s">
        <v>213</v>
      </c>
      <c r="B100" s="148"/>
      <c r="C100" s="143"/>
      <c r="D100" s="36">
        <v>45675</v>
      </c>
      <c r="E100" s="37"/>
      <c r="F100" s="37"/>
      <c r="G100" s="37"/>
      <c r="H100" s="38"/>
    </row>
    <row r="101" spans="1:8" ht="37.5" customHeight="1" thickBot="1" x14ac:dyDescent="0.25">
      <c r="A101" s="147" t="s">
        <v>214</v>
      </c>
      <c r="B101" s="148"/>
      <c r="C101" s="143"/>
      <c r="D101" s="36">
        <v>47250</v>
      </c>
      <c r="E101" s="37"/>
      <c r="F101" s="37"/>
      <c r="G101" s="37"/>
      <c r="H101" s="38"/>
    </row>
    <row r="102" spans="1:8" ht="50.1" customHeight="1" thickBot="1" x14ac:dyDescent="0.25">
      <c r="A102" s="136" t="s">
        <v>59</v>
      </c>
      <c r="B102" s="137"/>
      <c r="C102" s="137"/>
      <c r="D102" s="138" t="e">
        <f>"от "&amp;MIN(D103:D114)&amp;" до "&amp;MAX(D103:D114)</f>
        <v>#REF!</v>
      </c>
      <c r="E102" s="139"/>
      <c r="F102" s="139"/>
      <c r="G102" s="139"/>
      <c r="H102" s="140"/>
    </row>
    <row r="103" spans="1:8" ht="139.5" customHeight="1" x14ac:dyDescent="0.2">
      <c r="A103" s="474" t="s">
        <v>610</v>
      </c>
      <c r="B103" s="150" t="s">
        <v>281</v>
      </c>
      <c r="C10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152">
        <v>1008</v>
      </c>
      <c r="E103" s="152"/>
      <c r="F103" s="152"/>
      <c r="G103" s="152"/>
      <c r="H103" s="153"/>
    </row>
    <row r="104" spans="1:8" ht="151.5" x14ac:dyDescent="0.2">
      <c r="A104" s="691" t="s">
        <v>611</v>
      </c>
      <c r="B104" s="150" t="s">
        <v>13</v>
      </c>
      <c r="C104" s="297"/>
      <c r="D104" s="152" t="e">
        <v>#REF!</v>
      </c>
      <c r="E104" s="152"/>
      <c r="F104" s="152"/>
      <c r="G104" s="152"/>
      <c r="H104" s="153"/>
    </row>
    <row r="105" spans="1:8" ht="151.5" x14ac:dyDescent="0.2">
      <c r="A105" s="149" t="s">
        <v>60</v>
      </c>
      <c r="B105" s="150" t="s">
        <v>13</v>
      </c>
      <c r="C105" s="35"/>
      <c r="D105" s="152">
        <v>1008</v>
      </c>
      <c r="E105" s="152"/>
      <c r="F105" s="152"/>
      <c r="G105" s="152"/>
      <c r="H105" s="153"/>
    </row>
    <row r="106" spans="1:8" ht="37.5" customHeight="1" x14ac:dyDescent="0.2">
      <c r="A106" s="154" t="s">
        <v>61</v>
      </c>
      <c r="B106" s="155"/>
      <c r="C106" s="15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157">
        <v>84</v>
      </c>
      <c r="E106" s="157"/>
      <c r="F106" s="157"/>
      <c r="G106" s="157"/>
      <c r="H106" s="158"/>
    </row>
    <row r="107" spans="1:8" ht="37.5" customHeight="1" x14ac:dyDescent="0.2">
      <c r="A107" s="154" t="s">
        <v>62</v>
      </c>
      <c r="B107" s="155"/>
      <c r="C107" s="159"/>
      <c r="D107" s="157">
        <v>534</v>
      </c>
      <c r="E107" s="157"/>
      <c r="F107" s="157"/>
      <c r="G107" s="157"/>
      <c r="H107" s="158"/>
    </row>
    <row r="108" spans="1:8" ht="37.5" customHeight="1" x14ac:dyDescent="0.2">
      <c r="A108" s="154" t="s">
        <v>63</v>
      </c>
      <c r="B108" s="155"/>
      <c r="C108" s="159"/>
      <c r="D108" s="157">
        <v>354</v>
      </c>
      <c r="E108" s="157"/>
      <c r="F108" s="157"/>
      <c r="G108" s="157"/>
      <c r="H108" s="158"/>
    </row>
    <row r="109" spans="1:8" ht="37.5" customHeight="1" x14ac:dyDescent="0.2">
      <c r="A109" s="160" t="s">
        <v>64</v>
      </c>
      <c r="B109" s="161"/>
      <c r="C109" s="159"/>
      <c r="D109" s="157">
        <v>474</v>
      </c>
      <c r="E109" s="157"/>
      <c r="F109" s="157"/>
      <c r="G109" s="157"/>
      <c r="H109" s="158"/>
    </row>
    <row r="110" spans="1:8" ht="37.5" customHeight="1" x14ac:dyDescent="0.2">
      <c r="A110" s="154" t="s">
        <v>65</v>
      </c>
      <c r="B110" s="155"/>
      <c r="C110" s="159"/>
      <c r="D110" s="157">
        <v>120</v>
      </c>
      <c r="E110" s="157"/>
      <c r="F110" s="157"/>
      <c r="G110" s="157"/>
      <c r="H110" s="158"/>
    </row>
    <row r="111" spans="1:8" ht="37.5" customHeight="1" x14ac:dyDescent="0.2">
      <c r="A111" s="154" t="s">
        <v>66</v>
      </c>
      <c r="B111" s="155"/>
      <c r="C111" s="159"/>
      <c r="D111" s="157">
        <v>120</v>
      </c>
      <c r="E111" s="157"/>
      <c r="F111" s="157"/>
      <c r="G111" s="157"/>
      <c r="H111" s="158"/>
    </row>
    <row r="112" spans="1:8" ht="37.5" customHeight="1" x14ac:dyDescent="0.2">
      <c r="A112" s="154" t="s">
        <v>67</v>
      </c>
      <c r="B112" s="155"/>
      <c r="C112" s="159"/>
      <c r="D112" s="157">
        <v>240</v>
      </c>
      <c r="E112" s="157"/>
      <c r="F112" s="157"/>
      <c r="G112" s="157"/>
      <c r="H112" s="158"/>
    </row>
    <row r="113" spans="1:8" ht="37.5" customHeight="1" x14ac:dyDescent="0.2">
      <c r="A113" s="154" t="s">
        <v>68</v>
      </c>
      <c r="B113" s="155"/>
      <c r="C113" s="159"/>
      <c r="D113" s="157">
        <v>360</v>
      </c>
      <c r="E113" s="157"/>
      <c r="F113" s="157"/>
      <c r="G113" s="157"/>
      <c r="H113" s="158"/>
    </row>
    <row r="114" spans="1:8" ht="37.5" customHeight="1" thickBot="1" x14ac:dyDescent="0.25">
      <c r="A114" s="162" t="s">
        <v>69</v>
      </c>
      <c r="B114" s="163"/>
      <c r="C114" s="164"/>
      <c r="D114" s="165">
        <v>930</v>
      </c>
      <c r="E114" s="165"/>
      <c r="F114" s="165"/>
      <c r="G114" s="165"/>
      <c r="H114" s="166"/>
    </row>
    <row r="115" spans="1:8" s="16" customFormat="1" ht="117.75" customHeight="1" thickBot="1" x14ac:dyDescent="0.25">
      <c r="A115" s="356" t="s">
        <v>71</v>
      </c>
      <c r="B115" s="397"/>
      <c r="C11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45">
        <v>30</v>
      </c>
      <c r="E115" s="45"/>
      <c r="F115" s="45"/>
      <c r="G115" s="45"/>
      <c r="H115" s="46"/>
    </row>
    <row r="116" spans="1:8" ht="50.1" customHeight="1" thickBot="1" x14ac:dyDescent="0.25">
      <c r="A116" s="24" t="s">
        <v>72</v>
      </c>
      <c r="B116" s="25"/>
      <c r="C116" s="26"/>
      <c r="D116" s="173" t="str">
        <f>"от "&amp;MIN(D118,D138:H139,F179,D140:H154)&amp;" до "&amp;MAX(D118,D138:H139,F179,D140:H154)</f>
        <v>от 264 до 14670</v>
      </c>
      <c r="E116" s="173"/>
      <c r="F116" s="173"/>
      <c r="G116" s="173"/>
      <c r="H116" s="174"/>
    </row>
    <row r="117" spans="1:8" ht="21.75" thickBot="1" x14ac:dyDescent="0.25">
      <c r="A117" s="336"/>
      <c r="B117" s="337"/>
      <c r="C117" s="130"/>
      <c r="D117" s="399"/>
      <c r="E117" s="399"/>
      <c r="F117" s="399"/>
      <c r="G117" s="399"/>
      <c r="H117" s="400"/>
    </row>
    <row r="118" spans="1:8" ht="56.25" customHeight="1" thickBot="1" x14ac:dyDescent="0.25">
      <c r="A118" s="179" t="s">
        <v>73</v>
      </c>
      <c r="B118" s="180"/>
      <c r="C11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182">
        <v>7632</v>
      </c>
      <c r="E118" s="182"/>
      <c r="F118" s="182"/>
      <c r="G118" s="182"/>
      <c r="H118" s="183"/>
    </row>
    <row r="119" spans="1:8" ht="56.25" customHeight="1" thickBot="1" x14ac:dyDescent="0.25">
      <c r="A119" s="184" t="s">
        <v>74</v>
      </c>
      <c r="B119" s="185"/>
      <c r="C119" s="186"/>
      <c r="D119" s="187" t="s">
        <v>75</v>
      </c>
      <c r="E119" s="188"/>
      <c r="F119" s="188"/>
      <c r="G119" s="188"/>
      <c r="H119" s="189"/>
    </row>
    <row r="120" spans="1:8" ht="56.25" customHeight="1" x14ac:dyDescent="0.2">
      <c r="A120" s="190" t="s">
        <v>76</v>
      </c>
      <c r="B120" s="191"/>
      <c r="C120" s="186"/>
      <c r="D120" s="157">
        <f>D118/4</f>
        <v>1908</v>
      </c>
      <c r="E120" s="157"/>
      <c r="F120" s="157"/>
      <c r="G120" s="157"/>
      <c r="H120" s="158"/>
    </row>
    <row r="121" spans="1:8" ht="56.25" customHeight="1" x14ac:dyDescent="0.2">
      <c r="A121" s="190" t="s">
        <v>77</v>
      </c>
      <c r="B121" s="191"/>
      <c r="C121" s="186"/>
      <c r="D121" s="157">
        <f>D118/5</f>
        <v>1526.4</v>
      </c>
      <c r="E121" s="157"/>
      <c r="F121" s="157"/>
      <c r="G121" s="157"/>
      <c r="H121" s="158"/>
    </row>
    <row r="122" spans="1:8" ht="56.25" customHeight="1" x14ac:dyDescent="0.2">
      <c r="A122" s="190" t="s">
        <v>78</v>
      </c>
      <c r="B122" s="191"/>
      <c r="C122" s="186"/>
      <c r="D122" s="157">
        <f>D118/6</f>
        <v>1272</v>
      </c>
      <c r="E122" s="157"/>
      <c r="F122" s="157"/>
      <c r="G122" s="157"/>
      <c r="H122" s="158"/>
    </row>
    <row r="123" spans="1:8" ht="56.25" customHeight="1" x14ac:dyDescent="0.2">
      <c r="A123" s="190" t="s">
        <v>79</v>
      </c>
      <c r="B123" s="191"/>
      <c r="C123" s="186"/>
      <c r="D123" s="157">
        <f>D118/7</f>
        <v>1090.2857142857142</v>
      </c>
      <c r="E123" s="157"/>
      <c r="F123" s="157"/>
      <c r="G123" s="157"/>
      <c r="H123" s="158"/>
    </row>
    <row r="124" spans="1:8" ht="56.25" customHeight="1" x14ac:dyDescent="0.2">
      <c r="A124" s="190" t="s">
        <v>80</v>
      </c>
      <c r="B124" s="191"/>
      <c r="C124" s="186"/>
      <c r="D124" s="157">
        <f>D118/8</f>
        <v>954</v>
      </c>
      <c r="E124" s="157"/>
      <c r="F124" s="157"/>
      <c r="G124" s="157"/>
      <c r="H124" s="158"/>
    </row>
    <row r="125" spans="1:8" ht="56.25" customHeight="1" x14ac:dyDescent="0.2">
      <c r="A125" s="190" t="s">
        <v>81</v>
      </c>
      <c r="B125" s="191"/>
      <c r="C125" s="186"/>
      <c r="D125" s="157">
        <f>D118/9</f>
        <v>848</v>
      </c>
      <c r="E125" s="157"/>
      <c r="F125" s="157"/>
      <c r="G125" s="157"/>
      <c r="H125" s="158"/>
    </row>
    <row r="126" spans="1:8" ht="56.25" customHeight="1" x14ac:dyDescent="0.2">
      <c r="A126" s="190" t="s">
        <v>82</v>
      </c>
      <c r="B126" s="191"/>
      <c r="C126" s="186"/>
      <c r="D126" s="157">
        <f>D118/10</f>
        <v>763.2</v>
      </c>
      <c r="E126" s="157"/>
      <c r="F126" s="157"/>
      <c r="G126" s="157"/>
      <c r="H126" s="158"/>
    </row>
    <row r="127" spans="1:8" ht="56.25" customHeight="1" thickBot="1" x14ac:dyDescent="0.25">
      <c r="A127" s="179" t="s">
        <v>83</v>
      </c>
      <c r="B127" s="180"/>
      <c r="C127" s="186"/>
      <c r="D127" s="182">
        <v>9168</v>
      </c>
      <c r="E127" s="182"/>
      <c r="F127" s="182"/>
      <c r="G127" s="182"/>
      <c r="H127" s="183"/>
    </row>
    <row r="128" spans="1:8" ht="56.25" customHeight="1" thickBot="1" x14ac:dyDescent="0.25">
      <c r="A128" s="184" t="s">
        <v>74</v>
      </c>
      <c r="B128" s="185"/>
      <c r="C128" s="186"/>
      <c r="D128" s="187" t="s">
        <v>75</v>
      </c>
      <c r="E128" s="188"/>
      <c r="F128" s="188"/>
      <c r="G128" s="188"/>
      <c r="H128" s="189"/>
    </row>
    <row r="129" spans="1:8" ht="56.25" customHeight="1" x14ac:dyDescent="0.2">
      <c r="A129" s="190" t="s">
        <v>76</v>
      </c>
      <c r="B129" s="191"/>
      <c r="C129" s="186"/>
      <c r="D129" s="157">
        <v>2292</v>
      </c>
      <c r="E129" s="157"/>
      <c r="F129" s="157"/>
      <c r="G129" s="157"/>
      <c r="H129" s="158"/>
    </row>
    <row r="130" spans="1:8" ht="56.25" customHeight="1" x14ac:dyDescent="0.2">
      <c r="A130" s="190" t="s">
        <v>77</v>
      </c>
      <c r="B130" s="191"/>
      <c r="C130" s="186"/>
      <c r="D130" s="157">
        <v>1833.6</v>
      </c>
      <c r="E130" s="157"/>
      <c r="F130" s="157"/>
      <c r="G130" s="157"/>
      <c r="H130" s="158"/>
    </row>
    <row r="131" spans="1:8" ht="56.25" customHeight="1" x14ac:dyDescent="0.2">
      <c r="A131" s="190" t="s">
        <v>78</v>
      </c>
      <c r="B131" s="191"/>
      <c r="C131" s="186"/>
      <c r="D131" s="157">
        <v>1527.9999999999998</v>
      </c>
      <c r="E131" s="157"/>
      <c r="F131" s="157"/>
      <c r="G131" s="157"/>
      <c r="H131" s="158"/>
    </row>
    <row r="132" spans="1:8" ht="56.25" customHeight="1" x14ac:dyDescent="0.2">
      <c r="A132" s="190" t="s">
        <v>79</v>
      </c>
      <c r="B132" s="191"/>
      <c r="C132" s="186"/>
      <c r="D132" s="157">
        <v>1309.7142857142856</v>
      </c>
      <c r="E132" s="157"/>
      <c r="F132" s="157"/>
      <c r="G132" s="157"/>
      <c r="H132" s="158"/>
    </row>
    <row r="133" spans="1:8" ht="56.25" customHeight="1" x14ac:dyDescent="0.2">
      <c r="A133" s="190" t="s">
        <v>80</v>
      </c>
      <c r="B133" s="191"/>
      <c r="C133" s="186"/>
      <c r="D133" s="157">
        <v>1146</v>
      </c>
      <c r="E133" s="157"/>
      <c r="F133" s="157"/>
      <c r="G133" s="157"/>
      <c r="H133" s="158"/>
    </row>
    <row r="134" spans="1:8" ht="56.25" customHeight="1" x14ac:dyDescent="0.2">
      <c r="A134" s="190" t="s">
        <v>81</v>
      </c>
      <c r="B134" s="191"/>
      <c r="C134" s="186"/>
      <c r="D134" s="157">
        <v>1018.6666666666666</v>
      </c>
      <c r="E134" s="157"/>
      <c r="F134" s="157"/>
      <c r="G134" s="157"/>
      <c r="H134" s="158"/>
    </row>
    <row r="135" spans="1:8" ht="56.25" customHeight="1" thickBot="1" x14ac:dyDescent="0.25">
      <c r="A135" s="190" t="s">
        <v>82</v>
      </c>
      <c r="B135" s="191"/>
      <c r="C135" s="194"/>
      <c r="D135" s="157">
        <v>916.8</v>
      </c>
      <c r="E135" s="157"/>
      <c r="F135" s="157"/>
      <c r="G135" s="157"/>
      <c r="H135" s="158"/>
    </row>
    <row r="136" spans="1:8" s="16" customFormat="1" ht="62.45" customHeight="1" thickBot="1" x14ac:dyDescent="0.25">
      <c r="A136" s="195" t="s">
        <v>84</v>
      </c>
      <c r="B136" s="196"/>
      <c r="C13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44">
        <v>11520</v>
      </c>
      <c r="E136" s="45"/>
      <c r="F136" s="45"/>
      <c r="G136" s="45"/>
      <c r="H136" s="46"/>
    </row>
    <row r="137" spans="1:8" ht="21.75" thickBot="1" x14ac:dyDescent="0.25">
      <c r="A137" s="336"/>
      <c r="B137" s="337"/>
      <c r="C137" s="125"/>
      <c r="D137" s="399"/>
      <c r="E137" s="399"/>
      <c r="F137" s="399"/>
      <c r="G137" s="399"/>
      <c r="H137" s="400"/>
    </row>
    <row r="138" spans="1:8" ht="50.1" customHeight="1" x14ac:dyDescent="0.2">
      <c r="A138" s="160" t="s">
        <v>85</v>
      </c>
      <c r="B138" s="161"/>
      <c r="C138" s="201" t="str">
        <f>"Интернет-площадка 2gis.ru на основе Cправочника организаций "&amp;$C$2&amp;""</f>
        <v>Интернет-площадка 2gis.ru на основе Cправочника организаций "2ГИС.ЧЕБОКСАРЫ"</v>
      </c>
      <c r="D138" s="31">
        <v>2808</v>
      </c>
      <c r="E138" s="32"/>
      <c r="F138" s="32"/>
      <c r="G138" s="32"/>
      <c r="H138" s="33"/>
    </row>
    <row r="139" spans="1:8" ht="50.1" customHeight="1" x14ac:dyDescent="0.2">
      <c r="A139" s="160" t="s">
        <v>86</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121">
        <v>534</v>
      </c>
      <c r="E139" s="122"/>
      <c r="F139" s="122"/>
      <c r="G139" s="122"/>
      <c r="H139" s="123"/>
    </row>
    <row r="140" spans="1:8" ht="50.1" customHeight="1" x14ac:dyDescent="0.2">
      <c r="A140" s="160" t="s">
        <v>87</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6">
        <v>1290</v>
      </c>
      <c r="E140" s="37"/>
      <c r="F140" s="37"/>
      <c r="G140" s="37"/>
      <c r="H140" s="38"/>
    </row>
    <row r="141" spans="1:8" ht="50.1" customHeight="1" x14ac:dyDescent="0.2">
      <c r="A141" s="160" t="s">
        <v>88</v>
      </c>
      <c r="B141" s="161"/>
      <c r="C141" s="202" t="str">
        <f>"Интернет-площадка 2gis.ru на основе Cправочника организаций "&amp;$C$2&amp;""</f>
        <v>Интернет-площадка 2gis.ru на основе Cправочника организаций "2ГИС.ЧЕБОКСАРЫ"</v>
      </c>
      <c r="D141" s="36">
        <v>5580</v>
      </c>
      <c r="E141" s="37"/>
      <c r="F141" s="37"/>
      <c r="G141" s="37"/>
      <c r="H141" s="38"/>
    </row>
    <row r="142" spans="1:8" ht="50.1" customHeight="1" x14ac:dyDescent="0.2">
      <c r="A142" s="160" t="s">
        <v>89</v>
      </c>
      <c r="B142" s="161"/>
      <c r="C142" s="202" t="str">
        <f>"Интернет-площадка 2gis.ru на основе Cправочника организаций "&amp;$C$2&amp;""</f>
        <v>Интернет-площадка 2gis.ru на основе Cправочника организаций "2ГИС.ЧЕБОКСАРЫ"</v>
      </c>
      <c r="D142" s="36">
        <v>6696</v>
      </c>
      <c r="E142" s="37"/>
      <c r="F142" s="37"/>
      <c r="G142" s="37"/>
      <c r="H142" s="38"/>
    </row>
    <row r="143" spans="1:8" ht="50.1" customHeight="1" x14ac:dyDescent="0.2">
      <c r="A143" s="160" t="s">
        <v>90</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6">
        <v>534</v>
      </c>
      <c r="E143" s="37"/>
      <c r="F143" s="37"/>
      <c r="G143" s="37"/>
      <c r="H143" s="38"/>
    </row>
    <row r="144" spans="1:8" ht="50.1" customHeight="1" x14ac:dyDescent="0.2">
      <c r="A144" s="160" t="s">
        <v>91</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6">
        <v>948</v>
      </c>
      <c r="E144" s="37"/>
      <c r="F144" s="37"/>
      <c r="G144" s="37"/>
      <c r="H144" s="38"/>
    </row>
    <row r="145" spans="1:8" ht="50.1" customHeight="1" x14ac:dyDescent="0.2">
      <c r="A145" s="160" t="s">
        <v>92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6">
        <v>1830</v>
      </c>
      <c r="E145" s="37"/>
      <c r="F145" s="37"/>
      <c r="G145" s="37"/>
      <c r="H145" s="38"/>
    </row>
    <row r="146" spans="1:8" ht="50.1" customHeight="1" x14ac:dyDescent="0.2">
      <c r="A146" s="160" t="s">
        <v>93</v>
      </c>
      <c r="B146" s="161"/>
      <c r="C146" s="202" t="str">
        <f>C179</f>
        <v>электронный справочник на основе Справочника организаций "2ГИС.ЧЕБОКСАРЫ" (мобильная версия 2ГИС 4.0 и выше)</v>
      </c>
      <c r="D146" s="36">
        <v>12420</v>
      </c>
      <c r="E146" s="37"/>
      <c r="F146" s="37"/>
      <c r="G146" s="37"/>
      <c r="H146" s="38"/>
    </row>
    <row r="147" spans="1:8" ht="50.1" customHeight="1" x14ac:dyDescent="0.2">
      <c r="A147" s="160" t="s">
        <v>94</v>
      </c>
      <c r="B147" s="161"/>
      <c r="C147" s="202" t="s">
        <v>95</v>
      </c>
      <c r="D147" s="36">
        <v>264</v>
      </c>
      <c r="E147" s="37"/>
      <c r="F147" s="37"/>
      <c r="G147" s="37"/>
      <c r="H147" s="38"/>
    </row>
    <row r="148" spans="1:8" ht="79.5" customHeight="1" x14ac:dyDescent="0.2">
      <c r="A148" s="160" t="s">
        <v>96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6">
        <v>3738</v>
      </c>
      <c r="E148" s="37"/>
      <c r="F148" s="37"/>
      <c r="G148" s="37"/>
      <c r="H148" s="38"/>
    </row>
    <row r="149" spans="1:8" ht="79.5" customHeight="1" x14ac:dyDescent="0.2">
      <c r="A149" s="160" t="s">
        <v>97</v>
      </c>
      <c r="B149" s="161"/>
      <c r="C149" s="202"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6">
        <v>2994</v>
      </c>
      <c r="E149" s="37"/>
      <c r="F149" s="37"/>
      <c r="G149" s="37"/>
      <c r="H149" s="38"/>
    </row>
    <row r="150" spans="1:8" ht="79.5" customHeight="1" x14ac:dyDescent="0.2">
      <c r="A150" s="160" t="s">
        <v>98</v>
      </c>
      <c r="B150" s="161"/>
      <c r="C150"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6">
        <v>2904</v>
      </c>
      <c r="E150" s="37"/>
      <c r="F150" s="37"/>
      <c r="G150" s="37"/>
      <c r="H150" s="38"/>
    </row>
    <row r="151" spans="1:8" ht="79.5" customHeight="1" x14ac:dyDescent="0.2">
      <c r="A151" s="160" t="s">
        <v>99</v>
      </c>
      <c r="B151" s="161"/>
      <c r="C151"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6">
        <v>1500</v>
      </c>
      <c r="E151" s="37"/>
      <c r="F151" s="37"/>
      <c r="G151" s="37"/>
      <c r="H151" s="38"/>
    </row>
    <row r="152" spans="1:8" ht="79.5" customHeight="1" x14ac:dyDescent="0.2">
      <c r="A152" s="160" t="s">
        <v>100</v>
      </c>
      <c r="B152" s="161" t="s">
        <v>100</v>
      </c>
      <c r="C15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6">
        <v>14670</v>
      </c>
      <c r="E152" s="37"/>
      <c r="F152" s="37"/>
      <c r="G152" s="37"/>
      <c r="H152" s="38"/>
    </row>
    <row r="153" spans="1:8" ht="79.5" customHeight="1" x14ac:dyDescent="0.2">
      <c r="A153" s="160" t="s">
        <v>101</v>
      </c>
      <c r="B153" s="161" t="s">
        <v>101</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6">
        <v>7500</v>
      </c>
      <c r="E153" s="37"/>
      <c r="F153" s="37"/>
      <c r="G153" s="37"/>
      <c r="H153" s="38"/>
    </row>
    <row r="154" spans="1:8" ht="50.1" customHeight="1" thickBot="1" x14ac:dyDescent="0.25">
      <c r="A154" s="160" t="s">
        <v>102</v>
      </c>
      <c r="B154" s="161"/>
      <c r="C15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4" s="36">
        <v>495</v>
      </c>
      <c r="E154" s="37"/>
      <c r="F154" s="37"/>
      <c r="G154" s="37"/>
      <c r="H154" s="38"/>
    </row>
    <row r="155" spans="1:8" s="16" customFormat="1" ht="102" customHeight="1" thickBot="1" x14ac:dyDescent="0.25">
      <c r="A155" s="160" t="s">
        <v>16</v>
      </c>
      <c r="B155" s="161"/>
      <c r="C15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6">
        <v>1140</v>
      </c>
      <c r="E155" s="37"/>
      <c r="F155" s="37"/>
      <c r="G155" s="37"/>
      <c r="H155" s="38"/>
    </row>
    <row r="156" spans="1:8" s="16" customFormat="1" ht="102" customHeight="1" thickBot="1" x14ac:dyDescent="0.25">
      <c r="A156" s="160" t="s">
        <v>103</v>
      </c>
      <c r="B156" s="161"/>
      <c r="C15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6" s="36">
        <v>100002</v>
      </c>
      <c r="E156" s="37"/>
      <c r="F156" s="37"/>
      <c r="G156" s="37"/>
      <c r="H156" s="38"/>
    </row>
    <row r="157" spans="1:8" s="16" customFormat="1" ht="126" customHeight="1" x14ac:dyDescent="0.2">
      <c r="A157" s="160" t="s">
        <v>104</v>
      </c>
      <c r="B157" s="161"/>
      <c r="C157"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7" s="36">
        <v>12420</v>
      </c>
      <c r="E157" s="37"/>
      <c r="F157" s="37"/>
      <c r="G157" s="37"/>
      <c r="H157" s="38"/>
    </row>
    <row r="158" spans="1:8" s="16" customFormat="1" ht="96" customHeight="1" x14ac:dyDescent="0.2">
      <c r="A158" s="154" t="s">
        <v>105</v>
      </c>
      <c r="B158" s="204"/>
      <c r="C15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6">
        <v>5760</v>
      </c>
      <c r="E158" s="37"/>
      <c r="F158" s="37"/>
      <c r="G158" s="37"/>
      <c r="H158" s="38"/>
    </row>
    <row r="159" spans="1:8" s="16" customFormat="1" ht="96" customHeight="1" x14ac:dyDescent="0.2">
      <c r="A159" s="154" t="s">
        <v>106</v>
      </c>
      <c r="B159" s="204"/>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9" s="36">
        <v>5010</v>
      </c>
      <c r="E159" s="37"/>
      <c r="F159" s="37"/>
      <c r="G159" s="37"/>
      <c r="H159" s="38"/>
    </row>
    <row r="160" spans="1:8" ht="50.1" customHeight="1" x14ac:dyDescent="0.2">
      <c r="A160" s="160" t="s">
        <v>107</v>
      </c>
      <c r="B160" s="161"/>
      <c r="C160" s="202" t="str">
        <f>"Интернет-площадка 2gis.ru на основе Cправочника организаций "&amp;$C$2&amp;""</f>
        <v>Интернет-площадка 2gis.ru на основе Cправочника организаций "2ГИС.ЧЕБОКСАРЫ"</v>
      </c>
      <c r="D160" s="36">
        <v>3960</v>
      </c>
      <c r="E160" s="37"/>
      <c r="F160" s="37"/>
      <c r="G160" s="37"/>
      <c r="H160" s="38"/>
    </row>
    <row r="161" spans="1:8" ht="50.1" customHeight="1" x14ac:dyDescent="0.2">
      <c r="A161" s="160" t="s">
        <v>108</v>
      </c>
      <c r="B161" s="161"/>
      <c r="C161" s="202"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6">
        <v>840</v>
      </c>
      <c r="E161" s="37"/>
      <c r="F161" s="37"/>
      <c r="G161" s="37"/>
      <c r="H161" s="38"/>
    </row>
    <row r="162" spans="1:8" ht="50.1" customHeight="1" x14ac:dyDescent="0.2">
      <c r="A162" s="160" t="s">
        <v>109</v>
      </c>
      <c r="B162" s="161"/>
      <c r="C162" s="202" t="str">
        <f t="shared" si="1"/>
        <v>Электронный справочник на основе Справочника организаций "2ГИС.ЧЕБОКСАРЫ" (версия для ПК)</v>
      </c>
      <c r="D162" s="36">
        <v>1920</v>
      </c>
      <c r="E162" s="37"/>
      <c r="F162" s="37"/>
      <c r="G162" s="37"/>
      <c r="H162" s="38"/>
    </row>
    <row r="163" spans="1:8" ht="50.1" customHeight="1" x14ac:dyDescent="0.2">
      <c r="A163" s="160" t="s">
        <v>110</v>
      </c>
      <c r="B163" s="161"/>
      <c r="C163" s="202" t="str">
        <f>"Интернет-площадка 2gis.ru на основе Cправочника организаций "&amp;$C$2&amp;""</f>
        <v>Интернет-площадка 2gis.ru на основе Cправочника организаций "2ГИС.ЧЕБОКСАРЫ"</v>
      </c>
      <c r="D163" s="36">
        <v>7920</v>
      </c>
      <c r="E163" s="37"/>
      <c r="F163" s="37"/>
      <c r="G163" s="37"/>
      <c r="H163" s="38"/>
    </row>
    <row r="164" spans="1:8" ht="50.1" customHeight="1" x14ac:dyDescent="0.2">
      <c r="A164" s="160" t="s">
        <v>111</v>
      </c>
      <c r="B164" s="161"/>
      <c r="C164" s="202" t="str">
        <f>"Интернет-площадка 2gis.ru на основе Cправочника организаций "&amp;$C$2&amp;""</f>
        <v>Интернет-площадка 2gis.ru на основе Cправочника организаций "2ГИС.ЧЕБОКСАРЫ"</v>
      </c>
      <c r="D164" s="36">
        <v>9504</v>
      </c>
      <c r="E164" s="37"/>
      <c r="F164" s="37"/>
      <c r="G164" s="37"/>
      <c r="H164" s="38"/>
    </row>
    <row r="165" spans="1:8" ht="50.1" customHeight="1" x14ac:dyDescent="0.2">
      <c r="A165" s="160" t="s">
        <v>112</v>
      </c>
      <c r="B165" s="161"/>
      <c r="C165" s="202" t="str">
        <f t="shared" si="1"/>
        <v>Электронный справочник на основе Справочника организаций "2ГИС.ЧЕБОКСАРЫ" (версия для ПК)</v>
      </c>
      <c r="D165" s="36">
        <v>840</v>
      </c>
      <c r="E165" s="37"/>
      <c r="F165" s="37"/>
      <c r="G165" s="37"/>
      <c r="H165" s="38"/>
    </row>
    <row r="166" spans="1:8" ht="50.1" customHeight="1" x14ac:dyDescent="0.2">
      <c r="A166" s="160" t="s">
        <v>113</v>
      </c>
      <c r="B166" s="161"/>
      <c r="C166" s="202" t="str">
        <f t="shared" si="1"/>
        <v>Электронный справочник на основе Справочника организаций "2ГИС.ЧЕБОКСАРЫ" (версия для ПК)</v>
      </c>
      <c r="D166" s="36">
        <v>1440</v>
      </c>
      <c r="E166" s="37"/>
      <c r="F166" s="37"/>
      <c r="G166" s="37"/>
      <c r="H166" s="38"/>
    </row>
    <row r="167" spans="1:8" ht="50.1" customHeight="1" x14ac:dyDescent="0.2">
      <c r="A167" s="160" t="s">
        <v>114</v>
      </c>
      <c r="B167" s="161"/>
      <c r="C167" s="202" t="str">
        <f t="shared" si="1"/>
        <v>Электронный справочник на основе Справочника организаций "2ГИС.ЧЕБОКСАРЫ" (версия для ПК)</v>
      </c>
      <c r="D167" s="36">
        <v>2640</v>
      </c>
      <c r="E167" s="37"/>
      <c r="F167" s="37"/>
      <c r="G167" s="37"/>
      <c r="H167" s="38"/>
    </row>
    <row r="168" spans="1:8" ht="50.1" customHeight="1" x14ac:dyDescent="0.2">
      <c r="A168" s="160" t="s">
        <v>115</v>
      </c>
      <c r="B168" s="161"/>
      <c r="C168" s="202" t="s">
        <v>95</v>
      </c>
      <c r="D168" s="36">
        <v>480</v>
      </c>
      <c r="E168" s="37"/>
      <c r="F168" s="37"/>
      <c r="G168" s="37"/>
      <c r="H168" s="38"/>
    </row>
    <row r="169" spans="1:8" ht="81.75" customHeight="1" x14ac:dyDescent="0.2">
      <c r="A169" s="160" t="s">
        <v>116</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6">
        <v>20640</v>
      </c>
      <c r="E169" s="37"/>
      <c r="F169" s="37"/>
      <c r="G169" s="37"/>
      <c r="H169" s="38"/>
    </row>
    <row r="170" spans="1:8" ht="50.1" customHeight="1" thickBot="1" x14ac:dyDescent="0.25">
      <c r="A170" s="160" t="s">
        <v>117</v>
      </c>
      <c r="B170" s="161"/>
      <c r="C170" s="202" t="str">
        <f t="shared" si="1"/>
        <v>Электронный справочник на основе Справочника организаций "2ГИС.ЧЕБОКСАРЫ" (версия для ПК)</v>
      </c>
      <c r="D170" s="44">
        <v>720</v>
      </c>
      <c r="E170" s="45"/>
      <c r="F170" s="45"/>
      <c r="G170" s="45"/>
      <c r="H170" s="46"/>
    </row>
    <row r="171" spans="1:8" s="28" customFormat="1" ht="50.1" customHeight="1" thickBot="1" x14ac:dyDescent="0.25">
      <c r="A171" s="24" t="s">
        <v>118</v>
      </c>
      <c r="B171" s="25"/>
      <c r="C171" s="26"/>
      <c r="D171" s="173"/>
      <c r="E171" s="173"/>
      <c r="F171" s="173"/>
      <c r="G171" s="173"/>
      <c r="H171" s="174"/>
    </row>
    <row r="172" spans="1:8" s="28" customFormat="1" ht="50.1" customHeight="1" thickBot="1" x14ac:dyDescent="0.25">
      <c r="A172" s="449" t="s">
        <v>5</v>
      </c>
      <c r="B172" s="452"/>
      <c r="C172" s="453" t="s">
        <v>7</v>
      </c>
      <c r="D172" s="20" t="s">
        <v>8</v>
      </c>
      <c r="E172" s="21"/>
      <c r="F172" s="21"/>
      <c r="G172" s="21"/>
      <c r="H172" s="22"/>
    </row>
    <row r="173" spans="1:8" s="16" customFormat="1" ht="50.1" customHeight="1" x14ac:dyDescent="0.2">
      <c r="A173" s="154" t="s">
        <v>119</v>
      </c>
      <c r="B173" s="204"/>
      <c r="C173" s="454"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6">
        <v>7002</v>
      </c>
      <c r="E173" s="37"/>
      <c r="F173" s="37"/>
      <c r="G173" s="37"/>
      <c r="H173" s="38"/>
    </row>
    <row r="174" spans="1:8" s="16" customFormat="1" ht="50.1" customHeight="1" thickBot="1" x14ac:dyDescent="0.25">
      <c r="A174" s="162" t="s">
        <v>120</v>
      </c>
      <c r="B174" s="618"/>
      <c r="C174" s="455"/>
      <c r="D174" s="36">
        <v>6000</v>
      </c>
      <c r="E174" s="37"/>
      <c r="F174" s="37"/>
      <c r="G174" s="37"/>
      <c r="H174" s="38"/>
    </row>
    <row r="175" spans="1:8" s="16" customFormat="1" ht="50.1" customHeight="1" x14ac:dyDescent="0.2">
      <c r="A175" s="207" t="s">
        <v>121</v>
      </c>
      <c r="B175" s="208"/>
      <c r="C175" s="455"/>
      <c r="D175" s="359">
        <v>3000</v>
      </c>
      <c r="E175" s="157"/>
      <c r="F175" s="157"/>
      <c r="G175" s="157"/>
      <c r="H175" s="157"/>
    </row>
    <row r="176" spans="1:8" s="16" customFormat="1" ht="50.1" customHeight="1" x14ac:dyDescent="0.2">
      <c r="A176" s="207" t="s">
        <v>122</v>
      </c>
      <c r="B176" s="208"/>
      <c r="C176" s="455"/>
      <c r="D176" s="359">
        <v>300</v>
      </c>
      <c r="E176" s="157"/>
      <c r="F176" s="157"/>
      <c r="G176" s="157"/>
      <c r="H176" s="157"/>
    </row>
    <row r="177" spans="1:8" s="16" customFormat="1" ht="50.1" customHeight="1" thickBot="1" x14ac:dyDescent="0.25">
      <c r="A177" s="207" t="s">
        <v>123</v>
      </c>
      <c r="B177" s="208"/>
      <c r="C177" s="456"/>
      <c r="D177" s="78">
        <v>1050</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79" s="212">
        <f>F179*1.2</f>
        <v>4795.2</v>
      </c>
      <c r="E179" s="213">
        <f>F179*1.1</f>
        <v>4395.6000000000004</v>
      </c>
      <c r="F179" s="213">
        <v>3996</v>
      </c>
      <c r="G179" s="213">
        <f>F179*0.75</f>
        <v>2997</v>
      </c>
      <c r="H179" s="214">
        <f>F179*0.5</f>
        <v>1998</v>
      </c>
    </row>
    <row r="180" spans="1:8" ht="50.1" customHeight="1" x14ac:dyDescent="0.2">
      <c r="A180" s="160" t="s">
        <v>126</v>
      </c>
      <c r="B180" s="161"/>
      <c r="C180" s="202" t="str">
        <f>"Интернет-площадка 2gis.ru на основе Cправочника организаций "&amp;$C$2&amp;""</f>
        <v>Интернет-площадка 2gis.ru на основе Cправочника организаций "2ГИС.ЧЕБОКСАРЫ"</v>
      </c>
      <c r="D180" s="36">
        <v>2298</v>
      </c>
      <c r="E180" s="37"/>
      <c r="F180" s="37"/>
      <c r="G180" s="37"/>
      <c r="H180" s="38"/>
    </row>
    <row r="181" spans="1:8" ht="50.1" customHeight="1" x14ac:dyDescent="0.2">
      <c r="A181" s="160" t="s">
        <v>127</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1" s="36">
        <v>414</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82" s="212">
        <f>F182*1.2</f>
        <v>6768</v>
      </c>
      <c r="E182" s="213">
        <f>F182*1.1</f>
        <v>6204.0000000000009</v>
      </c>
      <c r="F182" s="213">
        <v>5640</v>
      </c>
      <c r="G182" s="213">
        <f>F182*0.75</f>
        <v>4230</v>
      </c>
      <c r="H182" s="214">
        <f>F182*0.5</f>
        <v>2820</v>
      </c>
    </row>
    <row r="183" spans="1:8" ht="50.1" customHeight="1" x14ac:dyDescent="0.2">
      <c r="A183" s="160" t="s">
        <v>179</v>
      </c>
      <c r="B183" s="161"/>
      <c r="C183" s="202" t="str">
        <f>"Интернет-площадка 2gis.ru на основе Cправочника организаций "&amp;$C$2&amp;""</f>
        <v>Интернет-площадка 2gis.ru на основе Cправочника организаций "2ГИС.ЧЕБОКСАРЫ"</v>
      </c>
      <c r="D183" s="36">
        <v>3240</v>
      </c>
      <c r="E183" s="37"/>
      <c r="F183" s="37"/>
      <c r="G183" s="37"/>
      <c r="H183" s="38"/>
    </row>
    <row r="184" spans="1:8" ht="50.1" customHeight="1" x14ac:dyDescent="0.2">
      <c r="A184" s="160" t="s">
        <v>130</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4" s="36">
        <v>600</v>
      </c>
      <c r="E184" s="37"/>
      <c r="F184" s="37"/>
      <c r="G184" s="37"/>
      <c r="H184" s="38"/>
    </row>
    <row r="185" spans="1:8" s="16" customFormat="1" ht="126" customHeight="1" thickBot="1" x14ac:dyDescent="0.25">
      <c r="A185" s="160" t="s">
        <v>131</v>
      </c>
      <c r="B185" s="161"/>
      <c r="C185" s="215" t="str">
        <f>C180</f>
        <v>Интернет-площадка 2gis.ru на основе Cправочника организаций "2ГИС.ЧЕБОКСАРЫ"</v>
      </c>
      <c r="D185" s="212">
        <f>F185*1.2</f>
        <v>6652.8</v>
      </c>
      <c r="E185" s="213">
        <f>F185*1.1</f>
        <v>6098.4000000000005</v>
      </c>
      <c r="F185" s="213">
        <v>5544</v>
      </c>
      <c r="G185" s="213">
        <f>F185*0.75</f>
        <v>4158</v>
      </c>
      <c r="H185" s="214">
        <f>F185*0.5</f>
        <v>2772</v>
      </c>
    </row>
    <row r="186" spans="1:8" ht="50.1" customHeight="1" thickBot="1" x14ac:dyDescent="0.25">
      <c r="A186" s="24" t="s">
        <v>193</v>
      </c>
      <c r="B186" s="25"/>
      <c r="C186" s="26"/>
      <c r="D186" s="173"/>
      <c r="E186" s="173"/>
      <c r="F186" s="173"/>
      <c r="G186" s="173"/>
      <c r="H186" s="174"/>
    </row>
    <row r="187" spans="1:8" s="23" customFormat="1" ht="30" customHeight="1" thickBot="1" x14ac:dyDescent="0.25">
      <c r="A187" s="589"/>
      <c r="B187" s="429"/>
      <c r="C187" s="430"/>
      <c r="D187" s="429"/>
      <c r="E187" s="429"/>
      <c r="F187" s="429"/>
      <c r="G187" s="429"/>
      <c r="H187" s="431"/>
    </row>
    <row r="188" spans="1:8" s="16" customFormat="1" ht="185.25" customHeight="1" x14ac:dyDescent="0.2">
      <c r="A188" s="160" t="s">
        <v>194</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8" s="31">
        <v>9300</v>
      </c>
      <c r="E188" s="32"/>
      <c r="F188" s="32"/>
      <c r="G188" s="32"/>
      <c r="H188" s="33"/>
    </row>
    <row r="189" spans="1:8" s="16" customFormat="1" ht="83.25" customHeight="1" thickBot="1" x14ac:dyDescent="0.25">
      <c r="A189" s="160" t="s">
        <v>195</v>
      </c>
      <c r="B189" s="161"/>
      <c r="C189" s="209"/>
      <c r="D189" s="36">
        <v>9300</v>
      </c>
      <c r="E189" s="37"/>
      <c r="F189" s="37"/>
      <c r="G189" s="37"/>
      <c r="H189" s="38"/>
    </row>
    <row r="190" spans="1:8" ht="21.75" thickBot="1" x14ac:dyDescent="0.25">
      <c r="A190" s="336"/>
      <c r="B190" s="337"/>
      <c r="C190" s="125"/>
      <c r="D190" s="399"/>
      <c r="E190" s="399"/>
      <c r="F190" s="399"/>
      <c r="G190" s="399"/>
      <c r="H190" s="400"/>
    </row>
    <row r="192" spans="1:8" ht="21" x14ac:dyDescent="0.2">
      <c r="A192" s="220"/>
      <c r="B192" s="221" t="s">
        <v>133</v>
      </c>
      <c r="C192" s="222" t="s">
        <v>714</v>
      </c>
      <c r="D192" s="222"/>
      <c r="E192" s="223"/>
      <c r="F192" s="223"/>
      <c r="G192" s="223"/>
      <c r="H192" s="223"/>
    </row>
    <row r="193" spans="1:8" ht="21" x14ac:dyDescent="0.2">
      <c r="A193" s="220"/>
      <c r="B193" s="223"/>
      <c r="C193" s="224" t="s">
        <v>715</v>
      </c>
      <c r="D193" s="224"/>
      <c r="E193" s="223"/>
      <c r="F193" s="223"/>
      <c r="G193" s="223"/>
      <c r="H193" s="223"/>
    </row>
    <row r="194" spans="1:8" ht="21" x14ac:dyDescent="0.2">
      <c r="A194" s="220"/>
      <c r="B194" s="223"/>
      <c r="C194" s="224" t="s">
        <v>716</v>
      </c>
      <c r="D194" s="224"/>
      <c r="E194" s="223"/>
      <c r="F194" s="223"/>
      <c r="G194" s="223"/>
      <c r="H194" s="223"/>
    </row>
    <row r="195" spans="1:8" ht="21" x14ac:dyDescent="0.2">
      <c r="C195" s="224"/>
      <c r="D195" s="224"/>
      <c r="E195" s="223"/>
      <c r="F195" s="223"/>
      <c r="G195" s="223"/>
      <c r="H195" s="217"/>
    </row>
    <row r="196" spans="1:8" ht="26.25" customHeight="1" x14ac:dyDescent="0.2">
      <c r="A196" s="227" t="str">
        <f>Абакан_юр!A174</f>
        <v>По соглашению сторон в качестве валюты платежа могут выступать украинские гривны, в этом случае курс следующий: 1 руб. = 0,4273 гривен</v>
      </c>
      <c r="B196" s="227"/>
      <c r="C196" s="227"/>
      <c r="D196" s="228"/>
      <c r="E196" s="228"/>
      <c r="F196" s="229"/>
      <c r="G196" s="230"/>
      <c r="H196" s="230"/>
    </row>
    <row r="197" spans="1:8" ht="26.25" customHeight="1" x14ac:dyDescent="0.2">
      <c r="A197" s="227" t="str">
        <f>Абакан_юр!A175</f>
        <v>По соглашению сторон в качестве валюты платежа могут выступать дирхамы ОАЭ, в этом случае курс следующий: 1 руб. = 0,0413 дирхам</v>
      </c>
      <c r="B197" s="227"/>
      <c r="C197" s="227"/>
      <c r="D197" s="228"/>
      <c r="E197" s="228"/>
      <c r="F197" s="229"/>
      <c r="G197" s="232"/>
      <c r="H197" s="232"/>
    </row>
    <row r="198" spans="1:8" ht="26.25" customHeight="1" x14ac:dyDescent="0.2">
      <c r="A198" s="227" t="str">
        <f>Абакан_юр!A176</f>
        <v>По соглашению сторон в качестве валюты платежа могут выступать доллары США, в этом случае курс следующий: 1 руб. = 0,0113 доллара</v>
      </c>
      <c r="B198" s="227"/>
      <c r="C198" s="227"/>
      <c r="D198" s="228"/>
      <c r="E198" s="228"/>
      <c r="F198" s="229"/>
      <c r="G198" s="232"/>
      <c r="H198" s="232"/>
    </row>
    <row r="199" spans="1:8" ht="26.25" customHeight="1" x14ac:dyDescent="0.2">
      <c r="A199" s="227" t="str">
        <f>Абакан_юр!A177</f>
        <v>По соглашению сторон в качестве валюты платежа могут выступать евро, в этом случае курс следующий: 1 руб. = 0,0105 евро</v>
      </c>
      <c r="B199" s="227"/>
      <c r="C199" s="227"/>
      <c r="D199" s="228"/>
      <c r="E199" s="229"/>
      <c r="F199" s="229"/>
      <c r="G199" s="232"/>
      <c r="H199" s="232"/>
    </row>
    <row r="200" spans="1:8" ht="26.25" customHeight="1" x14ac:dyDescent="0.2">
      <c r="A200" s="227" t="str">
        <f>Абакан_юр!A178</f>
        <v>По соглашению сторон в качестве валюты платежа могут выступать чешские кроны, в этом случае курс следующий: 1 руб. = 0,2661 крона</v>
      </c>
      <c r="B200" s="227"/>
      <c r="C200" s="227"/>
      <c r="D200" s="228"/>
      <c r="E200" s="229"/>
      <c r="F200" s="229"/>
      <c r="G200" s="232"/>
      <c r="H200" s="232"/>
    </row>
    <row r="201" spans="1:8" ht="26.25" customHeight="1" x14ac:dyDescent="0.2">
      <c r="A201" s="227" t="str">
        <f>Абакан_юр!A179</f>
        <v>По соглашению сторон в качестве валюты платежа могут выступать киргизские сомы, в этом случае курс следующий: 1 руб. = 1,0065 сом</v>
      </c>
      <c r="B201" s="227"/>
      <c r="C201" s="227"/>
      <c r="D201" s="228"/>
      <c r="E201" s="228"/>
      <c r="F201" s="229"/>
      <c r="G201" s="232"/>
      <c r="H201" s="232"/>
    </row>
    <row r="202" spans="1:8" ht="26.25" customHeight="1" x14ac:dyDescent="0.2">
      <c r="A202" s="227" t="str">
        <f>Абакан_юр!A180</f>
        <v>По соглашению сторон в качестве валюты платежа могут выступать казахстанские тенге, в этом случае курс следующий: 1 руб. = 5,0495 тенге</v>
      </c>
      <c r="B202" s="227"/>
      <c r="C202" s="227"/>
      <c r="D202" s="228"/>
      <c r="E202" s="228"/>
      <c r="F202" s="229"/>
      <c r="G202" s="232"/>
      <c r="H202" s="232"/>
    </row>
    <row r="203" spans="1:8" ht="26.25" x14ac:dyDescent="0.2">
      <c r="A203" s="233"/>
      <c r="B203" s="233"/>
      <c r="C203" s="234"/>
      <c r="D203" s="235"/>
      <c r="E203" s="235"/>
      <c r="F203" s="236"/>
      <c r="G203" s="237"/>
      <c r="H203" s="237"/>
    </row>
    <row r="204" spans="1:8" ht="21" x14ac:dyDescent="0.2">
      <c r="A204" s="239" t="s">
        <v>144</v>
      </c>
      <c r="B204" s="239"/>
      <c r="C204" s="239"/>
      <c r="D204" s="239"/>
      <c r="E204" s="239"/>
      <c r="F204" s="239"/>
      <c r="G204" s="239"/>
      <c r="H204" s="239"/>
    </row>
    <row r="205" spans="1:8" ht="21" x14ac:dyDescent="0.2">
      <c r="A205" s="239" t="s">
        <v>145</v>
      </c>
      <c r="B205" s="239"/>
      <c r="C205" s="239"/>
      <c r="D205" s="239"/>
      <c r="E205" s="239"/>
      <c r="F205" s="239"/>
      <c r="G205" s="239"/>
      <c r="H205" s="239"/>
    </row>
    <row r="206" spans="1:8" ht="26.25" x14ac:dyDescent="0.2">
      <c r="A206" s="233"/>
      <c r="B206" s="233"/>
      <c r="C206" s="234"/>
      <c r="D206" s="235"/>
      <c r="E206" s="235"/>
      <c r="F206" s="236"/>
      <c r="G206" s="237"/>
      <c r="H206" s="237"/>
    </row>
    <row r="207" spans="1:8" ht="50.1" customHeight="1" thickBot="1" x14ac:dyDescent="0.25">
      <c r="A207" s="240" t="s">
        <v>146</v>
      </c>
      <c r="B207" s="240"/>
      <c r="C207" s="240"/>
      <c r="D207" s="240"/>
      <c r="E207" s="240"/>
      <c r="F207" s="241"/>
      <c r="G207" s="231"/>
      <c r="H207" s="242"/>
    </row>
    <row r="208" spans="1:8" ht="50.1" customHeight="1" thickBot="1" x14ac:dyDescent="0.25">
      <c r="A208" s="243" t="s">
        <v>147</v>
      </c>
      <c r="B208" s="244"/>
      <c r="C208" s="244"/>
      <c r="D208" s="244"/>
      <c r="E208" s="245"/>
      <c r="F208" s="246"/>
      <c r="H208" s="247"/>
    </row>
    <row r="209" spans="1:8" ht="85.5" customHeight="1" thickBot="1" x14ac:dyDescent="0.25">
      <c r="A209" s="375" t="s">
        <v>148</v>
      </c>
      <c r="B209" s="376"/>
      <c r="C209" s="250" t="s">
        <v>149</v>
      </c>
      <c r="D209" s="402" t="s">
        <v>150</v>
      </c>
      <c r="E209" s="403"/>
      <c r="F209" s="252"/>
      <c r="G209" s="252"/>
      <c r="H209" s="252"/>
    </row>
    <row r="210" spans="1:8" ht="110.25" customHeight="1" x14ac:dyDescent="0.2">
      <c r="A210" s="253" t="s">
        <v>151</v>
      </c>
      <c r="B210" s="254"/>
      <c r="C210" s="255" t="s">
        <v>152</v>
      </c>
      <c r="D210" s="256" t="s">
        <v>153</v>
      </c>
      <c r="E210" s="257"/>
      <c r="F210" s="252"/>
      <c r="G210" s="252"/>
      <c r="H210" s="252"/>
    </row>
    <row r="211" spans="1:8" ht="86.25" customHeight="1" x14ac:dyDescent="0.2">
      <c r="A211" s="258" t="s">
        <v>154</v>
      </c>
      <c r="B211" s="259"/>
      <c r="C211" s="260" t="s">
        <v>155</v>
      </c>
      <c r="D211" s="261" t="s">
        <v>156</v>
      </c>
      <c r="E211" s="262"/>
      <c r="F211" s="252"/>
      <c r="G211" s="252"/>
      <c r="H211" s="252"/>
    </row>
    <row r="212" spans="1:8" ht="134.25" customHeight="1" thickBot="1" x14ac:dyDescent="0.25">
      <c r="A212" s="404" t="s">
        <v>157</v>
      </c>
      <c r="B212" s="405"/>
      <c r="C212" s="406" t="s">
        <v>158</v>
      </c>
      <c r="D212" s="407" t="s">
        <v>156</v>
      </c>
      <c r="E212" s="408"/>
      <c r="F212" s="252"/>
      <c r="G212" s="252"/>
      <c r="H212" s="252"/>
    </row>
    <row r="213" spans="1:8" s="217" customFormat="1" ht="102.75" customHeight="1" thickBot="1" x14ac:dyDescent="0.25">
      <c r="A213" s="404" t="s">
        <v>160</v>
      </c>
      <c r="B213" s="405"/>
      <c r="C213" s="601" t="s">
        <v>161</v>
      </c>
      <c r="D213" s="407" t="s">
        <v>156</v>
      </c>
      <c r="E213" s="408"/>
      <c r="F213" s="246"/>
      <c r="G213" s="246"/>
      <c r="H213" s="246"/>
    </row>
    <row r="214" spans="1:8" s="238" customFormat="1" ht="222.75" customHeight="1" thickBot="1" x14ac:dyDescent="0.25">
      <c r="A214" s="404" t="s">
        <v>162</v>
      </c>
      <c r="B214" s="405"/>
      <c r="C214" s="406" t="s">
        <v>163</v>
      </c>
      <c r="D214" s="407" t="s">
        <v>156</v>
      </c>
      <c r="E214" s="408"/>
      <c r="F214" s="236"/>
      <c r="G214" s="237"/>
      <c r="H214" s="237"/>
    </row>
    <row r="215" spans="1:8" ht="39" customHeight="1" x14ac:dyDescent="0.2">
      <c r="A215" s="264" t="s">
        <v>164</v>
      </c>
      <c r="B215" s="264"/>
      <c r="C215" s="264"/>
      <c r="D215" s="264"/>
      <c r="E215" s="264"/>
      <c r="F215" s="264"/>
      <c r="G215" s="264"/>
      <c r="H215" s="264"/>
    </row>
    <row r="216" spans="1:8" ht="39" customHeight="1" x14ac:dyDescent="0.2">
      <c r="A216" s="264" t="s">
        <v>165</v>
      </c>
      <c r="B216" s="264"/>
      <c r="C216" s="264"/>
      <c r="D216" s="264"/>
      <c r="E216" s="264"/>
      <c r="F216" s="264"/>
      <c r="G216" s="264"/>
      <c r="H216" s="264"/>
    </row>
    <row r="217" spans="1:8" ht="189.75" customHeight="1" x14ac:dyDescent="0.2">
      <c r="A21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239"/>
      <c r="C217" s="239"/>
      <c r="D217" s="239"/>
      <c r="E217" s="239"/>
      <c r="F217" s="239"/>
      <c r="G217" s="239"/>
      <c r="H217" s="239"/>
    </row>
    <row r="218" spans="1:8" ht="73.5" customHeight="1" x14ac:dyDescent="0.2">
      <c r="A218" s="239" t="s">
        <v>167</v>
      </c>
      <c r="B218" s="239"/>
      <c r="C218" s="239"/>
      <c r="D218" s="239"/>
      <c r="E218" s="239"/>
      <c r="F218" s="239"/>
      <c r="G218" s="239"/>
      <c r="H218" s="239"/>
    </row>
    <row r="219" spans="1:8" ht="23.25" x14ac:dyDescent="0.2">
      <c r="A219" s="264" t="s">
        <v>168</v>
      </c>
      <c r="B219" s="264"/>
      <c r="C219" s="264"/>
      <c r="D219" s="264"/>
      <c r="E219" s="264"/>
      <c r="F219" s="264"/>
      <c r="G219" s="264"/>
      <c r="H219" s="264"/>
    </row>
    <row r="220" spans="1:8" s="266" customFormat="1" ht="114.75" customHeight="1" x14ac:dyDescent="0.2">
      <c r="A220" s="239" t="s">
        <v>169</v>
      </c>
      <c r="B220" s="239"/>
      <c r="C220" s="239"/>
      <c r="D220" s="239"/>
      <c r="E220" s="239"/>
      <c r="F220" s="239"/>
      <c r="G220" s="239"/>
      <c r="H220" s="239"/>
    </row>
  </sheetData>
  <sheetProtection selectLockedCells="1" selectUnlockedCells="1"/>
  <mergeCells count="361">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 ref="A209:B209"/>
    <mergeCell ref="D209:E209"/>
    <mergeCell ref="A210:B210"/>
    <mergeCell ref="D210:E210"/>
    <mergeCell ref="A211:B211"/>
    <mergeCell ref="D211:E211"/>
    <mergeCell ref="A201:C201"/>
    <mergeCell ref="A202:C202"/>
    <mergeCell ref="A204:H204"/>
    <mergeCell ref="A205:H205"/>
    <mergeCell ref="A207:E207"/>
    <mergeCell ref="A208:E208"/>
    <mergeCell ref="A196:C196"/>
    <mergeCell ref="G196:H196"/>
    <mergeCell ref="A197:C197"/>
    <mergeCell ref="A198:C198"/>
    <mergeCell ref="A199:C199"/>
    <mergeCell ref="A200:C200"/>
    <mergeCell ref="A190:B190"/>
    <mergeCell ref="D190:H190"/>
    <mergeCell ref="C192:D192"/>
    <mergeCell ref="C193:D193"/>
    <mergeCell ref="C194:D194"/>
    <mergeCell ref="C195:D195"/>
    <mergeCell ref="A185:B185"/>
    <mergeCell ref="A186:B186"/>
    <mergeCell ref="D186:H186"/>
    <mergeCell ref="A187:C187"/>
    <mergeCell ref="D187:H187"/>
    <mergeCell ref="A188:B188"/>
    <mergeCell ref="C188:C189"/>
    <mergeCell ref="D188:H188"/>
    <mergeCell ref="A189:B189"/>
    <mergeCell ref="D189:H189"/>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C106:C114"/>
    <mergeCell ref="D106:H106"/>
    <mergeCell ref="A107:B107"/>
    <mergeCell ref="D107:H107"/>
    <mergeCell ref="A108:B108"/>
    <mergeCell ref="D108:H108"/>
    <mergeCell ref="A109:B109"/>
    <mergeCell ref="D109:H109"/>
    <mergeCell ref="A110:B110"/>
    <mergeCell ref="A102:C102"/>
    <mergeCell ref="D102:H102"/>
    <mergeCell ref="C103:C105"/>
    <mergeCell ref="D103:H103"/>
    <mergeCell ref="D104:H104"/>
    <mergeCell ref="D105:H105"/>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9100.7999999999993</v>
      </c>
      <c r="E7" s="32">
        <f>F7*1.1</f>
        <v>8342.4000000000015</v>
      </c>
      <c r="F7" s="32">
        <v>7584</v>
      </c>
      <c r="G7" s="32">
        <f>F7*0.75</f>
        <v>5688</v>
      </c>
      <c r="H7" s="33">
        <f>F7*0.5</f>
        <v>3792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389">
        <v>120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12744</v>
      </c>
      <c r="E27" s="32">
        <f>F27*1.1</f>
        <v>11682.000000000002</v>
      </c>
      <c r="F27" s="32">
        <v>10620</v>
      </c>
      <c r="G27" s="32">
        <f>F27*0.75</f>
        <v>7965</v>
      </c>
      <c r="H27" s="33">
        <f>F27*0.5</f>
        <v>5310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707"/>
      <c r="C47" s="83"/>
      <c r="D47" s="672"/>
      <c r="E47" s="672"/>
      <c r="F47" s="672"/>
      <c r="G47" s="672"/>
      <c r="H47" s="754"/>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300">
        <f>F48*1.2</f>
        <v>5760</v>
      </c>
      <c r="E48" s="300">
        <f>F48*1.1</f>
        <v>5280</v>
      </c>
      <c r="F48" s="300">
        <v>4800</v>
      </c>
      <c r="G48" s="300">
        <f>F48*0.75</f>
        <v>3600</v>
      </c>
      <c r="H48" s="300">
        <f>F48*0.5</f>
        <v>2400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1">
        <f>F55*1.2</f>
        <v>10922.4</v>
      </c>
      <c r="E55" s="32">
        <f>F55*1.1</f>
        <v>10012.200000000001</v>
      </c>
      <c r="F55" s="32">
        <v>9102</v>
      </c>
      <c r="G55" s="32">
        <f>F55*0.75</f>
        <v>6826.5</v>
      </c>
      <c r="H55" s="33">
        <f>F55*0.5</f>
        <v>4551</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389">
        <v>120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600 до 6300</v>
      </c>
      <c r="E71" s="139"/>
      <c r="F71" s="139"/>
      <c r="G71" s="139"/>
      <c r="H71" s="140"/>
    </row>
    <row r="72" spans="1:8" ht="37.5" customHeight="1" x14ac:dyDescent="0.2">
      <c r="A72" s="141" t="s">
        <v>39</v>
      </c>
      <c r="B72" s="142"/>
      <c r="C72" s="4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144">
        <v>600</v>
      </c>
      <c r="E72" s="145"/>
      <c r="F72" s="145"/>
      <c r="G72" s="145"/>
      <c r="H72" s="146"/>
    </row>
    <row r="73" spans="1:8" ht="37.5" customHeight="1" x14ac:dyDescent="0.2">
      <c r="A73" s="147" t="s">
        <v>40</v>
      </c>
      <c r="B73" s="148"/>
      <c r="C73" s="143"/>
      <c r="D73" s="36">
        <v>900</v>
      </c>
      <c r="E73" s="37"/>
      <c r="F73" s="37"/>
      <c r="G73" s="37"/>
      <c r="H73" s="38"/>
    </row>
    <row r="74" spans="1:8" ht="37.5" customHeight="1" x14ac:dyDescent="0.2">
      <c r="A74" s="147" t="s">
        <v>41</v>
      </c>
      <c r="B74" s="148"/>
      <c r="C74" s="143"/>
      <c r="D74" s="36">
        <v>1200</v>
      </c>
      <c r="E74" s="37"/>
      <c r="F74" s="37"/>
      <c r="G74" s="37"/>
      <c r="H74" s="38"/>
    </row>
    <row r="75" spans="1:8" ht="37.5" customHeight="1" x14ac:dyDescent="0.2">
      <c r="A75" s="147" t="s">
        <v>42</v>
      </c>
      <c r="B75" s="148"/>
      <c r="C75" s="143"/>
      <c r="D75" s="36">
        <v>1500</v>
      </c>
      <c r="E75" s="37"/>
      <c r="F75" s="37"/>
      <c r="G75" s="37"/>
      <c r="H75" s="38"/>
    </row>
    <row r="76" spans="1:8" ht="37.5" customHeight="1" x14ac:dyDescent="0.2">
      <c r="A76" s="147" t="s">
        <v>43</v>
      </c>
      <c r="B76" s="148"/>
      <c r="C76" s="143"/>
      <c r="D76" s="36">
        <v>1800</v>
      </c>
      <c r="E76" s="37"/>
      <c r="F76" s="37"/>
      <c r="G76" s="37"/>
      <c r="H76" s="38"/>
    </row>
    <row r="77" spans="1:8" ht="37.5" customHeight="1" x14ac:dyDescent="0.2">
      <c r="A77" s="147" t="s">
        <v>44</v>
      </c>
      <c r="B77" s="148"/>
      <c r="C77" s="143"/>
      <c r="D77" s="36">
        <v>2100</v>
      </c>
      <c r="E77" s="37"/>
      <c r="F77" s="37"/>
      <c r="G77" s="37"/>
      <c r="H77" s="38"/>
    </row>
    <row r="78" spans="1:8" ht="37.5" customHeight="1" x14ac:dyDescent="0.2">
      <c r="A78" s="147" t="s">
        <v>45</v>
      </c>
      <c r="B78" s="148"/>
      <c r="C78" s="143"/>
      <c r="D78" s="36">
        <v>2400</v>
      </c>
      <c r="E78" s="37"/>
      <c r="F78" s="37"/>
      <c r="G78" s="37"/>
      <c r="H78" s="38"/>
    </row>
    <row r="79" spans="1:8" ht="37.5" customHeight="1" x14ac:dyDescent="0.2">
      <c r="A79" s="147" t="s">
        <v>46</v>
      </c>
      <c r="B79" s="148"/>
      <c r="C79" s="143"/>
      <c r="D79" s="36">
        <v>2700</v>
      </c>
      <c r="E79" s="37"/>
      <c r="F79" s="37"/>
      <c r="G79" s="37"/>
      <c r="H79" s="38"/>
    </row>
    <row r="80" spans="1:8" ht="37.5" customHeight="1" x14ac:dyDescent="0.2">
      <c r="A80" s="147" t="s">
        <v>47</v>
      </c>
      <c r="B80" s="148"/>
      <c r="C80" s="143"/>
      <c r="D80" s="36">
        <v>3000</v>
      </c>
      <c r="E80" s="37"/>
      <c r="F80" s="37"/>
      <c r="G80" s="37"/>
      <c r="H80" s="38"/>
    </row>
    <row r="81" spans="1:8" ht="37.5" customHeight="1" x14ac:dyDescent="0.2">
      <c r="A81" s="147" t="s">
        <v>48</v>
      </c>
      <c r="B81" s="148"/>
      <c r="C81" s="143"/>
      <c r="D81" s="36">
        <v>3300</v>
      </c>
      <c r="E81" s="37"/>
      <c r="F81" s="37"/>
      <c r="G81" s="37"/>
      <c r="H81" s="38"/>
    </row>
    <row r="82" spans="1:8" ht="37.5" customHeight="1" x14ac:dyDescent="0.2">
      <c r="A82" s="147" t="s">
        <v>49</v>
      </c>
      <c r="B82" s="148"/>
      <c r="C82" s="143"/>
      <c r="D82" s="36">
        <v>3600</v>
      </c>
      <c r="E82" s="37"/>
      <c r="F82" s="37"/>
      <c r="G82" s="37"/>
      <c r="H82" s="38"/>
    </row>
    <row r="83" spans="1:8" ht="37.5" customHeight="1" x14ac:dyDescent="0.2">
      <c r="A83" s="147" t="s">
        <v>50</v>
      </c>
      <c r="B83" s="148"/>
      <c r="C83" s="143"/>
      <c r="D83" s="36">
        <v>3900</v>
      </c>
      <c r="E83" s="37"/>
      <c r="F83" s="37"/>
      <c r="G83" s="37"/>
      <c r="H83" s="38"/>
    </row>
    <row r="84" spans="1:8" ht="37.5" customHeight="1" x14ac:dyDescent="0.2">
      <c r="A84" s="147" t="s">
        <v>51</v>
      </c>
      <c r="B84" s="148"/>
      <c r="C84" s="143"/>
      <c r="D84" s="36">
        <v>4200</v>
      </c>
      <c r="E84" s="37"/>
      <c r="F84" s="37"/>
      <c r="G84" s="37"/>
      <c r="H84" s="38"/>
    </row>
    <row r="85" spans="1:8" ht="37.5" customHeight="1" x14ac:dyDescent="0.2">
      <c r="A85" s="147" t="s">
        <v>52</v>
      </c>
      <c r="B85" s="148"/>
      <c r="C85" s="143"/>
      <c r="D85" s="36">
        <v>4500</v>
      </c>
      <c r="E85" s="37"/>
      <c r="F85" s="37"/>
      <c r="G85" s="37"/>
      <c r="H85" s="38"/>
    </row>
    <row r="86" spans="1:8" ht="37.5" customHeight="1" x14ac:dyDescent="0.2">
      <c r="A86" s="147" t="s">
        <v>53</v>
      </c>
      <c r="B86" s="148"/>
      <c r="C86" s="143"/>
      <c r="D86" s="36">
        <v>4800</v>
      </c>
      <c r="E86" s="37"/>
      <c r="F86" s="37"/>
      <c r="G86" s="37"/>
      <c r="H86" s="38"/>
    </row>
    <row r="87" spans="1:8" ht="37.5" customHeight="1" x14ac:dyDescent="0.2">
      <c r="A87" s="147" t="s">
        <v>54</v>
      </c>
      <c r="B87" s="148"/>
      <c r="C87" s="143"/>
      <c r="D87" s="36">
        <v>5100</v>
      </c>
      <c r="E87" s="37"/>
      <c r="F87" s="37"/>
      <c r="G87" s="37"/>
      <c r="H87" s="38"/>
    </row>
    <row r="88" spans="1:8" ht="37.5" customHeight="1" x14ac:dyDescent="0.2">
      <c r="A88" s="147" t="s">
        <v>55</v>
      </c>
      <c r="B88" s="148"/>
      <c r="C88" s="143"/>
      <c r="D88" s="36">
        <v>5400</v>
      </c>
      <c r="E88" s="37"/>
      <c r="F88" s="37"/>
      <c r="G88" s="37"/>
      <c r="H88" s="38"/>
    </row>
    <row r="89" spans="1:8" ht="37.5" customHeight="1" x14ac:dyDescent="0.2">
      <c r="A89" s="147" t="s">
        <v>56</v>
      </c>
      <c r="B89" s="148"/>
      <c r="C89" s="143"/>
      <c r="D89" s="36">
        <v>5700</v>
      </c>
      <c r="E89" s="37"/>
      <c r="F89" s="37"/>
      <c r="G89" s="37"/>
      <c r="H89" s="38"/>
    </row>
    <row r="90" spans="1:8" ht="37.5" customHeight="1" x14ac:dyDescent="0.2">
      <c r="A90" s="147" t="s">
        <v>57</v>
      </c>
      <c r="B90" s="148"/>
      <c r="C90" s="143"/>
      <c r="D90" s="36">
        <v>6000</v>
      </c>
      <c r="E90" s="37"/>
      <c r="F90" s="37"/>
      <c r="G90" s="37"/>
      <c r="H90" s="38"/>
    </row>
    <row r="91" spans="1:8" ht="37.5" customHeight="1" x14ac:dyDescent="0.2">
      <c r="A91" s="147" t="s">
        <v>58</v>
      </c>
      <c r="B91" s="148"/>
      <c r="C91" s="143"/>
      <c r="D91" s="36">
        <v>6300</v>
      </c>
      <c r="E91" s="37"/>
      <c r="F91" s="37"/>
      <c r="G91" s="37"/>
      <c r="H91" s="38"/>
    </row>
    <row r="92" spans="1:8" ht="37.5" customHeight="1" x14ac:dyDescent="0.2">
      <c r="A92" s="147" t="s">
        <v>205</v>
      </c>
      <c r="B92" s="148"/>
      <c r="C92" s="143"/>
      <c r="D92" s="36">
        <v>6600</v>
      </c>
      <c r="E92" s="37"/>
      <c r="F92" s="37"/>
      <c r="G92" s="37"/>
      <c r="H92" s="38"/>
    </row>
    <row r="93" spans="1:8" ht="37.5" customHeight="1" x14ac:dyDescent="0.2">
      <c r="A93" s="147" t="s">
        <v>206</v>
      </c>
      <c r="B93" s="148"/>
      <c r="C93" s="143"/>
      <c r="D93" s="36">
        <v>6900</v>
      </c>
      <c r="E93" s="37"/>
      <c r="F93" s="37"/>
      <c r="G93" s="37"/>
      <c r="H93" s="38"/>
    </row>
    <row r="94" spans="1:8" ht="37.5" customHeight="1" x14ac:dyDescent="0.2">
      <c r="A94" s="147" t="s">
        <v>207</v>
      </c>
      <c r="B94" s="148"/>
      <c r="C94" s="143"/>
      <c r="D94" s="36">
        <v>7200</v>
      </c>
      <c r="E94" s="37"/>
      <c r="F94" s="37"/>
      <c r="G94" s="37"/>
      <c r="H94" s="38"/>
    </row>
    <row r="95" spans="1:8" ht="37.5" customHeight="1" x14ac:dyDescent="0.2">
      <c r="A95" s="147" t="s">
        <v>208</v>
      </c>
      <c r="B95" s="148"/>
      <c r="C95" s="143"/>
      <c r="D95" s="36">
        <v>7500</v>
      </c>
      <c r="E95" s="37"/>
      <c r="F95" s="37"/>
      <c r="G95" s="37"/>
      <c r="H95" s="38"/>
    </row>
    <row r="96" spans="1:8" ht="37.5" customHeight="1" x14ac:dyDescent="0.2">
      <c r="A96" s="147" t="s">
        <v>209</v>
      </c>
      <c r="B96" s="148"/>
      <c r="C96" s="143"/>
      <c r="D96" s="36">
        <v>7800</v>
      </c>
      <c r="E96" s="37"/>
      <c r="F96" s="37"/>
      <c r="G96" s="37"/>
      <c r="H96" s="38"/>
    </row>
    <row r="97" spans="1:8" ht="37.5" customHeight="1" x14ac:dyDescent="0.2">
      <c r="A97" s="147" t="s">
        <v>210</v>
      </c>
      <c r="B97" s="148"/>
      <c r="C97" s="143"/>
      <c r="D97" s="36">
        <v>8100</v>
      </c>
      <c r="E97" s="37"/>
      <c r="F97" s="37"/>
      <c r="G97" s="37"/>
      <c r="H97" s="38"/>
    </row>
    <row r="98" spans="1:8" ht="37.5" customHeight="1" x14ac:dyDescent="0.2">
      <c r="A98" s="147" t="s">
        <v>211</v>
      </c>
      <c r="B98" s="148"/>
      <c r="C98" s="143"/>
      <c r="D98" s="36">
        <v>8400</v>
      </c>
      <c r="E98" s="37"/>
      <c r="F98" s="37"/>
      <c r="G98" s="37"/>
      <c r="H98" s="38"/>
    </row>
    <row r="99" spans="1:8" ht="37.5" customHeight="1" x14ac:dyDescent="0.2">
      <c r="A99" s="147" t="s">
        <v>212</v>
      </c>
      <c r="B99" s="148"/>
      <c r="C99" s="143"/>
      <c r="D99" s="36">
        <v>8700</v>
      </c>
      <c r="E99" s="37"/>
      <c r="F99" s="37"/>
      <c r="G99" s="37"/>
      <c r="H99" s="38"/>
    </row>
    <row r="100" spans="1:8" ht="37.5" customHeight="1" x14ac:dyDescent="0.2">
      <c r="A100" s="147" t="s">
        <v>213</v>
      </c>
      <c r="B100" s="148"/>
      <c r="C100" s="143"/>
      <c r="D100" s="36">
        <v>9000</v>
      </c>
      <c r="E100" s="37"/>
      <c r="F100" s="37"/>
      <c r="G100" s="37"/>
      <c r="H100" s="38"/>
    </row>
    <row r="101" spans="1:8" ht="37.5" customHeight="1" thickBot="1" x14ac:dyDescent="0.25">
      <c r="A101" s="147" t="s">
        <v>214</v>
      </c>
      <c r="B101" s="148"/>
      <c r="C101" s="625"/>
      <c r="D101" s="36">
        <v>9300</v>
      </c>
      <c r="E101" s="37"/>
      <c r="F101" s="37"/>
      <c r="G101" s="37"/>
      <c r="H101" s="38"/>
    </row>
    <row r="102" spans="1:8" ht="53.25" customHeight="1" thickBot="1" x14ac:dyDescent="0.25">
      <c r="A102" s="136" t="s">
        <v>59</v>
      </c>
      <c r="B102" s="137"/>
      <c r="C102" s="137"/>
      <c r="D102" s="138" t="str">
        <f>"от "&amp;MIN(D103:D112)&amp;" до "&amp;MAX(D103:D112)</f>
        <v>от 180 до 1200</v>
      </c>
      <c r="E102" s="139"/>
      <c r="F102" s="139"/>
      <c r="G102" s="139"/>
      <c r="H102" s="140"/>
    </row>
    <row r="103" spans="1:8" ht="151.5" x14ac:dyDescent="0.2">
      <c r="A103" s="149" t="s">
        <v>60</v>
      </c>
      <c r="B103" s="150" t="s">
        <v>13</v>
      </c>
      <c r="C103" s="294"/>
      <c r="D103" s="152">
        <v>804</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157">
        <v>180</v>
      </c>
      <c r="E104" s="157"/>
      <c r="F104" s="157"/>
      <c r="G104" s="157"/>
      <c r="H104" s="158"/>
    </row>
    <row r="105" spans="1:8" ht="37.5" customHeight="1" x14ac:dyDescent="0.2">
      <c r="A105" s="154" t="s">
        <v>62</v>
      </c>
      <c r="B105" s="155"/>
      <c r="C105" s="159"/>
      <c r="D105" s="157">
        <v>1200</v>
      </c>
      <c r="E105" s="157"/>
      <c r="F105" s="157"/>
      <c r="G105" s="157"/>
      <c r="H105" s="158"/>
    </row>
    <row r="106" spans="1:8" ht="37.5" customHeight="1" x14ac:dyDescent="0.2">
      <c r="A106" s="154" t="s">
        <v>63</v>
      </c>
      <c r="B106" s="155"/>
      <c r="C106" s="159"/>
      <c r="D106" s="157">
        <v>600</v>
      </c>
      <c r="E106" s="157"/>
      <c r="F106" s="157"/>
      <c r="G106" s="157"/>
      <c r="H106" s="158"/>
    </row>
    <row r="107" spans="1:8" ht="37.5" customHeight="1" x14ac:dyDescent="0.2">
      <c r="A107" s="160" t="s">
        <v>64</v>
      </c>
      <c r="B107" s="161"/>
      <c r="C107" s="159"/>
      <c r="D107" s="157">
        <v>900</v>
      </c>
      <c r="E107" s="157"/>
      <c r="F107" s="157"/>
      <c r="G107" s="157"/>
      <c r="H107" s="158"/>
    </row>
    <row r="108" spans="1:8" ht="37.5" customHeight="1" x14ac:dyDescent="0.2">
      <c r="A108" s="154" t="s">
        <v>65</v>
      </c>
      <c r="B108" s="155"/>
      <c r="C108" s="159"/>
      <c r="D108" s="157">
        <v>240</v>
      </c>
      <c r="E108" s="157"/>
      <c r="F108" s="157"/>
      <c r="G108" s="157"/>
      <c r="H108" s="158"/>
    </row>
    <row r="109" spans="1:8" ht="37.5" customHeight="1" x14ac:dyDescent="0.2">
      <c r="A109" s="154" t="s">
        <v>66</v>
      </c>
      <c r="B109" s="155"/>
      <c r="C109" s="159"/>
      <c r="D109" s="157">
        <v>240</v>
      </c>
      <c r="E109" s="157"/>
      <c r="F109" s="157"/>
      <c r="G109" s="157"/>
      <c r="H109" s="158"/>
    </row>
    <row r="110" spans="1:8" ht="37.5" customHeight="1" x14ac:dyDescent="0.2">
      <c r="A110" s="154" t="s">
        <v>67</v>
      </c>
      <c r="B110" s="155"/>
      <c r="C110" s="159"/>
      <c r="D110" s="157">
        <v>480</v>
      </c>
      <c r="E110" s="157"/>
      <c r="F110" s="157"/>
      <c r="G110" s="157"/>
      <c r="H110" s="158"/>
    </row>
    <row r="111" spans="1:8" ht="37.5" customHeight="1" x14ac:dyDescent="0.2">
      <c r="A111" s="154" t="s">
        <v>68</v>
      </c>
      <c r="B111" s="155"/>
      <c r="C111" s="159"/>
      <c r="D111" s="157">
        <v>720</v>
      </c>
      <c r="E111" s="157"/>
      <c r="F111" s="157"/>
      <c r="G111" s="157"/>
      <c r="H111" s="158"/>
    </row>
    <row r="112" spans="1:8" ht="37.5" customHeight="1" thickBot="1" x14ac:dyDescent="0.25">
      <c r="A112" s="162" t="s">
        <v>69</v>
      </c>
      <c r="B112" s="163"/>
      <c r="C112" s="164"/>
      <c r="D112" s="165">
        <v>600</v>
      </c>
      <c r="E112" s="165"/>
      <c r="F112" s="165"/>
      <c r="G112" s="165"/>
      <c r="H112" s="166"/>
    </row>
    <row r="113" spans="1:8" s="16" customFormat="1" ht="117.75" customHeight="1" thickBot="1" x14ac:dyDescent="0.25">
      <c r="A113" s="356" t="s">
        <v>71</v>
      </c>
      <c r="B113" s="397"/>
      <c r="C11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45">
        <v>30</v>
      </c>
      <c r="E113" s="45"/>
      <c r="F113" s="45"/>
      <c r="G113" s="45"/>
      <c r="H113" s="46"/>
    </row>
    <row r="114" spans="1:8" ht="50.1" customHeight="1" thickBot="1" x14ac:dyDescent="0.25">
      <c r="A114" s="24" t="s">
        <v>72</v>
      </c>
      <c r="B114" s="25"/>
      <c r="C114" s="26"/>
      <c r="D114" s="173" t="str">
        <f>"от "&amp;MIN(D116,D136:H137,F176,D138:H152)&amp;" до "&amp;MAX(D116,D136:H137,F176,D138:H152)</f>
        <v>от 480 до 7200</v>
      </c>
      <c r="E114" s="173"/>
      <c r="F114" s="173"/>
      <c r="G114" s="173"/>
      <c r="H114" s="174"/>
    </row>
    <row r="115" spans="1:8" ht="21.75" thickBot="1" x14ac:dyDescent="0.25">
      <c r="A115" s="336"/>
      <c r="B115" s="337"/>
      <c r="C115" s="130"/>
      <c r="D115" s="399"/>
      <c r="E115" s="399"/>
      <c r="F115" s="399"/>
      <c r="G115" s="399"/>
      <c r="H115" s="400"/>
    </row>
    <row r="116" spans="1:8" ht="63"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182">
        <v>2202</v>
      </c>
      <c r="E116" s="182"/>
      <c r="F116" s="182"/>
      <c r="G116" s="182"/>
      <c r="H116" s="183"/>
    </row>
    <row r="117" spans="1:8" ht="63" customHeight="1" thickBot="1" x14ac:dyDescent="0.25">
      <c r="A117" s="184" t="s">
        <v>74</v>
      </c>
      <c r="B117" s="185"/>
      <c r="C117" s="186"/>
      <c r="D117" s="187" t="s">
        <v>75</v>
      </c>
      <c r="E117" s="188"/>
      <c r="F117" s="188"/>
      <c r="G117" s="188"/>
      <c r="H117" s="189"/>
    </row>
    <row r="118" spans="1:8" ht="63" customHeight="1" x14ac:dyDescent="0.2">
      <c r="A118" s="190" t="s">
        <v>76</v>
      </c>
      <c r="B118" s="191"/>
      <c r="C118" s="186"/>
      <c r="D118" s="157">
        <f>D116/4</f>
        <v>550.5</v>
      </c>
      <c r="E118" s="157"/>
      <c r="F118" s="157"/>
      <c r="G118" s="157"/>
      <c r="H118" s="158"/>
    </row>
    <row r="119" spans="1:8" ht="63" customHeight="1" x14ac:dyDescent="0.2">
      <c r="A119" s="190" t="s">
        <v>77</v>
      </c>
      <c r="B119" s="191"/>
      <c r="C119" s="186"/>
      <c r="D119" s="157">
        <f>D116/5</f>
        <v>440.4</v>
      </c>
      <c r="E119" s="157"/>
      <c r="F119" s="157"/>
      <c r="G119" s="157"/>
      <c r="H119" s="158"/>
    </row>
    <row r="120" spans="1:8" ht="63" customHeight="1" x14ac:dyDescent="0.2">
      <c r="A120" s="190" t="s">
        <v>78</v>
      </c>
      <c r="B120" s="191"/>
      <c r="C120" s="186"/>
      <c r="D120" s="157">
        <f>D116/6</f>
        <v>367</v>
      </c>
      <c r="E120" s="157"/>
      <c r="F120" s="157"/>
      <c r="G120" s="157"/>
      <c r="H120" s="158"/>
    </row>
    <row r="121" spans="1:8" ht="63" customHeight="1" x14ac:dyDescent="0.2">
      <c r="A121" s="190" t="s">
        <v>79</v>
      </c>
      <c r="B121" s="191"/>
      <c r="C121" s="186"/>
      <c r="D121" s="157">
        <f>D116/7</f>
        <v>314.57142857142856</v>
      </c>
      <c r="E121" s="157"/>
      <c r="F121" s="157"/>
      <c r="G121" s="157"/>
      <c r="H121" s="158"/>
    </row>
    <row r="122" spans="1:8" ht="63" customHeight="1" x14ac:dyDescent="0.2">
      <c r="A122" s="190" t="s">
        <v>80</v>
      </c>
      <c r="B122" s="191"/>
      <c r="C122" s="186"/>
      <c r="D122" s="157">
        <f>D116/8</f>
        <v>275.25</v>
      </c>
      <c r="E122" s="157"/>
      <c r="F122" s="157"/>
      <c r="G122" s="157"/>
      <c r="H122" s="158"/>
    </row>
    <row r="123" spans="1:8" ht="63" customHeight="1" x14ac:dyDescent="0.2">
      <c r="A123" s="190" t="s">
        <v>81</v>
      </c>
      <c r="B123" s="191"/>
      <c r="C123" s="186"/>
      <c r="D123" s="157">
        <f>D116/9</f>
        <v>244.66666666666666</v>
      </c>
      <c r="E123" s="157"/>
      <c r="F123" s="157"/>
      <c r="G123" s="157"/>
      <c r="H123" s="158"/>
    </row>
    <row r="124" spans="1:8" ht="63" customHeight="1" x14ac:dyDescent="0.2">
      <c r="A124" s="190" t="s">
        <v>82</v>
      </c>
      <c r="B124" s="191"/>
      <c r="C124" s="186"/>
      <c r="D124" s="157">
        <f>D116/10</f>
        <v>220.2</v>
      </c>
      <c r="E124" s="157"/>
      <c r="F124" s="157"/>
      <c r="G124" s="157"/>
      <c r="H124" s="158"/>
    </row>
    <row r="125" spans="1:8" ht="63" customHeight="1" thickBot="1" x14ac:dyDescent="0.25">
      <c r="A125" s="179" t="s">
        <v>83</v>
      </c>
      <c r="B125" s="180"/>
      <c r="C125" s="186"/>
      <c r="D125" s="182">
        <v>3288</v>
      </c>
      <c r="E125" s="182"/>
      <c r="F125" s="182"/>
      <c r="G125" s="182"/>
      <c r="H125" s="183"/>
    </row>
    <row r="126" spans="1:8" ht="63" customHeight="1" thickBot="1" x14ac:dyDescent="0.25">
      <c r="A126" s="184" t="s">
        <v>74</v>
      </c>
      <c r="B126" s="185"/>
      <c r="C126" s="186"/>
      <c r="D126" s="187" t="s">
        <v>75</v>
      </c>
      <c r="E126" s="188"/>
      <c r="F126" s="188"/>
      <c r="G126" s="188"/>
      <c r="H126" s="189"/>
    </row>
    <row r="127" spans="1:8" ht="63" customHeight="1" x14ac:dyDescent="0.2">
      <c r="A127" s="190" t="s">
        <v>76</v>
      </c>
      <c r="B127" s="191"/>
      <c r="C127" s="186"/>
      <c r="D127" s="157">
        <v>822</v>
      </c>
      <c r="E127" s="157"/>
      <c r="F127" s="157"/>
      <c r="G127" s="157"/>
      <c r="H127" s="158"/>
    </row>
    <row r="128" spans="1:8" ht="63" customHeight="1" x14ac:dyDescent="0.2">
      <c r="A128" s="190" t="s">
        <v>77</v>
      </c>
      <c r="B128" s="191"/>
      <c r="C128" s="186"/>
      <c r="D128" s="157">
        <v>657.6</v>
      </c>
      <c r="E128" s="157"/>
      <c r="F128" s="157"/>
      <c r="G128" s="157"/>
      <c r="H128" s="158"/>
    </row>
    <row r="129" spans="1:8" ht="63" customHeight="1" x14ac:dyDescent="0.2">
      <c r="A129" s="190" t="s">
        <v>78</v>
      </c>
      <c r="B129" s="191"/>
      <c r="C129" s="186"/>
      <c r="D129" s="157">
        <v>548</v>
      </c>
      <c r="E129" s="157"/>
      <c r="F129" s="157"/>
      <c r="G129" s="157"/>
      <c r="H129" s="158"/>
    </row>
    <row r="130" spans="1:8" ht="63" customHeight="1" x14ac:dyDescent="0.2">
      <c r="A130" s="190" t="s">
        <v>79</v>
      </c>
      <c r="B130" s="191"/>
      <c r="C130" s="186"/>
      <c r="D130" s="157">
        <v>469.71428571428572</v>
      </c>
      <c r="E130" s="157"/>
      <c r="F130" s="157"/>
      <c r="G130" s="157"/>
      <c r="H130" s="158"/>
    </row>
    <row r="131" spans="1:8" ht="63" customHeight="1" x14ac:dyDescent="0.2">
      <c r="A131" s="190" t="s">
        <v>80</v>
      </c>
      <c r="B131" s="191"/>
      <c r="C131" s="186"/>
      <c r="D131" s="157">
        <v>411</v>
      </c>
      <c r="E131" s="157"/>
      <c r="F131" s="157"/>
      <c r="G131" s="157"/>
      <c r="H131" s="158"/>
    </row>
    <row r="132" spans="1:8" ht="63" customHeight="1" x14ac:dyDescent="0.2">
      <c r="A132" s="190" t="s">
        <v>81</v>
      </c>
      <c r="B132" s="191"/>
      <c r="C132" s="186"/>
      <c r="D132" s="157">
        <v>365.33333333333331</v>
      </c>
      <c r="E132" s="157"/>
      <c r="F132" s="157"/>
      <c r="G132" s="157"/>
      <c r="H132" s="158"/>
    </row>
    <row r="133" spans="1:8" ht="63" customHeight="1" thickBot="1" x14ac:dyDescent="0.25">
      <c r="A133" s="190" t="s">
        <v>82</v>
      </c>
      <c r="B133" s="191"/>
      <c r="C133" s="194"/>
      <c r="D133" s="157">
        <v>328.8</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44">
        <v>7800</v>
      </c>
      <c r="E134" s="45"/>
      <c r="F134" s="45"/>
      <c r="G134" s="45"/>
      <c r="H134" s="46"/>
    </row>
    <row r="135" spans="1:8" ht="21.75" thickBot="1" x14ac:dyDescent="0.25">
      <c r="A135" s="336"/>
      <c r="B135" s="337"/>
      <c r="C135" s="125"/>
      <c r="D135" s="399"/>
      <c r="E135" s="399"/>
      <c r="F135" s="399"/>
      <c r="G135" s="399"/>
      <c r="H135" s="400"/>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"2ГИС.ХАНТЫ-МАНСИЙСК"</v>
      </c>
      <c r="D136" s="31">
        <v>3504</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121">
        <v>720</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6">
        <v>2160</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"2ГИС.ХАНТЫ-МАНСИЙСК"</v>
      </c>
      <c r="D139" s="36">
        <v>6000</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"2ГИС.ХАНТЫ-МАНСИЙСК"</v>
      </c>
      <c r="D140" s="36">
        <v>7200</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6">
        <v>480</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6">
        <v>480</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6">
        <v>600</v>
      </c>
      <c r="E143" s="37"/>
      <c r="F143" s="37"/>
      <c r="G143" s="37"/>
      <c r="H143" s="38"/>
    </row>
    <row r="144" spans="1:8" ht="50.1" customHeight="1" x14ac:dyDescent="0.2">
      <c r="A144" s="160" t="s">
        <v>93</v>
      </c>
      <c r="B144" s="161"/>
      <c r="C144" s="203" t="str">
        <f>C137</f>
        <v>Электронный справочник на основе Справочника организаций "2ГИС.ХАНТЫ-МАНСИЙСК" (версия для ПК)</v>
      </c>
      <c r="D144" s="36">
        <v>5502</v>
      </c>
      <c r="E144" s="37"/>
      <c r="F144" s="37"/>
      <c r="G144" s="37"/>
      <c r="H144" s="38"/>
    </row>
    <row r="145" spans="1:8" ht="50.1" customHeight="1" x14ac:dyDescent="0.2">
      <c r="A145" s="160" t="s">
        <v>94</v>
      </c>
      <c r="B145" s="161"/>
      <c r="C145" s="202" t="s">
        <v>95</v>
      </c>
      <c r="D145" s="36">
        <v>600</v>
      </c>
      <c r="E145" s="37"/>
      <c r="F145" s="37"/>
      <c r="G145" s="37"/>
      <c r="H145" s="38"/>
    </row>
    <row r="146" spans="1:8" ht="75"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6">
        <v>2502</v>
      </c>
      <c r="E146" s="37"/>
      <c r="F146" s="37"/>
      <c r="G146" s="37"/>
      <c r="H146" s="38"/>
    </row>
    <row r="147" spans="1:8" ht="75" customHeight="1" x14ac:dyDescent="0.2">
      <c r="A147" s="160" t="s">
        <v>97</v>
      </c>
      <c r="B147" s="161"/>
      <c r="C147" s="202"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6">
        <v>2004</v>
      </c>
      <c r="E147" s="37"/>
      <c r="F147" s="37"/>
      <c r="G147" s="37"/>
      <c r="H147" s="38"/>
    </row>
    <row r="148" spans="1:8" ht="75" customHeight="1" x14ac:dyDescent="0.2">
      <c r="A148" s="160" t="s">
        <v>98</v>
      </c>
      <c r="B148" s="161"/>
      <c r="C148"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6">
        <v>1380</v>
      </c>
      <c r="E148" s="37"/>
      <c r="F148" s="37"/>
      <c r="G148" s="37"/>
      <c r="H148" s="38"/>
    </row>
    <row r="149" spans="1:8" ht="75" customHeight="1" x14ac:dyDescent="0.2">
      <c r="A149" s="160" t="s">
        <v>99</v>
      </c>
      <c r="B149" s="161"/>
      <c r="C149"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6">
        <v>816</v>
      </c>
      <c r="E149" s="37"/>
      <c r="F149" s="37"/>
      <c r="G149" s="37"/>
      <c r="H149" s="38"/>
    </row>
    <row r="150" spans="1:8" ht="75" customHeight="1" x14ac:dyDescent="0.2">
      <c r="A150" s="160" t="s">
        <v>100</v>
      </c>
      <c r="B150" s="161" t="s">
        <v>100</v>
      </c>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6">
        <v>6000</v>
      </c>
      <c r="E150" s="37"/>
      <c r="F150" s="37"/>
      <c r="G150" s="37"/>
      <c r="H150" s="38"/>
    </row>
    <row r="151" spans="1:8" ht="75" customHeight="1" x14ac:dyDescent="0.2">
      <c r="A151" s="160" t="s">
        <v>101</v>
      </c>
      <c r="B151" s="161" t="s">
        <v>101</v>
      </c>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6">
        <v>3000</v>
      </c>
      <c r="E151" s="37"/>
      <c r="F151" s="37"/>
      <c r="G151" s="37"/>
      <c r="H151" s="38"/>
    </row>
    <row r="152" spans="1:8" ht="50.1" customHeight="1" thickBot="1" x14ac:dyDescent="0.25">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6">
        <v>480</v>
      </c>
      <c r="E152" s="37"/>
      <c r="F152" s="37"/>
      <c r="G152" s="37"/>
      <c r="H152" s="38"/>
    </row>
    <row r="153" spans="1:8" s="16" customFormat="1" ht="102" customHeight="1" thickBot="1" x14ac:dyDescent="0.25">
      <c r="A153" s="160" t="s">
        <v>16</v>
      </c>
      <c r="B153" s="161"/>
      <c r="C15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6">
        <v>480</v>
      </c>
      <c r="E153" s="37"/>
      <c r="F153" s="37"/>
      <c r="G153" s="37"/>
      <c r="H153" s="38"/>
    </row>
    <row r="154" spans="1:8" s="16" customFormat="1" ht="102" customHeight="1" thickBot="1" x14ac:dyDescent="0.25">
      <c r="A154" s="160" t="s">
        <v>103</v>
      </c>
      <c r="B154" s="161"/>
      <c r="C15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4" s="36">
        <v>100002</v>
      </c>
      <c r="E154" s="37"/>
      <c r="F154" s="37"/>
      <c r="G154" s="37"/>
      <c r="H154" s="38"/>
    </row>
    <row r="155" spans="1:8" s="16" customFormat="1" ht="126" customHeight="1" x14ac:dyDescent="0.2">
      <c r="A155" s="160" t="s">
        <v>104</v>
      </c>
      <c r="B155" s="161"/>
      <c r="C15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5" s="36">
        <v>4002</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6">
        <v>2004</v>
      </c>
      <c r="E156" s="37"/>
      <c r="F156" s="37"/>
      <c r="G156" s="37"/>
      <c r="H156" s="38"/>
    </row>
    <row r="157" spans="1:8" s="16" customFormat="1" ht="96" customHeight="1" x14ac:dyDescent="0.2">
      <c r="A157" s="154" t="s">
        <v>106</v>
      </c>
      <c r="B157" s="204"/>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7" s="36">
        <v>5010</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"2ГИС.ХАНТЫ-МАНСИЙСК"</v>
      </c>
      <c r="D158" s="36">
        <v>4920</v>
      </c>
      <c r="E158" s="37"/>
      <c r="F158" s="37"/>
      <c r="G158" s="37"/>
      <c r="H158" s="38"/>
    </row>
    <row r="159" spans="1:8" ht="50.1" customHeight="1" x14ac:dyDescent="0.2">
      <c r="A159" s="160" t="s">
        <v>108</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6">
        <v>1080</v>
      </c>
      <c r="E159" s="37"/>
      <c r="F159" s="37"/>
      <c r="G159" s="37"/>
      <c r="H159" s="38"/>
    </row>
    <row r="160" spans="1:8" ht="50.1" customHeight="1" x14ac:dyDescent="0.2">
      <c r="A160" s="160" t="s">
        <v>109</v>
      </c>
      <c r="B160" s="161"/>
      <c r="C160" s="202" t="str">
        <f t="shared" si="1"/>
        <v>Электронный справочник на основе Справочника организаций "2ГИС.ХАНТЫ-МАНСИЙСК" (версия для ПК)</v>
      </c>
      <c r="D160" s="36">
        <v>3120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"2ГИС.ХАНТЫ-МАНСИЙСК"</v>
      </c>
      <c r="D161" s="36">
        <v>8400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"2ГИС.ХАНТЫ-МАНСИЙСК"</v>
      </c>
      <c r="D162" s="36">
        <v>10080</v>
      </c>
      <c r="E162" s="37"/>
      <c r="F162" s="37"/>
      <c r="G162" s="37"/>
      <c r="H162" s="38"/>
    </row>
    <row r="163" spans="1:8" ht="50.1" customHeight="1" x14ac:dyDescent="0.2">
      <c r="A163" s="160" t="s">
        <v>112</v>
      </c>
      <c r="B163" s="161"/>
      <c r="C163" s="202" t="str">
        <f t="shared" si="1"/>
        <v>Электронный справочник на основе Справочника организаций "2ГИС.ХАНТЫ-МАНСИЙСК" (версия для ПК)</v>
      </c>
      <c r="D163" s="36">
        <v>720</v>
      </c>
      <c r="E163" s="37"/>
      <c r="F163" s="37"/>
      <c r="G163" s="37"/>
      <c r="H163" s="38"/>
    </row>
    <row r="164" spans="1:8" ht="50.1" customHeight="1" x14ac:dyDescent="0.2">
      <c r="A164" s="160" t="s">
        <v>113</v>
      </c>
      <c r="B164" s="161"/>
      <c r="C164" s="202" t="str">
        <f t="shared" si="1"/>
        <v>Электронный справочник на основе Справочника организаций "2ГИС.ХАНТЫ-МАНСИЙСК" (версия для ПК)</v>
      </c>
      <c r="D164" s="36">
        <v>720</v>
      </c>
      <c r="E164" s="37"/>
      <c r="F164" s="37"/>
      <c r="G164" s="37"/>
      <c r="H164" s="38"/>
    </row>
    <row r="165" spans="1:8" ht="50.1" customHeight="1" x14ac:dyDescent="0.2">
      <c r="A165" s="160" t="s">
        <v>114</v>
      </c>
      <c r="B165" s="161"/>
      <c r="C165" s="202" t="str">
        <f t="shared" si="1"/>
        <v>Электронный справочник на основе Справочника организаций "2ГИС.ХАНТЫ-МАНСИЙСК" (версия для ПК)</v>
      </c>
      <c r="D165" s="36">
        <v>840</v>
      </c>
      <c r="E165" s="37"/>
      <c r="F165" s="37"/>
      <c r="G165" s="37"/>
      <c r="H165" s="38"/>
    </row>
    <row r="166" spans="1:8" ht="50.1" customHeight="1" x14ac:dyDescent="0.2">
      <c r="A166" s="160" t="s">
        <v>115</v>
      </c>
      <c r="B166" s="161"/>
      <c r="C166" s="202" t="s">
        <v>95</v>
      </c>
      <c r="D166" s="36">
        <v>840</v>
      </c>
      <c r="E166" s="37"/>
      <c r="F166" s="37"/>
      <c r="G166" s="37"/>
      <c r="H166" s="38"/>
    </row>
    <row r="167" spans="1:8" ht="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6">
        <v>8400</v>
      </c>
      <c r="E167" s="37"/>
      <c r="F167" s="37"/>
      <c r="G167" s="37"/>
      <c r="H167" s="38"/>
    </row>
    <row r="168" spans="1:8" ht="50.1" customHeight="1" thickBot="1" x14ac:dyDescent="0.25">
      <c r="A168" s="160" t="s">
        <v>117</v>
      </c>
      <c r="B168" s="161"/>
      <c r="C168" s="202" t="str">
        <f t="shared" si="1"/>
        <v>Электронный справочник на основе Справочника организаций "2ГИС.ХАНТЫ-МАНСИЙСК" (версия для ПК)</v>
      </c>
      <c r="D168" s="44">
        <v>720</v>
      </c>
      <c r="E168" s="45"/>
      <c r="F168" s="45"/>
      <c r="G168" s="45"/>
      <c r="H168" s="46"/>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6">
        <v>2502</v>
      </c>
      <c r="E170" s="37"/>
      <c r="F170" s="37"/>
      <c r="G170" s="37"/>
      <c r="H170" s="38"/>
    </row>
    <row r="171" spans="1:8" s="16" customFormat="1" ht="50.1" customHeight="1" x14ac:dyDescent="0.2">
      <c r="A171" s="160" t="s">
        <v>120</v>
      </c>
      <c r="B171" s="161"/>
      <c r="C171" s="209"/>
      <c r="D171" s="36">
        <v>2502</v>
      </c>
      <c r="E171" s="37"/>
      <c r="F171" s="37"/>
      <c r="G171" s="37"/>
      <c r="H171" s="38"/>
    </row>
    <row r="172" spans="1:8" s="16" customFormat="1" ht="50.1" customHeight="1" x14ac:dyDescent="0.2">
      <c r="A172" s="207" t="s">
        <v>121</v>
      </c>
      <c r="B172" s="208"/>
      <c r="C172" s="209"/>
      <c r="D172" s="359">
        <v>1500</v>
      </c>
      <c r="E172" s="157"/>
      <c r="F172" s="157"/>
      <c r="G172" s="157"/>
      <c r="H172" s="157"/>
    </row>
    <row r="173" spans="1:8" s="16" customFormat="1" ht="50.1" customHeight="1" x14ac:dyDescent="0.2">
      <c r="A173" s="207" t="s">
        <v>122</v>
      </c>
      <c r="B173" s="208"/>
      <c r="C173" s="209"/>
      <c r="D173" s="359">
        <v>150</v>
      </c>
      <c r="E173" s="157"/>
      <c r="F173" s="157"/>
      <c r="G173" s="157"/>
      <c r="H173" s="157"/>
    </row>
    <row r="174" spans="1:8" s="16" customFormat="1" ht="50.1" customHeight="1" thickBot="1" x14ac:dyDescent="0.25">
      <c r="A174" s="207" t="s">
        <v>123</v>
      </c>
      <c r="B174" s="208"/>
      <c r="C174" s="210"/>
      <c r="D174" s="78">
        <v>510</v>
      </c>
      <c r="E174" s="79"/>
      <c r="F174" s="79"/>
      <c r="G174" s="79"/>
      <c r="H174" s="79"/>
    </row>
    <row r="175" spans="1:8" s="16" customFormat="1" ht="50.1" customHeight="1" thickBot="1" x14ac:dyDescent="0.25">
      <c r="A175" s="24" t="s">
        <v>124</v>
      </c>
      <c r="B175" s="25"/>
      <c r="C175" s="26"/>
      <c r="D175" s="173"/>
      <c r="E175" s="173"/>
      <c r="F175" s="173"/>
      <c r="G175" s="173"/>
      <c r="H175" s="174"/>
    </row>
    <row r="176" spans="1:8" ht="50.1" customHeight="1" x14ac:dyDescent="0.2">
      <c r="A176" s="160" t="s">
        <v>125</v>
      </c>
      <c r="B176" s="161"/>
      <c r="C17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76" s="212">
        <f>F176*1.2</f>
        <v>1843.1999999999998</v>
      </c>
      <c r="E176" s="213">
        <f>F176*1.1</f>
        <v>1689.6000000000001</v>
      </c>
      <c r="F176" s="213">
        <v>1536</v>
      </c>
      <c r="G176" s="213">
        <f>F176*0.75</f>
        <v>1152</v>
      </c>
      <c r="H176" s="214">
        <f>F176*0.5</f>
        <v>768</v>
      </c>
    </row>
    <row r="177" spans="1:8" ht="50.1" customHeight="1" x14ac:dyDescent="0.2">
      <c r="A177" s="160" t="s">
        <v>126</v>
      </c>
      <c r="B177" s="161"/>
      <c r="C177" s="202" t="str">
        <f>"Интернет-площадка 2gis.ru на основе Cправочника организаций "&amp;$C$2&amp;""</f>
        <v>Интернет-площадка 2gis.ru на основе Cправочника организаций "2ГИС.ХАНТЫ-МАНСИЙСК"</v>
      </c>
      <c r="D177" s="36">
        <v>1302</v>
      </c>
      <c r="E177" s="37"/>
      <c r="F177" s="37"/>
      <c r="G177" s="37"/>
      <c r="H177" s="38"/>
    </row>
    <row r="178" spans="1:8" ht="50.1" customHeight="1" x14ac:dyDescent="0.2">
      <c r="A178" s="160" t="s">
        <v>127</v>
      </c>
      <c r="B178" s="161"/>
      <c r="C178"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8" s="36">
        <v>600</v>
      </c>
      <c r="E178" s="37"/>
      <c r="F178" s="37"/>
      <c r="G178" s="37"/>
      <c r="H178" s="38"/>
    </row>
    <row r="179" spans="1:8" ht="50.1" customHeight="1" x14ac:dyDescent="0.2">
      <c r="A179" s="160" t="s">
        <v>128</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79" s="212">
        <f>F179*1.2</f>
        <v>2592</v>
      </c>
      <c r="E179" s="213">
        <f>F179*1.1</f>
        <v>2376</v>
      </c>
      <c r="F179" s="213">
        <v>2160</v>
      </c>
      <c r="G179" s="213">
        <f>F179*0.75</f>
        <v>1620</v>
      </c>
      <c r="H179" s="214">
        <f>F179*0.5</f>
        <v>1080</v>
      </c>
    </row>
    <row r="180" spans="1:8" ht="50.1" customHeight="1" x14ac:dyDescent="0.2">
      <c r="A180" s="160" t="s">
        <v>179</v>
      </c>
      <c r="B180" s="161"/>
      <c r="C180" s="202" t="str">
        <f>"Интернет-площадка 2gis.ru на основе Cправочника организаций "&amp;$C$2&amp;""</f>
        <v>Интернет-площадка 2gis.ru на основе Cправочника организаций "2ГИС.ХАНТЫ-МАНСИЙСК"</v>
      </c>
      <c r="D180" s="36">
        <v>1920</v>
      </c>
      <c r="E180" s="37"/>
      <c r="F180" s="37"/>
      <c r="G180" s="37"/>
      <c r="H180" s="38"/>
    </row>
    <row r="181" spans="1:8" ht="50.1" customHeight="1" x14ac:dyDescent="0.2">
      <c r="A181" s="160" t="s">
        <v>130</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81" s="36">
        <v>840</v>
      </c>
      <c r="E181" s="37"/>
      <c r="F181" s="37"/>
      <c r="G181" s="37"/>
      <c r="H181" s="38"/>
    </row>
    <row r="182" spans="1:8" s="16" customFormat="1" ht="126" customHeight="1" thickBot="1" x14ac:dyDescent="0.25">
      <c r="A182" s="160" t="s">
        <v>131</v>
      </c>
      <c r="B182" s="161"/>
      <c r="C182" s="215" t="str">
        <f>C177</f>
        <v>Интернет-площадка 2gis.ru на основе Cправочника организаций "2ГИС.ХАНТЫ-МАНСИЙСК"</v>
      </c>
      <c r="D182" s="212">
        <f>F182*1.2</f>
        <v>1440</v>
      </c>
      <c r="E182" s="213">
        <f>F182*1.1</f>
        <v>1320</v>
      </c>
      <c r="F182" s="213">
        <v>1200</v>
      </c>
      <c r="G182" s="213">
        <f>F182*0.75</f>
        <v>900</v>
      </c>
      <c r="H182" s="214">
        <f>F182*0.5</f>
        <v>600</v>
      </c>
    </row>
    <row r="183" spans="1:8" ht="50.1" customHeight="1" thickBot="1" x14ac:dyDescent="0.25">
      <c r="A183" s="24" t="s">
        <v>193</v>
      </c>
      <c r="B183" s="25"/>
      <c r="C183" s="26"/>
      <c r="D183" s="173"/>
      <c r="E183" s="173"/>
      <c r="F183" s="173"/>
      <c r="G183" s="173"/>
      <c r="H183" s="174"/>
    </row>
    <row r="184" spans="1:8" s="23" customFormat="1" ht="30" customHeight="1" thickBot="1" x14ac:dyDescent="0.25">
      <c r="A184" s="589"/>
      <c r="B184" s="429"/>
      <c r="C184" s="430"/>
      <c r="D184" s="429"/>
      <c r="E184" s="429"/>
      <c r="F184" s="429"/>
      <c r="G184" s="429"/>
      <c r="H184" s="431"/>
    </row>
    <row r="185" spans="1:8" s="16" customFormat="1" ht="185.25" customHeight="1" x14ac:dyDescent="0.2">
      <c r="A185" s="160" t="s">
        <v>194</v>
      </c>
      <c r="B185" s="161"/>
      <c r="C18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5" s="31">
        <v>9780</v>
      </c>
      <c r="E185" s="32"/>
      <c r="F185" s="32"/>
      <c r="G185" s="32"/>
      <c r="H185" s="33"/>
    </row>
    <row r="186" spans="1:8" s="16" customFormat="1" ht="83.25" customHeight="1" thickBot="1" x14ac:dyDescent="0.25">
      <c r="A186" s="160" t="s">
        <v>195</v>
      </c>
      <c r="B186" s="161"/>
      <c r="C186" s="209"/>
      <c r="D186" s="36">
        <v>9780</v>
      </c>
      <c r="E186" s="37"/>
      <c r="F186" s="37"/>
      <c r="G186" s="37"/>
      <c r="H186" s="38"/>
    </row>
    <row r="187" spans="1:8" ht="21.75" thickBot="1" x14ac:dyDescent="0.25">
      <c r="A187" s="336"/>
      <c r="B187" s="337"/>
      <c r="C187" s="130"/>
      <c r="D187" s="399"/>
      <c r="E187" s="399"/>
      <c r="F187" s="399"/>
      <c r="G187" s="399"/>
      <c r="H187" s="400"/>
    </row>
    <row r="189" spans="1:8" ht="21" x14ac:dyDescent="0.2">
      <c r="A189" s="220"/>
      <c r="B189" s="221" t="s">
        <v>133</v>
      </c>
      <c r="C189" s="222" t="s">
        <v>518</v>
      </c>
      <c r="D189" s="222"/>
      <c r="E189" s="223"/>
      <c r="F189" s="223"/>
      <c r="G189" s="223"/>
      <c r="H189" s="223"/>
    </row>
    <row r="190" spans="1:8" ht="21" x14ac:dyDescent="0.2">
      <c r="A190" s="220"/>
      <c r="B190" s="223"/>
      <c r="C190" s="224" t="s">
        <v>519</v>
      </c>
      <c r="D190" s="224"/>
      <c r="E190" s="223"/>
      <c r="F190" s="223"/>
      <c r="G190" s="223"/>
      <c r="H190" s="223"/>
    </row>
    <row r="191" spans="1:8" ht="21" x14ac:dyDescent="0.2">
      <c r="A191" s="220"/>
      <c r="B191" s="223"/>
      <c r="C191" s="224" t="s">
        <v>520</v>
      </c>
      <c r="D191" s="224"/>
      <c r="E191" s="223"/>
      <c r="F191" s="223"/>
      <c r="G191" s="223"/>
      <c r="H191" s="223"/>
    </row>
    <row r="192" spans="1:8" ht="21" x14ac:dyDescent="0.2">
      <c r="C192" s="224"/>
      <c r="D192" s="224"/>
      <c r="E192" s="223"/>
      <c r="F192" s="223"/>
      <c r="G192" s="223"/>
      <c r="H192" s="217"/>
    </row>
    <row r="193" spans="1:8" ht="26.25" customHeight="1" x14ac:dyDescent="0.2">
      <c r="A193" s="227" t="str">
        <f>Абакан_юр!A174</f>
        <v>По соглашению сторон в качестве валюты платежа могут выступать украинские гривны, в этом случае курс следующий: 1 руб. = 0,4273 гривен</v>
      </c>
      <c r="B193" s="227"/>
      <c r="C193" s="227"/>
      <c r="D193" s="228"/>
      <c r="E193" s="228"/>
      <c r="F193" s="229"/>
      <c r="G193" s="230"/>
      <c r="H193" s="230"/>
    </row>
    <row r="194" spans="1:8" ht="26.25" customHeight="1" x14ac:dyDescent="0.2">
      <c r="A194" s="227" t="str">
        <f>Абакан_юр!A175</f>
        <v>По соглашению сторон в качестве валюты платежа могут выступать дирхамы ОАЭ, в этом случае курс следующий: 1 руб. = 0,0413 дирхам</v>
      </c>
      <c r="B194" s="227"/>
      <c r="C194" s="227"/>
      <c r="D194" s="228"/>
      <c r="E194" s="228"/>
      <c r="F194" s="229"/>
      <c r="G194" s="232"/>
      <c r="H194" s="232"/>
    </row>
    <row r="195" spans="1:8" ht="26.25" customHeight="1" x14ac:dyDescent="0.2">
      <c r="A195" s="227" t="str">
        <f>Абакан_юр!A176</f>
        <v>По соглашению сторон в качестве валюты платежа могут выступать доллары США, в этом случае курс следующий: 1 руб. = 0,0113 доллара</v>
      </c>
      <c r="B195" s="227"/>
      <c r="C195" s="227"/>
      <c r="D195" s="228"/>
      <c r="E195" s="228"/>
      <c r="F195" s="229"/>
      <c r="G195" s="232"/>
      <c r="H195" s="232"/>
    </row>
    <row r="196" spans="1:8" ht="26.25" customHeight="1" x14ac:dyDescent="0.2">
      <c r="A196" s="227" t="str">
        <f>Абакан_юр!A177</f>
        <v>По соглашению сторон в качестве валюты платежа могут выступать евро, в этом случае курс следующий: 1 руб. = 0,0105 евро</v>
      </c>
      <c r="B196" s="227"/>
      <c r="C196" s="227"/>
      <c r="D196" s="228"/>
      <c r="E196" s="229"/>
      <c r="F196" s="229"/>
      <c r="G196" s="232"/>
      <c r="H196" s="232"/>
    </row>
    <row r="197" spans="1:8" ht="26.25" customHeight="1" x14ac:dyDescent="0.2">
      <c r="A197" s="227" t="str">
        <f>Абакан_юр!A178</f>
        <v>По соглашению сторон в качестве валюты платежа могут выступать чешские кроны, в этом случае курс следующий: 1 руб. = 0,2661 крона</v>
      </c>
      <c r="B197" s="227"/>
      <c r="C197" s="227"/>
      <c r="D197" s="228"/>
      <c r="E197" s="229"/>
      <c r="F197" s="229"/>
      <c r="G197" s="232"/>
      <c r="H197" s="232"/>
    </row>
    <row r="198" spans="1:8" ht="26.25" customHeight="1" x14ac:dyDescent="0.2">
      <c r="A198" s="227" t="str">
        <f>Абакан_юр!A179</f>
        <v>По соглашению сторон в качестве валюты платежа могут выступать киргизские сомы, в этом случае курс следующий: 1 руб. = 1,0065 сом</v>
      </c>
      <c r="B198" s="227"/>
      <c r="C198" s="227"/>
      <c r="D198" s="228"/>
      <c r="E198" s="228"/>
      <c r="F198" s="229"/>
      <c r="G198" s="232"/>
      <c r="H198" s="232"/>
    </row>
    <row r="199" spans="1:8" ht="26.25" customHeight="1" x14ac:dyDescent="0.2">
      <c r="A19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9" s="227"/>
      <c r="C199" s="227"/>
      <c r="D199" s="228"/>
      <c r="E199" s="228"/>
      <c r="F199" s="229"/>
      <c r="G199" s="232"/>
      <c r="H199" s="232"/>
    </row>
    <row r="200" spans="1:8" ht="26.25" x14ac:dyDescent="0.2">
      <c r="A200" s="233"/>
      <c r="B200" s="233"/>
      <c r="C200" s="234"/>
      <c r="D200" s="235"/>
      <c r="E200" s="235"/>
      <c r="F200" s="236"/>
      <c r="G200" s="237"/>
      <c r="H200" s="237"/>
    </row>
    <row r="201" spans="1:8" ht="21" x14ac:dyDescent="0.2">
      <c r="A201" s="239" t="s">
        <v>144</v>
      </c>
      <c r="B201" s="239"/>
      <c r="C201" s="239"/>
      <c r="D201" s="239"/>
      <c r="E201" s="239"/>
      <c r="F201" s="239"/>
      <c r="G201" s="239"/>
      <c r="H201" s="239"/>
    </row>
    <row r="202" spans="1:8" ht="21" x14ac:dyDescent="0.2">
      <c r="A202" s="239" t="s">
        <v>145</v>
      </c>
      <c r="B202" s="239"/>
      <c r="C202" s="239"/>
      <c r="D202" s="239"/>
      <c r="E202" s="239"/>
      <c r="F202" s="239"/>
      <c r="G202" s="239"/>
      <c r="H202" s="239"/>
    </row>
    <row r="203" spans="1:8" ht="26.25" x14ac:dyDescent="0.2">
      <c r="A203" s="233"/>
      <c r="B203" s="233"/>
      <c r="C203" s="234"/>
      <c r="D203" s="235"/>
      <c r="E203" s="235"/>
      <c r="F203" s="236"/>
      <c r="G203" s="237"/>
      <c r="H203" s="237"/>
    </row>
    <row r="204" spans="1:8" ht="50.1" customHeight="1" thickBot="1" x14ac:dyDescent="0.25">
      <c r="A204" s="240" t="s">
        <v>146</v>
      </c>
      <c r="B204" s="240"/>
      <c r="C204" s="240"/>
      <c r="D204" s="240"/>
      <c r="E204" s="240"/>
      <c r="F204" s="241"/>
      <c r="G204" s="231"/>
      <c r="H204" s="242"/>
    </row>
    <row r="205" spans="1:8" ht="50.1" customHeight="1" thickBot="1" x14ac:dyDescent="0.25">
      <c r="A205" s="243" t="s">
        <v>147</v>
      </c>
      <c r="B205" s="244"/>
      <c r="C205" s="244"/>
      <c r="D205" s="244"/>
      <c r="E205" s="245"/>
      <c r="F205" s="246"/>
      <c r="H205" s="247"/>
    </row>
    <row r="206" spans="1:8" ht="112.5" customHeight="1" thickBot="1" x14ac:dyDescent="0.25">
      <c r="A206" s="375" t="s">
        <v>148</v>
      </c>
      <c r="B206" s="376"/>
      <c r="C206" s="250" t="s">
        <v>149</v>
      </c>
      <c r="D206" s="402" t="s">
        <v>150</v>
      </c>
      <c r="E206" s="403"/>
      <c r="F206" s="252"/>
      <c r="G206" s="252"/>
      <c r="H206" s="252"/>
    </row>
    <row r="207" spans="1:8" ht="112.5" customHeight="1" x14ac:dyDescent="0.2">
      <c r="A207" s="253" t="s">
        <v>151</v>
      </c>
      <c r="B207" s="254"/>
      <c r="C207" s="255" t="s">
        <v>152</v>
      </c>
      <c r="D207" s="256" t="s">
        <v>153</v>
      </c>
      <c r="E207" s="257"/>
      <c r="F207" s="252"/>
      <c r="G207" s="252"/>
      <c r="H207" s="252"/>
    </row>
    <row r="208" spans="1:8" ht="100.5" customHeight="1" x14ac:dyDescent="0.2">
      <c r="A208" s="258" t="s">
        <v>154</v>
      </c>
      <c r="B208" s="259"/>
      <c r="C208" s="260" t="s">
        <v>155</v>
      </c>
      <c r="D208" s="261" t="s">
        <v>156</v>
      </c>
      <c r="E208" s="262"/>
      <c r="F208" s="252"/>
      <c r="G208" s="252"/>
      <c r="H208" s="252"/>
    </row>
    <row r="209" spans="1:8" ht="124.5" customHeight="1" thickBot="1" x14ac:dyDescent="0.25">
      <c r="A209" s="404" t="s">
        <v>157</v>
      </c>
      <c r="B209" s="405"/>
      <c r="C209" s="406" t="s">
        <v>158</v>
      </c>
      <c r="D209" s="407" t="s">
        <v>156</v>
      </c>
      <c r="E209" s="408"/>
      <c r="F209" s="252"/>
      <c r="G209" s="252"/>
      <c r="H209" s="252"/>
    </row>
    <row r="210" spans="1:8" s="217" customFormat="1" ht="102.75" customHeight="1" thickBot="1" x14ac:dyDescent="0.25">
      <c r="A210" s="404" t="s">
        <v>160</v>
      </c>
      <c r="B210" s="405"/>
      <c r="C210" s="601" t="s">
        <v>161</v>
      </c>
      <c r="D210" s="407" t="s">
        <v>156</v>
      </c>
      <c r="E210" s="408"/>
      <c r="F210" s="246"/>
      <c r="G210" s="246"/>
      <c r="H210" s="246"/>
    </row>
    <row r="211" spans="1:8" s="238" customFormat="1" ht="222.75" customHeight="1" thickBot="1" x14ac:dyDescent="0.25">
      <c r="A211" s="404" t="s">
        <v>162</v>
      </c>
      <c r="B211" s="405"/>
      <c r="C211" s="406" t="s">
        <v>163</v>
      </c>
      <c r="D211" s="407" t="s">
        <v>156</v>
      </c>
      <c r="E211" s="408"/>
      <c r="F211" s="236"/>
      <c r="G211" s="237"/>
      <c r="H211" s="237"/>
    </row>
    <row r="212" spans="1:8" ht="198" customHeight="1" x14ac:dyDescent="0.2">
      <c r="A212"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239"/>
      <c r="C212" s="239"/>
      <c r="D212" s="239"/>
      <c r="E212" s="239"/>
      <c r="F212" s="239"/>
      <c r="G212" s="239"/>
      <c r="H212" s="239"/>
    </row>
    <row r="213" spans="1:8" ht="83.25" customHeight="1" x14ac:dyDescent="0.2">
      <c r="A213" s="239" t="s">
        <v>167</v>
      </c>
      <c r="B213" s="239"/>
      <c r="C213" s="239"/>
      <c r="D213" s="239"/>
      <c r="E213" s="239"/>
      <c r="F213" s="239"/>
      <c r="G213" s="239"/>
      <c r="H213" s="239"/>
    </row>
    <row r="214" spans="1:8" ht="23.25" x14ac:dyDescent="0.2">
      <c r="A214" s="264" t="s">
        <v>168</v>
      </c>
      <c r="B214" s="264"/>
      <c r="C214" s="264"/>
      <c r="D214" s="264"/>
      <c r="E214" s="264"/>
      <c r="F214" s="264"/>
      <c r="G214" s="264"/>
      <c r="H214" s="264"/>
    </row>
    <row r="215" spans="1:8" s="266" customFormat="1" ht="114.75" customHeight="1" x14ac:dyDescent="0.2">
      <c r="A215" s="239" t="s">
        <v>169</v>
      </c>
      <c r="B215" s="239"/>
      <c r="C215" s="239"/>
      <c r="D215" s="239"/>
      <c r="E215" s="239"/>
      <c r="F215" s="239"/>
      <c r="G215" s="239"/>
      <c r="H215" s="239"/>
    </row>
  </sheetData>
  <sheetProtection selectLockedCells="1" selectUnlockedCells="1"/>
  <mergeCells count="354">
    <mergeCell ref="A214:H214"/>
    <mergeCell ref="A215:E215"/>
    <mergeCell ref="F215:H215"/>
    <mergeCell ref="A210:B210"/>
    <mergeCell ref="D210:E210"/>
    <mergeCell ref="A211:B211"/>
    <mergeCell ref="D211:E211"/>
    <mergeCell ref="A212:H212"/>
    <mergeCell ref="A213:H213"/>
    <mergeCell ref="A207:B207"/>
    <mergeCell ref="D207:E207"/>
    <mergeCell ref="A208:B208"/>
    <mergeCell ref="D208:E208"/>
    <mergeCell ref="A209:B209"/>
    <mergeCell ref="D209:E209"/>
    <mergeCell ref="A201:H201"/>
    <mergeCell ref="A202:H202"/>
    <mergeCell ref="A204:E204"/>
    <mergeCell ref="A205:E205"/>
    <mergeCell ref="A206:B206"/>
    <mergeCell ref="D206:E206"/>
    <mergeCell ref="A194:C194"/>
    <mergeCell ref="A195:C195"/>
    <mergeCell ref="A196:C196"/>
    <mergeCell ref="A197:C197"/>
    <mergeCell ref="A198:C198"/>
    <mergeCell ref="A199:C199"/>
    <mergeCell ref="C189:D189"/>
    <mergeCell ref="C190:D190"/>
    <mergeCell ref="C191:D191"/>
    <mergeCell ref="C192:D192"/>
    <mergeCell ref="A193:C193"/>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9"/>
  <sheetViews>
    <sheetView view="pageBreakPreview" zoomScale="40" zoomScaleNormal="60" zoomScaleSheetLayoutView="40" workbookViewId="0">
      <pane ySplit="3" topLeftCell="A52"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09"/>
      <c r="E1" s="509"/>
      <c r="F1" s="509"/>
      <c r="G1" s="510"/>
      <c r="H1" s="510"/>
    </row>
    <row r="2" spans="1:8" s="10" customFormat="1" ht="50.1" customHeight="1" x14ac:dyDescent="0.2">
      <c r="A2" s="5" t="str">
        <f>Абакан_юр!A2</f>
        <v>Введен в действие с "01" марта 2024 г.</v>
      </c>
      <c r="B2" s="6" t="s">
        <v>2</v>
      </c>
      <c r="C2" s="7" t="s">
        <v>732</v>
      </c>
      <c r="D2" s="511"/>
      <c r="E2" s="511"/>
      <c r="F2" s="511"/>
      <c r="G2" s="512"/>
      <c r="H2" s="512"/>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275"/>
      <c r="B6" s="276"/>
      <c r="C6" s="276"/>
      <c r="D6" s="337" t="s">
        <v>299</v>
      </c>
      <c r="E6" s="337"/>
      <c r="F6" s="337"/>
      <c r="G6" s="337"/>
      <c r="H6" s="478"/>
    </row>
    <row r="7" spans="1:8" s="16" customFormat="1" ht="24.75" customHeight="1" thickBot="1" x14ac:dyDescent="0.25">
      <c r="A7" s="290"/>
      <c r="B7" s="291"/>
      <c r="C7" s="292"/>
      <c r="D7" s="491" t="s">
        <v>171</v>
      </c>
      <c r="E7" s="278" t="s">
        <v>172</v>
      </c>
      <c r="F7" s="492" t="s">
        <v>173</v>
      </c>
      <c r="G7" s="278" t="s">
        <v>174</v>
      </c>
      <c r="H7" s="493"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18957.599999999999</v>
      </c>
      <c r="E8" s="32">
        <f>F8*1.1</f>
        <v>17377.800000000003</v>
      </c>
      <c r="F8" s="32">
        <v>15798</v>
      </c>
      <c r="G8" s="32">
        <f>F8*0.75</f>
        <v>11848.5</v>
      </c>
      <c r="H8" s="33">
        <f>F8*0.5</f>
        <v>7899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337" t="s">
        <v>299</v>
      </c>
      <c r="E12" s="337"/>
      <c r="F12" s="337"/>
      <c r="G12" s="337"/>
      <c r="H12" s="47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19195.2</v>
      </c>
      <c r="E13" s="32">
        <f>F13*1.1</f>
        <v>17595.600000000002</v>
      </c>
      <c r="F13" s="32">
        <v>15996</v>
      </c>
      <c r="G13" s="32">
        <f>F13*0.75</f>
        <v>11997</v>
      </c>
      <c r="H13" s="33">
        <f>F13*0.5</f>
        <v>7998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3798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337" t="s">
        <v>299</v>
      </c>
      <c r="E23" s="337"/>
      <c r="F23" s="337"/>
      <c r="G23" s="337"/>
      <c r="H23" s="47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389">
        <v>480</v>
      </c>
      <c r="E24" s="390"/>
      <c r="F24" s="390"/>
      <c r="G24" s="390"/>
      <c r="H24" s="391"/>
    </row>
    <row r="25" spans="1:8" s="16" customFormat="1" ht="94.5" customHeight="1" x14ac:dyDescent="0.2">
      <c r="A25" s="71"/>
      <c r="B25" s="92"/>
      <c r="C25" s="93"/>
      <c r="D25" s="94"/>
      <c r="E25" s="95"/>
      <c r="F25" s="95"/>
      <c r="G25" s="95"/>
      <c r="H25" s="392"/>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393"/>
      <c r="E26" s="394"/>
      <c r="F26" s="394"/>
      <c r="G26" s="394"/>
      <c r="H26" s="395"/>
    </row>
    <row r="27" spans="1:8" s="16" customFormat="1" ht="24.95" customHeight="1" thickBot="1" x14ac:dyDescent="0.25">
      <c r="A27" s="81"/>
      <c r="B27" s="48"/>
      <c r="C27" s="49"/>
      <c r="D27" s="337" t="s">
        <v>299</v>
      </c>
      <c r="E27" s="337"/>
      <c r="F27" s="337"/>
      <c r="G27" s="337"/>
      <c r="H27" s="47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47404.799999999996</v>
      </c>
      <c r="E28" s="32">
        <f>F28*1.1</f>
        <v>43454.400000000001</v>
      </c>
      <c r="F28" s="32">
        <v>39504</v>
      </c>
      <c r="G28" s="32">
        <f>F28*0.75</f>
        <v>29628</v>
      </c>
      <c r="H28" s="33">
        <f>F28*0.5</f>
        <v>19752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337" t="s">
        <v>299</v>
      </c>
      <c r="E32" s="337"/>
      <c r="F32" s="337"/>
      <c r="G32" s="337"/>
      <c r="H32" s="47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47995.199999999997</v>
      </c>
      <c r="E33" s="32">
        <f>F33*1.1</f>
        <v>43995.600000000006</v>
      </c>
      <c r="F33" s="32">
        <v>39996</v>
      </c>
      <c r="G33" s="32">
        <f>F33*0.75</f>
        <v>29997</v>
      </c>
      <c r="H33" s="33">
        <f>F33*0.5</f>
        <v>19998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9600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337" t="s">
        <v>299</v>
      </c>
      <c r="E43" s="337"/>
      <c r="F43" s="337"/>
      <c r="G43" s="337"/>
      <c r="H43" s="47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1">
        <f>F49*1.2</f>
        <v>22752</v>
      </c>
      <c r="E49" s="32">
        <f>F49*1.1</f>
        <v>20856</v>
      </c>
      <c r="F49" s="32">
        <v>18960</v>
      </c>
      <c r="G49" s="32">
        <f>F49*0.75</f>
        <v>14220</v>
      </c>
      <c r="H49" s="33">
        <f>F49*0.5</f>
        <v>9480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54">
        <f>F55*1.2</f>
        <v>23040</v>
      </c>
      <c r="E55" s="32">
        <f>F55*1.1</f>
        <v>21120</v>
      </c>
      <c r="F55" s="32">
        <v>19200</v>
      </c>
      <c r="G55" s="32">
        <f>F55*0.75</f>
        <v>14400</v>
      </c>
      <c r="H55" s="33">
        <f>F55*0.5</f>
        <v>9600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389">
        <v>480</v>
      </c>
      <c r="E61" s="390"/>
      <c r="F61" s="390"/>
      <c r="G61" s="390"/>
      <c r="H61" s="391"/>
    </row>
    <row r="62" spans="1:8" s="16" customFormat="1" ht="94.5" customHeight="1" x14ac:dyDescent="0.2">
      <c r="A62" s="71"/>
      <c r="B62" s="92"/>
      <c r="C62" s="93"/>
      <c r="D62" s="94"/>
      <c r="E62" s="95"/>
      <c r="F62" s="95"/>
      <c r="G62" s="95"/>
      <c r="H62" s="392"/>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393"/>
      <c r="E63" s="394"/>
      <c r="F63" s="394"/>
      <c r="G63" s="394"/>
      <c r="H63" s="395"/>
    </row>
    <row r="64" spans="1:8" s="16" customFormat="1" ht="24.95" customHeight="1" thickBot="1" x14ac:dyDescent="0.25">
      <c r="A64" s="81"/>
      <c r="B64" s="129"/>
      <c r="C64" s="130"/>
      <c r="D64" s="337" t="s">
        <v>299</v>
      </c>
      <c r="E64" s="337"/>
      <c r="F64" s="337"/>
      <c r="G64" s="337"/>
      <c r="H64" s="478"/>
    </row>
    <row r="65" spans="1:8" s="16" customFormat="1" ht="50.1" customHeight="1" thickBot="1" x14ac:dyDescent="0.25">
      <c r="A65" s="136" t="s">
        <v>665</v>
      </c>
      <c r="B65" s="137"/>
      <c r="C65" s="137"/>
      <c r="D65" s="138" t="str">
        <f>"от "&amp;MIN(D66:D90)&amp;" до "&amp;MAX(D66:D90)</f>
        <v>от 3498 до 87450</v>
      </c>
      <c r="E65" s="139"/>
      <c r="F65" s="139"/>
      <c r="G65" s="139"/>
      <c r="H65" s="140"/>
    </row>
    <row r="66" spans="1:8" s="16" customFormat="1" ht="37.5" customHeight="1" outlineLevel="1" x14ac:dyDescent="0.2">
      <c r="A66" s="141" t="s">
        <v>39</v>
      </c>
      <c r="B66" s="313"/>
      <c r="C66"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144">
        <v>3498</v>
      </c>
      <c r="E66" s="145"/>
      <c r="F66" s="145"/>
      <c r="G66" s="145"/>
      <c r="H66" s="146"/>
    </row>
    <row r="67" spans="1:8" s="16" customFormat="1" ht="37.5" customHeight="1" outlineLevel="1" x14ac:dyDescent="0.2">
      <c r="A67" s="147" t="s">
        <v>40</v>
      </c>
      <c r="B67" s="315"/>
      <c r="C67" s="297"/>
      <c r="D67" s="36">
        <v>6996</v>
      </c>
      <c r="E67" s="37"/>
      <c r="F67" s="37"/>
      <c r="G67" s="37"/>
      <c r="H67" s="38"/>
    </row>
    <row r="68" spans="1:8" s="16" customFormat="1" ht="37.5" customHeight="1" outlineLevel="1" x14ac:dyDescent="0.2">
      <c r="A68" s="147" t="s">
        <v>41</v>
      </c>
      <c r="B68" s="315"/>
      <c r="C68" s="297"/>
      <c r="D68" s="36">
        <v>10494</v>
      </c>
      <c r="E68" s="37"/>
      <c r="F68" s="37"/>
      <c r="G68" s="37"/>
      <c r="H68" s="38"/>
    </row>
    <row r="69" spans="1:8" s="16" customFormat="1" ht="37.5" customHeight="1" outlineLevel="1" x14ac:dyDescent="0.2">
      <c r="A69" s="147" t="s">
        <v>42</v>
      </c>
      <c r="B69" s="315"/>
      <c r="C69" s="297"/>
      <c r="D69" s="36">
        <v>13992</v>
      </c>
      <c r="E69" s="37"/>
      <c r="F69" s="37"/>
      <c r="G69" s="37"/>
      <c r="H69" s="38"/>
    </row>
    <row r="70" spans="1:8" s="16" customFormat="1" ht="37.5" customHeight="1" outlineLevel="1" x14ac:dyDescent="0.2">
      <c r="A70" s="147" t="s">
        <v>43</v>
      </c>
      <c r="B70" s="315"/>
      <c r="C70" s="297"/>
      <c r="D70" s="36">
        <v>17490</v>
      </c>
      <c r="E70" s="37"/>
      <c r="F70" s="37"/>
      <c r="G70" s="37"/>
      <c r="H70" s="38"/>
    </row>
    <row r="71" spans="1:8" s="16" customFormat="1" ht="37.5" customHeight="1" outlineLevel="1" x14ac:dyDescent="0.2">
      <c r="A71" s="147" t="s">
        <v>44</v>
      </c>
      <c r="B71" s="315"/>
      <c r="C71" s="297"/>
      <c r="D71" s="36">
        <v>20988</v>
      </c>
      <c r="E71" s="37"/>
      <c r="F71" s="37"/>
      <c r="G71" s="37"/>
      <c r="H71" s="38"/>
    </row>
    <row r="72" spans="1:8" s="16" customFormat="1" ht="37.5" customHeight="1" outlineLevel="1" x14ac:dyDescent="0.2">
      <c r="A72" s="147" t="s">
        <v>45</v>
      </c>
      <c r="B72" s="315"/>
      <c r="C72" s="297"/>
      <c r="D72" s="36">
        <v>24486</v>
      </c>
      <c r="E72" s="37"/>
      <c r="F72" s="37"/>
      <c r="G72" s="37"/>
      <c r="H72" s="38"/>
    </row>
    <row r="73" spans="1:8" s="16" customFormat="1" ht="37.5" customHeight="1" outlineLevel="1" x14ac:dyDescent="0.2">
      <c r="A73" s="147" t="s">
        <v>46</v>
      </c>
      <c r="B73" s="315"/>
      <c r="C73" s="297"/>
      <c r="D73" s="36">
        <v>27984</v>
      </c>
      <c r="E73" s="37"/>
      <c r="F73" s="37"/>
      <c r="G73" s="37"/>
      <c r="H73" s="38"/>
    </row>
    <row r="74" spans="1:8" s="16" customFormat="1" ht="37.5" customHeight="1" outlineLevel="1" x14ac:dyDescent="0.2">
      <c r="A74" s="147" t="s">
        <v>47</v>
      </c>
      <c r="B74" s="315"/>
      <c r="C74" s="297"/>
      <c r="D74" s="36">
        <v>31482</v>
      </c>
      <c r="E74" s="37"/>
      <c r="F74" s="37"/>
      <c r="G74" s="37"/>
      <c r="H74" s="38"/>
    </row>
    <row r="75" spans="1:8" s="16" customFormat="1" ht="37.5" customHeight="1" outlineLevel="1" x14ac:dyDescent="0.2">
      <c r="A75" s="147" t="s">
        <v>48</v>
      </c>
      <c r="B75" s="315"/>
      <c r="C75" s="297"/>
      <c r="D75" s="36">
        <v>34980</v>
      </c>
      <c r="E75" s="37"/>
      <c r="F75" s="37"/>
      <c r="G75" s="37"/>
      <c r="H75" s="38"/>
    </row>
    <row r="76" spans="1:8" s="16" customFormat="1" ht="37.5" customHeight="1" outlineLevel="1" x14ac:dyDescent="0.2">
      <c r="A76" s="147" t="s">
        <v>49</v>
      </c>
      <c r="B76" s="315"/>
      <c r="C76" s="297"/>
      <c r="D76" s="36">
        <v>38478</v>
      </c>
      <c r="E76" s="37"/>
      <c r="F76" s="37"/>
      <c r="G76" s="37"/>
      <c r="H76" s="38"/>
    </row>
    <row r="77" spans="1:8" s="16" customFormat="1" ht="37.5" customHeight="1" outlineLevel="1" x14ac:dyDescent="0.2">
      <c r="A77" s="147" t="s">
        <v>50</v>
      </c>
      <c r="B77" s="315"/>
      <c r="C77" s="297"/>
      <c r="D77" s="36">
        <v>41976</v>
      </c>
      <c r="E77" s="37"/>
      <c r="F77" s="37"/>
      <c r="G77" s="37"/>
      <c r="H77" s="38"/>
    </row>
    <row r="78" spans="1:8" s="16" customFormat="1" ht="37.5" customHeight="1" outlineLevel="1" x14ac:dyDescent="0.2">
      <c r="A78" s="147" t="s">
        <v>51</v>
      </c>
      <c r="B78" s="315"/>
      <c r="C78" s="297"/>
      <c r="D78" s="36">
        <v>45474</v>
      </c>
      <c r="E78" s="37"/>
      <c r="F78" s="37"/>
      <c r="G78" s="37"/>
      <c r="H78" s="38"/>
    </row>
    <row r="79" spans="1:8" s="16" customFormat="1" ht="37.5" customHeight="1" outlineLevel="1" x14ac:dyDescent="0.2">
      <c r="A79" s="147" t="s">
        <v>52</v>
      </c>
      <c r="B79" s="315"/>
      <c r="C79" s="297"/>
      <c r="D79" s="36">
        <v>48972</v>
      </c>
      <c r="E79" s="37"/>
      <c r="F79" s="37"/>
      <c r="G79" s="37"/>
      <c r="H79" s="38"/>
    </row>
    <row r="80" spans="1:8" s="16" customFormat="1" ht="37.5" customHeight="1" outlineLevel="1" x14ac:dyDescent="0.2">
      <c r="A80" s="147" t="s">
        <v>53</v>
      </c>
      <c r="B80" s="315"/>
      <c r="C80" s="297"/>
      <c r="D80" s="36">
        <v>52470</v>
      </c>
      <c r="E80" s="37"/>
      <c r="F80" s="37"/>
      <c r="G80" s="37"/>
      <c r="H80" s="38"/>
    </row>
    <row r="81" spans="1:8" s="16" customFormat="1" ht="37.5" customHeight="1" outlineLevel="1" x14ac:dyDescent="0.2">
      <c r="A81" s="147" t="s">
        <v>54</v>
      </c>
      <c r="B81" s="315"/>
      <c r="C81" s="297"/>
      <c r="D81" s="36">
        <v>55968</v>
      </c>
      <c r="E81" s="37"/>
      <c r="F81" s="37"/>
      <c r="G81" s="37"/>
      <c r="H81" s="38"/>
    </row>
    <row r="82" spans="1:8" s="16" customFormat="1" ht="37.5" customHeight="1" outlineLevel="1" x14ac:dyDescent="0.2">
      <c r="A82" s="147" t="s">
        <v>55</v>
      </c>
      <c r="B82" s="315"/>
      <c r="C82" s="297"/>
      <c r="D82" s="36">
        <v>59466</v>
      </c>
      <c r="E82" s="37"/>
      <c r="F82" s="37"/>
      <c r="G82" s="37"/>
      <c r="H82" s="38"/>
    </row>
    <row r="83" spans="1:8" s="16" customFormat="1" ht="37.5" customHeight="1" outlineLevel="1" x14ac:dyDescent="0.2">
      <c r="A83" s="147" t="s">
        <v>56</v>
      </c>
      <c r="B83" s="315"/>
      <c r="C83" s="297"/>
      <c r="D83" s="36">
        <v>62964</v>
      </c>
      <c r="E83" s="37"/>
      <c r="F83" s="37"/>
      <c r="G83" s="37"/>
      <c r="H83" s="38"/>
    </row>
    <row r="84" spans="1:8" s="16" customFormat="1" ht="37.5" customHeight="1" outlineLevel="1" x14ac:dyDescent="0.2">
      <c r="A84" s="147" t="s">
        <v>57</v>
      </c>
      <c r="B84" s="315"/>
      <c r="C84" s="297"/>
      <c r="D84" s="36">
        <v>66462</v>
      </c>
      <c r="E84" s="37"/>
      <c r="F84" s="37"/>
      <c r="G84" s="37"/>
      <c r="H84" s="38"/>
    </row>
    <row r="85" spans="1:8" s="16" customFormat="1" ht="37.5" customHeight="1" outlineLevel="1" x14ac:dyDescent="0.2">
      <c r="A85" s="147" t="s">
        <v>58</v>
      </c>
      <c r="B85" s="315"/>
      <c r="C85" s="297"/>
      <c r="D85" s="36">
        <v>69960</v>
      </c>
      <c r="E85" s="37"/>
      <c r="F85" s="37"/>
      <c r="G85" s="37"/>
      <c r="H85" s="38"/>
    </row>
    <row r="86" spans="1:8" s="16" customFormat="1" ht="37.5" customHeight="1" outlineLevel="1" x14ac:dyDescent="0.2">
      <c r="A86" s="147" t="s">
        <v>205</v>
      </c>
      <c r="B86" s="315"/>
      <c r="C86" s="297"/>
      <c r="D86" s="36">
        <v>73458</v>
      </c>
      <c r="E86" s="37"/>
      <c r="F86" s="37"/>
      <c r="G86" s="37"/>
      <c r="H86" s="38"/>
    </row>
    <row r="87" spans="1:8" s="16" customFormat="1" ht="37.5" customHeight="1" outlineLevel="1" x14ac:dyDescent="0.2">
      <c r="A87" s="147" t="s">
        <v>206</v>
      </c>
      <c r="B87" s="315"/>
      <c r="C87" s="297"/>
      <c r="D87" s="36">
        <v>76956</v>
      </c>
      <c r="E87" s="37"/>
      <c r="F87" s="37"/>
      <c r="G87" s="37"/>
      <c r="H87" s="38"/>
    </row>
    <row r="88" spans="1:8" s="16" customFormat="1" ht="37.5" customHeight="1" outlineLevel="1" x14ac:dyDescent="0.2">
      <c r="A88" s="147" t="s">
        <v>207</v>
      </c>
      <c r="B88" s="315"/>
      <c r="C88" s="297"/>
      <c r="D88" s="36">
        <v>80454</v>
      </c>
      <c r="E88" s="37"/>
      <c r="F88" s="37"/>
      <c r="G88" s="37"/>
      <c r="H88" s="38"/>
    </row>
    <row r="89" spans="1:8" s="16" customFormat="1" ht="37.5" customHeight="1" outlineLevel="1" x14ac:dyDescent="0.2">
      <c r="A89" s="147" t="s">
        <v>208</v>
      </c>
      <c r="B89" s="315"/>
      <c r="C89" s="297"/>
      <c r="D89" s="36">
        <v>83952</v>
      </c>
      <c r="E89" s="37"/>
      <c r="F89" s="37"/>
      <c r="G89" s="37"/>
      <c r="H89" s="38"/>
    </row>
    <row r="90" spans="1:8" s="16" customFormat="1" ht="37.5" customHeight="1" outlineLevel="1" x14ac:dyDescent="0.2">
      <c r="A90" s="147" t="s">
        <v>209</v>
      </c>
      <c r="B90" s="315"/>
      <c r="C90" s="297"/>
      <c r="D90" s="36">
        <v>87450</v>
      </c>
      <c r="E90" s="37"/>
      <c r="F90" s="37"/>
      <c r="G90" s="37"/>
      <c r="H90" s="38"/>
    </row>
    <row r="91" spans="1:8" s="16" customFormat="1" ht="37.5" customHeight="1" outlineLevel="1" x14ac:dyDescent="0.2">
      <c r="A91" s="464" t="s">
        <v>210</v>
      </c>
      <c r="B91" s="465"/>
      <c r="C91" s="297"/>
      <c r="D91" s="36">
        <v>90948</v>
      </c>
      <c r="E91" s="37"/>
      <c r="F91" s="37"/>
      <c r="G91" s="37"/>
      <c r="H91" s="38"/>
    </row>
    <row r="92" spans="1:8" s="16" customFormat="1" ht="37.5" customHeight="1" outlineLevel="1" x14ac:dyDescent="0.2">
      <c r="A92" s="464" t="s">
        <v>211</v>
      </c>
      <c r="B92" s="465"/>
      <c r="C92" s="297"/>
      <c r="D92" s="36">
        <v>94446</v>
      </c>
      <c r="E92" s="37"/>
      <c r="F92" s="37"/>
      <c r="G92" s="37"/>
      <c r="H92" s="38"/>
    </row>
    <row r="93" spans="1:8" s="16" customFormat="1" ht="37.5" customHeight="1" outlineLevel="1" x14ac:dyDescent="0.2">
      <c r="A93" s="464" t="s">
        <v>212</v>
      </c>
      <c r="B93" s="465"/>
      <c r="C93" s="297"/>
      <c r="D93" s="36">
        <v>97944</v>
      </c>
      <c r="E93" s="37"/>
      <c r="F93" s="37"/>
      <c r="G93" s="37"/>
      <c r="H93" s="38"/>
    </row>
    <row r="94" spans="1:8" s="16" customFormat="1" ht="37.5" customHeight="1" outlineLevel="1" x14ac:dyDescent="0.2">
      <c r="A94" s="464" t="s">
        <v>213</v>
      </c>
      <c r="B94" s="465"/>
      <c r="C94" s="297"/>
      <c r="D94" s="36">
        <v>101442</v>
      </c>
      <c r="E94" s="37"/>
      <c r="F94" s="37"/>
      <c r="G94" s="37"/>
      <c r="H94" s="38"/>
    </row>
    <row r="95" spans="1:8" s="16" customFormat="1" ht="37.5" customHeight="1" outlineLevel="1" x14ac:dyDescent="0.2">
      <c r="A95" s="464" t="s">
        <v>214</v>
      </c>
      <c r="B95" s="465"/>
      <c r="C95" s="297"/>
      <c r="D95" s="36">
        <v>104940</v>
      </c>
      <c r="E95" s="37"/>
      <c r="F95" s="37"/>
      <c r="G95" s="37"/>
      <c r="H95" s="38"/>
    </row>
    <row r="96" spans="1:8" s="16" customFormat="1" ht="37.5" customHeight="1" outlineLevel="1" x14ac:dyDescent="0.2">
      <c r="A96" s="464" t="s">
        <v>224</v>
      </c>
      <c r="B96" s="465"/>
      <c r="C96" s="297"/>
      <c r="D96" s="36">
        <v>108438</v>
      </c>
      <c r="E96" s="37"/>
      <c r="F96" s="37"/>
      <c r="G96" s="37"/>
      <c r="H96" s="38"/>
    </row>
    <row r="97" spans="1:8" s="16" customFormat="1" ht="37.5" customHeight="1" outlineLevel="1" x14ac:dyDescent="0.2">
      <c r="A97" s="464" t="s">
        <v>225</v>
      </c>
      <c r="B97" s="465"/>
      <c r="C97" s="297"/>
      <c r="D97" s="36">
        <v>111936</v>
      </c>
      <c r="E97" s="37"/>
      <c r="F97" s="37"/>
      <c r="G97" s="37"/>
      <c r="H97" s="38"/>
    </row>
    <row r="98" spans="1:8" s="16" customFormat="1" ht="37.5" customHeight="1" outlineLevel="1" x14ac:dyDescent="0.2">
      <c r="A98" s="464" t="s">
        <v>226</v>
      </c>
      <c r="B98" s="465"/>
      <c r="C98" s="297"/>
      <c r="D98" s="36">
        <v>115434</v>
      </c>
      <c r="E98" s="37"/>
      <c r="F98" s="37"/>
      <c r="G98" s="37"/>
      <c r="H98" s="38"/>
    </row>
    <row r="99" spans="1:8" s="16" customFormat="1" ht="37.5" customHeight="1" outlineLevel="1" x14ac:dyDescent="0.2">
      <c r="A99" s="464" t="s">
        <v>227</v>
      </c>
      <c r="B99" s="465"/>
      <c r="C99" s="297"/>
      <c r="D99" s="36">
        <v>118932</v>
      </c>
      <c r="E99" s="37"/>
      <c r="F99" s="37"/>
      <c r="G99" s="37"/>
      <c r="H99" s="38"/>
    </row>
    <row r="100" spans="1:8" s="16" customFormat="1" ht="37.5" customHeight="1" outlineLevel="1" x14ac:dyDescent="0.2">
      <c r="A100" s="464" t="s">
        <v>228</v>
      </c>
      <c r="B100" s="465"/>
      <c r="C100" s="297"/>
      <c r="D100" s="36">
        <v>122430</v>
      </c>
      <c r="E100" s="37"/>
      <c r="F100" s="37"/>
      <c r="G100" s="37"/>
      <c r="H100" s="38"/>
    </row>
    <row r="101" spans="1:8" s="16" customFormat="1" ht="37.5" customHeight="1" outlineLevel="1" x14ac:dyDescent="0.2">
      <c r="A101" s="464" t="s">
        <v>229</v>
      </c>
      <c r="B101" s="465"/>
      <c r="C101" s="297"/>
      <c r="D101" s="36">
        <v>125928</v>
      </c>
      <c r="E101" s="37"/>
      <c r="F101" s="37"/>
      <c r="G101" s="37"/>
      <c r="H101" s="38"/>
    </row>
    <row r="102" spans="1:8" s="16" customFormat="1" ht="37.5" customHeight="1" outlineLevel="1" x14ac:dyDescent="0.2">
      <c r="A102" s="464" t="s">
        <v>230</v>
      </c>
      <c r="B102" s="465"/>
      <c r="C102" s="297"/>
      <c r="D102" s="36">
        <v>129426</v>
      </c>
      <c r="E102" s="37"/>
      <c r="F102" s="37"/>
      <c r="G102" s="37"/>
      <c r="H102" s="38"/>
    </row>
    <row r="103" spans="1:8" s="16" customFormat="1" ht="37.5" customHeight="1" outlineLevel="1" x14ac:dyDescent="0.2">
      <c r="A103" s="464" t="s">
        <v>231</v>
      </c>
      <c r="B103" s="465"/>
      <c r="C103" s="297"/>
      <c r="D103" s="36">
        <v>132924</v>
      </c>
      <c r="E103" s="37"/>
      <c r="F103" s="37"/>
      <c r="G103" s="37"/>
      <c r="H103" s="38"/>
    </row>
    <row r="104" spans="1:8" s="16" customFormat="1" ht="37.5" customHeight="1" outlineLevel="1" x14ac:dyDescent="0.2">
      <c r="A104" s="464" t="s">
        <v>232</v>
      </c>
      <c r="B104" s="465"/>
      <c r="C104" s="297"/>
      <c r="D104" s="36">
        <v>136422</v>
      </c>
      <c r="E104" s="37"/>
      <c r="F104" s="37"/>
      <c r="G104" s="37"/>
      <c r="H104" s="38"/>
    </row>
    <row r="105" spans="1:8" s="16" customFormat="1" ht="37.5" customHeight="1" outlineLevel="1" x14ac:dyDescent="0.2">
      <c r="A105" s="464" t="s">
        <v>233</v>
      </c>
      <c r="B105" s="465"/>
      <c r="C105" s="297"/>
      <c r="D105" s="36">
        <v>139920</v>
      </c>
      <c r="E105" s="37"/>
      <c r="F105" s="37"/>
      <c r="G105" s="37"/>
      <c r="H105" s="38"/>
    </row>
    <row r="106" spans="1:8" s="16" customFormat="1" ht="37.5" customHeight="1" outlineLevel="1" x14ac:dyDescent="0.2">
      <c r="A106" s="147" t="s">
        <v>300</v>
      </c>
      <c r="B106" s="315"/>
      <c r="C106" s="297"/>
      <c r="D106" s="36">
        <v>143418</v>
      </c>
      <c r="E106" s="37"/>
      <c r="F106" s="37"/>
      <c r="G106" s="37"/>
      <c r="H106" s="38"/>
    </row>
    <row r="107" spans="1:8" s="16" customFormat="1" ht="37.5" customHeight="1" outlineLevel="1" x14ac:dyDescent="0.2">
      <c r="A107" s="147" t="s">
        <v>301</v>
      </c>
      <c r="B107" s="315"/>
      <c r="C107" s="297"/>
      <c r="D107" s="36">
        <v>146916</v>
      </c>
      <c r="E107" s="37"/>
      <c r="F107" s="37"/>
      <c r="G107" s="37"/>
      <c r="H107" s="38"/>
    </row>
    <row r="108" spans="1:8" s="16" customFormat="1" ht="37.5" customHeight="1" outlineLevel="1" x14ac:dyDescent="0.2">
      <c r="A108" s="147" t="s">
        <v>302</v>
      </c>
      <c r="B108" s="315"/>
      <c r="C108" s="297"/>
      <c r="D108" s="36">
        <v>150414</v>
      </c>
      <c r="E108" s="37"/>
      <c r="F108" s="37"/>
      <c r="G108" s="37"/>
      <c r="H108" s="38"/>
    </row>
    <row r="109" spans="1:8" s="16" customFormat="1" ht="37.5" customHeight="1" outlineLevel="1" x14ac:dyDescent="0.2">
      <c r="A109" s="147" t="s">
        <v>303</v>
      </c>
      <c r="B109" s="315"/>
      <c r="C109" s="297"/>
      <c r="D109" s="36">
        <v>153912</v>
      </c>
      <c r="E109" s="37"/>
      <c r="F109" s="37"/>
      <c r="G109" s="37"/>
      <c r="H109" s="38"/>
    </row>
    <row r="110" spans="1:8" s="16" customFormat="1" ht="37.5" customHeight="1" outlineLevel="1" x14ac:dyDescent="0.2">
      <c r="A110" s="147" t="s">
        <v>304</v>
      </c>
      <c r="B110" s="315"/>
      <c r="C110" s="297"/>
      <c r="D110" s="36">
        <v>157410</v>
      </c>
      <c r="E110" s="37"/>
      <c r="F110" s="37"/>
      <c r="G110" s="37"/>
      <c r="H110" s="38"/>
    </row>
    <row r="111" spans="1:8" s="16" customFormat="1" ht="37.5" customHeight="1" outlineLevel="1" x14ac:dyDescent="0.2">
      <c r="A111" s="147" t="s">
        <v>305</v>
      </c>
      <c r="B111" s="315"/>
      <c r="C111" s="297"/>
      <c r="D111" s="36">
        <v>160908</v>
      </c>
      <c r="E111" s="37"/>
      <c r="F111" s="37"/>
      <c r="G111" s="37"/>
      <c r="H111" s="38"/>
    </row>
    <row r="112" spans="1:8" s="16" customFormat="1" ht="37.5" customHeight="1" outlineLevel="1" x14ac:dyDescent="0.2">
      <c r="A112" s="147" t="s">
        <v>306</v>
      </c>
      <c r="B112" s="315"/>
      <c r="C112" s="297"/>
      <c r="D112" s="36">
        <v>164406</v>
      </c>
      <c r="E112" s="37"/>
      <c r="F112" s="37"/>
      <c r="G112" s="37"/>
      <c r="H112" s="38"/>
    </row>
    <row r="113" spans="1:8" s="16" customFormat="1" ht="37.5" customHeight="1" outlineLevel="1" x14ac:dyDescent="0.2">
      <c r="A113" s="147" t="s">
        <v>307</v>
      </c>
      <c r="B113" s="315"/>
      <c r="C113" s="297"/>
      <c r="D113" s="36">
        <v>167904</v>
      </c>
      <c r="E113" s="37"/>
      <c r="F113" s="37"/>
      <c r="G113" s="37"/>
      <c r="H113" s="38"/>
    </row>
    <row r="114" spans="1:8" s="16" customFormat="1" ht="37.5" customHeight="1" outlineLevel="1" x14ac:dyDescent="0.2">
      <c r="A114" s="147" t="s">
        <v>308</v>
      </c>
      <c r="B114" s="315"/>
      <c r="C114" s="297"/>
      <c r="D114" s="36">
        <v>171402</v>
      </c>
      <c r="E114" s="37"/>
      <c r="F114" s="37"/>
      <c r="G114" s="37"/>
      <c r="H114" s="38"/>
    </row>
    <row r="115" spans="1:8" s="16" customFormat="1" ht="37.5" customHeight="1" outlineLevel="1" thickBot="1" x14ac:dyDescent="0.25">
      <c r="A115" s="147" t="s">
        <v>309</v>
      </c>
      <c r="B115" s="315"/>
      <c r="C115" s="316"/>
      <c r="D115" s="36">
        <v>174900</v>
      </c>
      <c r="E115" s="37"/>
      <c r="F115" s="37"/>
      <c r="G115" s="37"/>
      <c r="H115" s="38"/>
    </row>
    <row r="116" spans="1:8" s="16" customFormat="1" ht="24.95" customHeight="1" thickBot="1" x14ac:dyDescent="0.25">
      <c r="A116" s="81"/>
      <c r="B116" s="513"/>
      <c r="C116" s="130"/>
      <c r="D116" s="291" t="s">
        <v>360</v>
      </c>
      <c r="E116" s="291"/>
      <c r="F116" s="291"/>
      <c r="G116" s="291"/>
      <c r="H116" s="292"/>
    </row>
    <row r="117" spans="1:8" s="16" customFormat="1" ht="24.95" customHeight="1" thickBot="1" x14ac:dyDescent="0.25">
      <c r="A117" s="514"/>
      <c r="B117" s="124"/>
      <c r="C117" s="125"/>
      <c r="D117" s="515" t="s">
        <v>171</v>
      </c>
      <c r="E117" s="516" t="s">
        <v>172</v>
      </c>
      <c r="F117" s="517" t="s">
        <v>173</v>
      </c>
      <c r="G117" s="516" t="s">
        <v>174</v>
      </c>
      <c r="H117" s="518" t="s">
        <v>175</v>
      </c>
    </row>
    <row r="118" spans="1:8" s="16" customFormat="1" ht="48" customHeight="1" x14ac:dyDescent="0.2">
      <c r="A118" s="29" t="s">
        <v>361</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8" s="31">
        <f>F118*1.2</f>
        <v>18957.599999999999</v>
      </c>
      <c r="E118" s="32">
        <f>F118*1.1</f>
        <v>17377.800000000003</v>
      </c>
      <c r="F118" s="32">
        <v>15798</v>
      </c>
      <c r="G118" s="32">
        <f>F118*0.75</f>
        <v>11848.5</v>
      </c>
      <c r="H118" s="33">
        <f>F118*0.5</f>
        <v>7899</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1" s="44"/>
      <c r="E121" s="45"/>
      <c r="F121" s="45"/>
      <c r="G121" s="45"/>
      <c r="H121" s="46"/>
    </row>
    <row r="122" spans="1:8" s="16" customFormat="1" ht="24.95" customHeight="1" thickBot="1" x14ac:dyDescent="0.25">
      <c r="A122" s="47"/>
      <c r="B122" s="48"/>
      <c r="C122" s="49"/>
      <c r="D122" s="337"/>
      <c r="E122" s="337"/>
      <c r="F122" s="337"/>
      <c r="G122" s="337"/>
      <c r="H122" s="478"/>
    </row>
    <row r="123" spans="1:8" s="16" customFormat="1" ht="48" customHeight="1" x14ac:dyDescent="0.2">
      <c r="A123" s="53" t="s">
        <v>362</v>
      </c>
      <c r="B123" s="798"/>
      <c r="C123" s="67"/>
      <c r="D123" s="54">
        <f>F123*1.2</f>
        <v>19195.2</v>
      </c>
      <c r="E123" s="32">
        <f>F123*1.1</f>
        <v>17595.600000000002</v>
      </c>
      <c r="F123" s="32">
        <v>15996</v>
      </c>
      <c r="G123" s="32">
        <f>F123*0.75</f>
        <v>11997</v>
      </c>
      <c r="H123" s="33">
        <f>F123*0.5</f>
        <v>7998</v>
      </c>
    </row>
    <row r="124" spans="1:8" s="16" customFormat="1" ht="132" customHeight="1" x14ac:dyDescent="0.2">
      <c r="A124" s="55"/>
      <c r="B124" s="39" t="s">
        <v>27</v>
      </c>
      <c r="C12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7" s="61"/>
      <c r="E127" s="45"/>
      <c r="F127" s="45"/>
      <c r="G127" s="45"/>
      <c r="H127" s="46"/>
    </row>
    <row r="128" spans="1:8" s="16" customFormat="1" ht="24.95" customHeight="1" thickBot="1" x14ac:dyDescent="0.25">
      <c r="A128" s="81"/>
      <c r="B128" s="82"/>
      <c r="C128" s="83"/>
      <c r="D128" s="337"/>
      <c r="E128" s="337"/>
      <c r="F128" s="337"/>
      <c r="G128" s="337"/>
      <c r="H128" s="478"/>
    </row>
    <row r="129" spans="1:8" s="16" customFormat="1" ht="50.1" customHeight="1" x14ac:dyDescent="0.2">
      <c r="A129" s="65" t="s">
        <v>363</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9" s="389">
        <v>480</v>
      </c>
      <c r="E129" s="390"/>
      <c r="F129" s="390"/>
      <c r="G129" s="390"/>
      <c r="H129" s="391"/>
    </row>
    <row r="130" spans="1:8" s="16" customFormat="1" ht="94.5" customHeight="1" x14ac:dyDescent="0.2">
      <c r="A130" s="71"/>
      <c r="B130" s="92"/>
      <c r="C130" s="93"/>
      <c r="D130" s="94"/>
      <c r="E130" s="95"/>
      <c r="F130" s="95"/>
      <c r="G130" s="95"/>
      <c r="H130" s="392"/>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31" s="393"/>
      <c r="E131" s="394"/>
      <c r="F131" s="394"/>
      <c r="G131" s="394"/>
      <c r="H131" s="395"/>
    </row>
    <row r="132" spans="1:8" s="16" customFormat="1" ht="24.95" customHeight="1" thickBot="1" x14ac:dyDescent="0.25">
      <c r="A132" s="81"/>
      <c r="B132" s="129"/>
      <c r="C132" s="130"/>
      <c r="D132" s="291" t="s">
        <v>360</v>
      </c>
      <c r="E132" s="291"/>
      <c r="F132" s="291"/>
      <c r="G132" s="291"/>
      <c r="H132" s="292"/>
    </row>
    <row r="133" spans="1:8" s="16" customFormat="1" ht="50.1" customHeight="1" thickBot="1" x14ac:dyDescent="0.25">
      <c r="A133" s="136" t="s">
        <v>38</v>
      </c>
      <c r="B133" s="137"/>
      <c r="C133" s="137"/>
      <c r="D133" s="739" t="str">
        <f>"от "&amp;MIN(D134:D152)&amp;" до "&amp;MAX(D134:D152)</f>
        <v>от 3498 до 66462</v>
      </c>
      <c r="E133" s="740"/>
      <c r="F133" s="740"/>
      <c r="G133" s="740"/>
      <c r="H133" s="741"/>
    </row>
    <row r="134" spans="1:8" s="16" customFormat="1" ht="37.5" customHeight="1" outlineLevel="1" x14ac:dyDescent="0.2">
      <c r="A134" s="141" t="s">
        <v>364</v>
      </c>
      <c r="B134" s="313"/>
      <c r="C134" s="66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34" s="31">
        <v>3498</v>
      </c>
      <c r="E134" s="32"/>
      <c r="F134" s="32"/>
      <c r="G134" s="32"/>
      <c r="H134" s="33"/>
    </row>
    <row r="135" spans="1:8" s="16" customFormat="1" ht="37.5" customHeight="1" outlineLevel="1" x14ac:dyDescent="0.2">
      <c r="A135" s="543" t="s">
        <v>365</v>
      </c>
      <c r="B135" s="554"/>
      <c r="C135" s="773"/>
      <c r="D135" s="36">
        <v>6996</v>
      </c>
      <c r="E135" s="37"/>
      <c r="F135" s="37"/>
      <c r="G135" s="37"/>
      <c r="H135" s="38"/>
    </row>
    <row r="136" spans="1:8" s="16" customFormat="1" ht="37.5" customHeight="1" outlineLevel="1" x14ac:dyDescent="0.2">
      <c r="A136" s="543" t="s">
        <v>366</v>
      </c>
      <c r="B136" s="554"/>
      <c r="C136" s="773"/>
      <c r="D136" s="36">
        <v>10494</v>
      </c>
      <c r="E136" s="37"/>
      <c r="F136" s="37"/>
      <c r="G136" s="37"/>
      <c r="H136" s="38"/>
    </row>
    <row r="137" spans="1:8" s="16" customFormat="1" ht="37.5" customHeight="1" outlineLevel="1" x14ac:dyDescent="0.2">
      <c r="A137" s="543" t="s">
        <v>367</v>
      </c>
      <c r="B137" s="554"/>
      <c r="C137" s="773"/>
      <c r="D137" s="36">
        <v>13992</v>
      </c>
      <c r="E137" s="37"/>
      <c r="F137" s="37"/>
      <c r="G137" s="37"/>
      <c r="H137" s="38"/>
    </row>
    <row r="138" spans="1:8" s="16" customFormat="1" ht="37.5" customHeight="1" outlineLevel="1" x14ac:dyDescent="0.2">
      <c r="A138" s="543" t="s">
        <v>368</v>
      </c>
      <c r="B138" s="554"/>
      <c r="C138" s="773"/>
      <c r="D138" s="36">
        <v>17490</v>
      </c>
      <c r="E138" s="37"/>
      <c r="F138" s="37"/>
      <c r="G138" s="37"/>
      <c r="H138" s="38"/>
    </row>
    <row r="139" spans="1:8" s="16" customFormat="1" ht="37.5" customHeight="1" outlineLevel="1" x14ac:dyDescent="0.2">
      <c r="A139" s="543" t="s">
        <v>369</v>
      </c>
      <c r="B139" s="554"/>
      <c r="C139" s="773"/>
      <c r="D139" s="36">
        <v>20988</v>
      </c>
      <c r="E139" s="37"/>
      <c r="F139" s="37"/>
      <c r="G139" s="37"/>
      <c r="H139" s="38"/>
    </row>
    <row r="140" spans="1:8" s="16" customFormat="1" ht="37.5" customHeight="1" outlineLevel="1" x14ac:dyDescent="0.2">
      <c r="A140" s="543" t="s">
        <v>370</v>
      </c>
      <c r="B140" s="554"/>
      <c r="C140" s="773"/>
      <c r="D140" s="36">
        <v>24486</v>
      </c>
      <c r="E140" s="37"/>
      <c r="F140" s="37"/>
      <c r="G140" s="37"/>
      <c r="H140" s="38"/>
    </row>
    <row r="141" spans="1:8" s="16" customFormat="1" ht="37.5" customHeight="1" outlineLevel="1" x14ac:dyDescent="0.2">
      <c r="A141" s="543" t="s">
        <v>371</v>
      </c>
      <c r="B141" s="554"/>
      <c r="C141" s="773"/>
      <c r="D141" s="36">
        <v>27984</v>
      </c>
      <c r="E141" s="37"/>
      <c r="F141" s="37"/>
      <c r="G141" s="37"/>
      <c r="H141" s="38"/>
    </row>
    <row r="142" spans="1:8" s="16" customFormat="1" ht="37.5" customHeight="1" outlineLevel="1" x14ac:dyDescent="0.2">
      <c r="A142" s="543" t="s">
        <v>372</v>
      </c>
      <c r="B142" s="554"/>
      <c r="C142" s="773"/>
      <c r="D142" s="36">
        <v>31482</v>
      </c>
      <c r="E142" s="37"/>
      <c r="F142" s="37"/>
      <c r="G142" s="37"/>
      <c r="H142" s="38"/>
    </row>
    <row r="143" spans="1:8" s="16" customFormat="1" ht="37.5" customHeight="1" outlineLevel="1" x14ac:dyDescent="0.2">
      <c r="A143" s="543" t="s">
        <v>373</v>
      </c>
      <c r="B143" s="554"/>
      <c r="C143" s="773"/>
      <c r="D143" s="36">
        <v>34980</v>
      </c>
      <c r="E143" s="37"/>
      <c r="F143" s="37"/>
      <c r="G143" s="37"/>
      <c r="H143" s="38"/>
    </row>
    <row r="144" spans="1:8" s="16" customFormat="1" ht="37.5" customHeight="1" outlineLevel="1" x14ac:dyDescent="0.2">
      <c r="A144" s="543" t="s">
        <v>374</v>
      </c>
      <c r="B144" s="554"/>
      <c r="C144" s="773"/>
      <c r="D144" s="36">
        <v>38478</v>
      </c>
      <c r="E144" s="37"/>
      <c r="F144" s="37"/>
      <c r="G144" s="37"/>
      <c r="H144" s="38"/>
    </row>
    <row r="145" spans="1:8" s="16" customFormat="1" ht="37.5" customHeight="1" outlineLevel="1" x14ac:dyDescent="0.2">
      <c r="A145" s="543" t="s">
        <v>375</v>
      </c>
      <c r="B145" s="554"/>
      <c r="C145" s="773"/>
      <c r="D145" s="36">
        <v>41976</v>
      </c>
      <c r="E145" s="37"/>
      <c r="F145" s="37"/>
      <c r="G145" s="37"/>
      <c r="H145" s="38"/>
    </row>
    <row r="146" spans="1:8" s="16" customFormat="1" ht="37.5" customHeight="1" outlineLevel="1" x14ac:dyDescent="0.2">
      <c r="A146" s="543" t="s">
        <v>376</v>
      </c>
      <c r="B146" s="554"/>
      <c r="C146" s="773"/>
      <c r="D146" s="36">
        <v>45474</v>
      </c>
      <c r="E146" s="37"/>
      <c r="F146" s="37"/>
      <c r="G146" s="37"/>
      <c r="H146" s="38"/>
    </row>
    <row r="147" spans="1:8" s="16" customFormat="1" ht="37.5" customHeight="1" outlineLevel="1" x14ac:dyDescent="0.2">
      <c r="A147" s="543" t="s">
        <v>377</v>
      </c>
      <c r="B147" s="554"/>
      <c r="C147" s="773"/>
      <c r="D147" s="36">
        <v>48972</v>
      </c>
      <c r="E147" s="37"/>
      <c r="F147" s="37"/>
      <c r="G147" s="37"/>
      <c r="H147" s="38"/>
    </row>
    <row r="148" spans="1:8" s="16" customFormat="1" ht="37.5" customHeight="1" outlineLevel="1" x14ac:dyDescent="0.2">
      <c r="A148" s="543" t="s">
        <v>378</v>
      </c>
      <c r="B148" s="554"/>
      <c r="C148" s="773"/>
      <c r="D148" s="36">
        <v>52470</v>
      </c>
      <c r="E148" s="37"/>
      <c r="F148" s="37"/>
      <c r="G148" s="37"/>
      <c r="H148" s="38"/>
    </row>
    <row r="149" spans="1:8" s="16" customFormat="1" ht="37.5" customHeight="1" outlineLevel="1" x14ac:dyDescent="0.2">
      <c r="A149" s="543" t="s">
        <v>379</v>
      </c>
      <c r="B149" s="554"/>
      <c r="C149" s="773"/>
      <c r="D149" s="36">
        <v>55968</v>
      </c>
      <c r="E149" s="37"/>
      <c r="F149" s="37"/>
      <c r="G149" s="37"/>
      <c r="H149" s="38"/>
    </row>
    <row r="150" spans="1:8" s="16" customFormat="1" ht="37.5" customHeight="1" outlineLevel="1" x14ac:dyDescent="0.2">
      <c r="A150" s="543" t="s">
        <v>380</v>
      </c>
      <c r="B150" s="554"/>
      <c r="C150" s="773"/>
      <c r="D150" s="36">
        <v>59466</v>
      </c>
      <c r="E150" s="37"/>
      <c r="F150" s="37"/>
      <c r="G150" s="37"/>
      <c r="H150" s="38"/>
    </row>
    <row r="151" spans="1:8" s="16" customFormat="1" ht="37.5" customHeight="1" outlineLevel="1" x14ac:dyDescent="0.2">
      <c r="A151" s="543" t="s">
        <v>381</v>
      </c>
      <c r="B151" s="554"/>
      <c r="C151" s="773"/>
      <c r="D151" s="36">
        <v>62964</v>
      </c>
      <c r="E151" s="37"/>
      <c r="F151" s="37"/>
      <c r="G151" s="37"/>
      <c r="H151" s="38"/>
    </row>
    <row r="152" spans="1:8" s="16" customFormat="1" ht="37.5" customHeight="1" outlineLevel="1" x14ac:dyDescent="0.2">
      <c r="A152" s="543" t="s">
        <v>382</v>
      </c>
      <c r="B152" s="554"/>
      <c r="C152" s="773"/>
      <c r="D152" s="36">
        <v>66462</v>
      </c>
      <c r="E152" s="37"/>
      <c r="F152" s="37"/>
      <c r="G152" s="37"/>
      <c r="H152" s="38"/>
    </row>
    <row r="153" spans="1:8" s="16" customFormat="1" ht="37.5" customHeight="1" outlineLevel="1" x14ac:dyDescent="0.2">
      <c r="A153" s="147" t="s">
        <v>383</v>
      </c>
      <c r="B153" s="315"/>
      <c r="C153" s="773"/>
      <c r="D153" s="36">
        <v>69960</v>
      </c>
      <c r="E153" s="37"/>
      <c r="F153" s="37"/>
      <c r="G153" s="37"/>
      <c r="H153" s="38"/>
    </row>
    <row r="154" spans="1:8" s="16" customFormat="1" ht="37.5" customHeight="1" outlineLevel="1" x14ac:dyDescent="0.2">
      <c r="A154" s="147" t="s">
        <v>384</v>
      </c>
      <c r="B154" s="315"/>
      <c r="C154" s="773"/>
      <c r="D154" s="36">
        <v>73458</v>
      </c>
      <c r="E154" s="37"/>
      <c r="F154" s="37"/>
      <c r="G154" s="37"/>
      <c r="H154" s="38"/>
    </row>
    <row r="155" spans="1:8" s="16" customFormat="1" ht="37.5" customHeight="1" outlineLevel="1" x14ac:dyDescent="0.2">
      <c r="A155" s="147" t="s">
        <v>385</v>
      </c>
      <c r="B155" s="315"/>
      <c r="C155" s="773"/>
      <c r="D155" s="36">
        <v>76956</v>
      </c>
      <c r="E155" s="37"/>
      <c r="F155" s="37"/>
      <c r="G155" s="37"/>
      <c r="H155" s="38"/>
    </row>
    <row r="156" spans="1:8" s="16" customFormat="1" ht="37.5" customHeight="1" outlineLevel="1" x14ac:dyDescent="0.2">
      <c r="A156" s="147" t="s">
        <v>386</v>
      </c>
      <c r="B156" s="315"/>
      <c r="C156" s="773"/>
      <c r="D156" s="36">
        <v>80454</v>
      </c>
      <c r="E156" s="37"/>
      <c r="F156" s="37"/>
      <c r="G156" s="37"/>
      <c r="H156" s="38"/>
    </row>
    <row r="157" spans="1:8" s="16" customFormat="1" ht="37.5" customHeight="1" outlineLevel="1" x14ac:dyDescent="0.2">
      <c r="A157" s="147" t="s">
        <v>387</v>
      </c>
      <c r="B157" s="315"/>
      <c r="C157" s="773"/>
      <c r="D157" s="36">
        <v>83952</v>
      </c>
      <c r="E157" s="37"/>
      <c r="F157" s="37"/>
      <c r="G157" s="37"/>
      <c r="H157" s="38"/>
    </row>
    <row r="158" spans="1:8" s="16" customFormat="1" ht="37.5" customHeight="1" outlineLevel="1" x14ac:dyDescent="0.2">
      <c r="A158" s="147" t="s">
        <v>388</v>
      </c>
      <c r="B158" s="315"/>
      <c r="C158" s="773"/>
      <c r="D158" s="36">
        <v>87450</v>
      </c>
      <c r="E158" s="37"/>
      <c r="F158" s="37"/>
      <c r="G158" s="37"/>
      <c r="H158" s="38"/>
    </row>
    <row r="159" spans="1:8" s="16" customFormat="1" ht="37.5" customHeight="1" outlineLevel="1" x14ac:dyDescent="0.2">
      <c r="A159" s="464" t="s">
        <v>389</v>
      </c>
      <c r="B159" s="465"/>
      <c r="C159" s="773"/>
      <c r="D159" s="36">
        <v>90948</v>
      </c>
      <c r="E159" s="37"/>
      <c r="F159" s="37"/>
      <c r="G159" s="37"/>
      <c r="H159" s="38"/>
    </row>
    <row r="160" spans="1:8" s="16" customFormat="1" ht="37.5" customHeight="1" outlineLevel="1" x14ac:dyDescent="0.2">
      <c r="A160" s="464" t="s">
        <v>390</v>
      </c>
      <c r="B160" s="465"/>
      <c r="C160" s="773"/>
      <c r="D160" s="36">
        <v>94446</v>
      </c>
      <c r="E160" s="37"/>
      <c r="F160" s="37"/>
      <c r="G160" s="37"/>
      <c r="H160" s="38"/>
    </row>
    <row r="161" spans="1:8" s="16" customFormat="1" ht="37.5" customHeight="1" outlineLevel="1" x14ac:dyDescent="0.2">
      <c r="A161" s="464" t="s">
        <v>391</v>
      </c>
      <c r="B161" s="465"/>
      <c r="C161" s="773"/>
      <c r="D161" s="36">
        <v>97944</v>
      </c>
      <c r="E161" s="37"/>
      <c r="F161" s="37"/>
      <c r="G161" s="37"/>
      <c r="H161" s="38"/>
    </row>
    <row r="162" spans="1:8" s="16" customFormat="1" ht="37.5" customHeight="1" outlineLevel="1" x14ac:dyDescent="0.2">
      <c r="A162" s="464" t="s">
        <v>392</v>
      </c>
      <c r="B162" s="465"/>
      <c r="C162" s="773"/>
      <c r="D162" s="36">
        <v>101442</v>
      </c>
      <c r="E162" s="37"/>
      <c r="F162" s="37"/>
      <c r="G162" s="37"/>
      <c r="H162" s="38"/>
    </row>
    <row r="163" spans="1:8" s="16" customFormat="1" ht="37.5" customHeight="1" outlineLevel="1" x14ac:dyDescent="0.2">
      <c r="A163" s="464" t="s">
        <v>393</v>
      </c>
      <c r="B163" s="465"/>
      <c r="C163" s="773"/>
      <c r="D163" s="36">
        <v>104940</v>
      </c>
      <c r="E163" s="37"/>
      <c r="F163" s="37"/>
      <c r="G163" s="37"/>
      <c r="H163" s="38"/>
    </row>
    <row r="164" spans="1:8" s="16" customFormat="1" ht="37.5" customHeight="1" outlineLevel="1" x14ac:dyDescent="0.2">
      <c r="A164" s="464" t="s">
        <v>394</v>
      </c>
      <c r="B164" s="465"/>
      <c r="C164" s="773"/>
      <c r="D164" s="36">
        <v>108438</v>
      </c>
      <c r="E164" s="37"/>
      <c r="F164" s="37"/>
      <c r="G164" s="37"/>
      <c r="H164" s="38"/>
    </row>
    <row r="165" spans="1:8" s="16" customFormat="1" ht="37.5" customHeight="1" outlineLevel="1" x14ac:dyDescent="0.2">
      <c r="A165" s="464" t="s">
        <v>395</v>
      </c>
      <c r="B165" s="465"/>
      <c r="C165" s="773"/>
      <c r="D165" s="36">
        <v>111936</v>
      </c>
      <c r="E165" s="37"/>
      <c r="F165" s="37"/>
      <c r="G165" s="37"/>
      <c r="H165" s="38"/>
    </row>
    <row r="166" spans="1:8" s="16" customFormat="1" ht="37.5" customHeight="1" outlineLevel="1" x14ac:dyDescent="0.2">
      <c r="A166" s="464" t="s">
        <v>396</v>
      </c>
      <c r="B166" s="465"/>
      <c r="C166" s="773"/>
      <c r="D166" s="36">
        <v>115434</v>
      </c>
      <c r="E166" s="37"/>
      <c r="F166" s="37"/>
      <c r="G166" s="37"/>
      <c r="H166" s="38"/>
    </row>
    <row r="167" spans="1:8" s="16" customFormat="1" ht="37.5" customHeight="1" outlineLevel="1" x14ac:dyDescent="0.2">
      <c r="A167" s="464" t="s">
        <v>397</v>
      </c>
      <c r="B167" s="465"/>
      <c r="C167" s="773"/>
      <c r="D167" s="36">
        <v>118932</v>
      </c>
      <c r="E167" s="37"/>
      <c r="F167" s="37"/>
      <c r="G167" s="37"/>
      <c r="H167" s="38"/>
    </row>
    <row r="168" spans="1:8" s="16" customFormat="1" ht="37.5" customHeight="1" outlineLevel="1" x14ac:dyDescent="0.2">
      <c r="A168" s="464" t="s">
        <v>398</v>
      </c>
      <c r="B168" s="465"/>
      <c r="C168" s="773"/>
      <c r="D168" s="36">
        <v>122430</v>
      </c>
      <c r="E168" s="37"/>
      <c r="F168" s="37"/>
      <c r="G168" s="37"/>
      <c r="H168" s="38"/>
    </row>
    <row r="169" spans="1:8" s="16" customFormat="1" ht="37.5" customHeight="1" outlineLevel="1" x14ac:dyDescent="0.2">
      <c r="A169" s="464" t="s">
        <v>399</v>
      </c>
      <c r="B169" s="465"/>
      <c r="C169" s="773"/>
      <c r="D169" s="36">
        <v>125928</v>
      </c>
      <c r="E169" s="37"/>
      <c r="F169" s="37"/>
      <c r="G169" s="37"/>
      <c r="H169" s="38"/>
    </row>
    <row r="170" spans="1:8" s="16" customFormat="1" ht="37.5" customHeight="1" outlineLevel="1" x14ac:dyDescent="0.2">
      <c r="A170" s="464" t="s">
        <v>400</v>
      </c>
      <c r="B170" s="465"/>
      <c r="C170" s="773"/>
      <c r="D170" s="36">
        <v>129426</v>
      </c>
      <c r="E170" s="37"/>
      <c r="F170" s="37"/>
      <c r="G170" s="37"/>
      <c r="H170" s="38"/>
    </row>
    <row r="171" spans="1:8" s="16" customFormat="1" ht="37.5" customHeight="1" outlineLevel="1" x14ac:dyDescent="0.2">
      <c r="A171" s="464" t="s">
        <v>401</v>
      </c>
      <c r="B171" s="465"/>
      <c r="C171" s="773"/>
      <c r="D171" s="36">
        <v>132924</v>
      </c>
      <c r="E171" s="37"/>
      <c r="F171" s="37"/>
      <c r="G171" s="37"/>
      <c r="H171" s="38"/>
    </row>
    <row r="172" spans="1:8" s="16" customFormat="1" ht="37.5" customHeight="1" outlineLevel="1" x14ac:dyDescent="0.2">
      <c r="A172" s="464" t="s">
        <v>402</v>
      </c>
      <c r="B172" s="465"/>
      <c r="C172" s="773"/>
      <c r="D172" s="36">
        <v>136422</v>
      </c>
      <c r="E172" s="37"/>
      <c r="F172" s="37"/>
      <c r="G172" s="37"/>
      <c r="H172" s="38"/>
    </row>
    <row r="173" spans="1:8" s="16" customFormat="1" ht="37.5" customHeight="1" outlineLevel="1" x14ac:dyDescent="0.2">
      <c r="A173" s="464" t="s">
        <v>403</v>
      </c>
      <c r="B173" s="465"/>
      <c r="C173" s="773"/>
      <c r="D173" s="36">
        <v>139920</v>
      </c>
      <c r="E173" s="37"/>
      <c r="F173" s="37"/>
      <c r="G173" s="37"/>
      <c r="H173" s="38"/>
    </row>
    <row r="174" spans="1:8" s="16" customFormat="1" ht="37.5" customHeight="1" outlineLevel="1" x14ac:dyDescent="0.2">
      <c r="A174" s="147" t="s">
        <v>404</v>
      </c>
      <c r="B174" s="315"/>
      <c r="C174" s="773"/>
      <c r="D174" s="36">
        <v>143418</v>
      </c>
      <c r="E174" s="37"/>
      <c r="F174" s="37"/>
      <c r="G174" s="37"/>
      <c r="H174" s="38"/>
    </row>
    <row r="175" spans="1:8" s="16" customFormat="1" ht="37.5" customHeight="1" outlineLevel="1" x14ac:dyDescent="0.2">
      <c r="A175" s="147" t="s">
        <v>405</v>
      </c>
      <c r="B175" s="315"/>
      <c r="C175" s="773"/>
      <c r="D175" s="36">
        <v>146916</v>
      </c>
      <c r="E175" s="37"/>
      <c r="F175" s="37"/>
      <c r="G175" s="37"/>
      <c r="H175" s="38"/>
    </row>
    <row r="176" spans="1:8" s="16" customFormat="1" ht="37.5" customHeight="1" outlineLevel="1" x14ac:dyDescent="0.2">
      <c r="A176" s="147" t="s">
        <v>406</v>
      </c>
      <c r="B176" s="315"/>
      <c r="C176" s="773"/>
      <c r="D176" s="36">
        <v>150414</v>
      </c>
      <c r="E176" s="37"/>
      <c r="F176" s="37"/>
      <c r="G176" s="37"/>
      <c r="H176" s="38"/>
    </row>
    <row r="177" spans="1:8" s="16" customFormat="1" ht="37.5" customHeight="1" outlineLevel="1" x14ac:dyDescent="0.2">
      <c r="A177" s="147" t="s">
        <v>407</v>
      </c>
      <c r="B177" s="315"/>
      <c r="C177" s="773"/>
      <c r="D177" s="36">
        <v>153912</v>
      </c>
      <c r="E177" s="37"/>
      <c r="F177" s="37"/>
      <c r="G177" s="37"/>
      <c r="H177" s="38"/>
    </row>
    <row r="178" spans="1:8" s="16" customFormat="1" ht="37.5" customHeight="1" outlineLevel="1" x14ac:dyDescent="0.2">
      <c r="A178" s="147" t="s">
        <v>408</v>
      </c>
      <c r="B178" s="315"/>
      <c r="C178" s="773"/>
      <c r="D178" s="36">
        <v>157410</v>
      </c>
      <c r="E178" s="37"/>
      <c r="F178" s="37"/>
      <c r="G178" s="37"/>
      <c r="H178" s="38"/>
    </row>
    <row r="179" spans="1:8" s="16" customFormat="1" ht="37.5" customHeight="1" outlineLevel="1" x14ac:dyDescent="0.2">
      <c r="A179" s="147" t="s">
        <v>409</v>
      </c>
      <c r="B179" s="315"/>
      <c r="C179" s="773"/>
      <c r="D179" s="36">
        <v>160908</v>
      </c>
      <c r="E179" s="37"/>
      <c r="F179" s="37"/>
      <c r="G179" s="37"/>
      <c r="H179" s="38"/>
    </row>
    <row r="180" spans="1:8" s="16" customFormat="1" ht="37.5" customHeight="1" outlineLevel="1" x14ac:dyDescent="0.2">
      <c r="A180" s="147" t="s">
        <v>410</v>
      </c>
      <c r="B180" s="315"/>
      <c r="C180" s="773"/>
      <c r="D180" s="36">
        <v>164406</v>
      </c>
      <c r="E180" s="37"/>
      <c r="F180" s="37"/>
      <c r="G180" s="37"/>
      <c r="H180" s="38"/>
    </row>
    <row r="181" spans="1:8" s="16" customFormat="1" ht="37.5" customHeight="1" outlineLevel="1" x14ac:dyDescent="0.2">
      <c r="A181" s="147" t="s">
        <v>411</v>
      </c>
      <c r="B181" s="315"/>
      <c r="C181" s="773"/>
      <c r="D181" s="36">
        <v>167904</v>
      </c>
      <c r="E181" s="37"/>
      <c r="F181" s="37"/>
      <c r="G181" s="37"/>
      <c r="H181" s="38"/>
    </row>
    <row r="182" spans="1:8" s="16" customFormat="1" ht="37.5" customHeight="1" outlineLevel="1" x14ac:dyDescent="0.2">
      <c r="A182" s="147" t="s">
        <v>412</v>
      </c>
      <c r="B182" s="315"/>
      <c r="C182" s="773"/>
      <c r="D182" s="36">
        <v>171402</v>
      </c>
      <c r="E182" s="37"/>
      <c r="F182" s="37"/>
      <c r="G182" s="37"/>
      <c r="H182" s="38"/>
    </row>
    <row r="183" spans="1:8" s="16" customFormat="1" ht="37.5" customHeight="1" outlineLevel="1" thickBot="1" x14ac:dyDescent="0.25">
      <c r="A183" s="147" t="s">
        <v>413</v>
      </c>
      <c r="B183" s="315"/>
      <c r="C183" s="799"/>
      <c r="D183" s="44">
        <v>174900</v>
      </c>
      <c r="E183" s="45"/>
      <c r="F183" s="45"/>
      <c r="G183" s="45"/>
      <c r="H183" s="46"/>
    </row>
    <row r="184" spans="1:8" s="16" customFormat="1" ht="50.1" customHeight="1" thickBot="1" x14ac:dyDescent="0.25">
      <c r="A184" s="136" t="s">
        <v>59</v>
      </c>
      <c r="B184" s="137"/>
      <c r="C184" s="137"/>
      <c r="D184" s="498" t="str">
        <f>"от "&amp;MIN(D185:D194)&amp;" до "&amp;MAX(D185:D194)</f>
        <v>от 504 до 11766</v>
      </c>
      <c r="E184" s="499"/>
      <c r="F184" s="499"/>
      <c r="G184" s="499"/>
      <c r="H184" s="500"/>
    </row>
    <row r="185" spans="1:8" s="16" customFormat="1" ht="159.75" customHeight="1" x14ac:dyDescent="0.2">
      <c r="A185" s="642" t="s">
        <v>280</v>
      </c>
      <c r="B185" s="150" t="s">
        <v>281</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85" s="552">
        <v>2157</v>
      </c>
      <c r="E185" s="552"/>
      <c r="F185" s="552"/>
      <c r="G185" s="552"/>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86" s="56">
        <v>1437</v>
      </c>
      <c r="E186" s="37"/>
      <c r="F186" s="37"/>
      <c r="G186" s="37"/>
      <c r="H186" s="38"/>
    </row>
    <row r="187" spans="1:8" s="16" customFormat="1" ht="37.5" customHeight="1" x14ac:dyDescent="0.2">
      <c r="A187" s="160" t="s">
        <v>62</v>
      </c>
      <c r="B187" s="161"/>
      <c r="C187" s="159"/>
      <c r="D187" s="56">
        <v>11766</v>
      </c>
      <c r="E187" s="37"/>
      <c r="F187" s="37"/>
      <c r="G187" s="37"/>
      <c r="H187" s="38"/>
    </row>
    <row r="188" spans="1:8" s="16" customFormat="1" ht="37.5" customHeight="1" x14ac:dyDescent="0.2">
      <c r="A188" s="160" t="s">
        <v>63</v>
      </c>
      <c r="B188" s="161"/>
      <c r="C188" s="159"/>
      <c r="D188" s="359">
        <v>3561</v>
      </c>
      <c r="E188" s="157"/>
      <c r="F188" s="157"/>
      <c r="G188" s="157"/>
      <c r="H188" s="158"/>
    </row>
    <row r="189" spans="1:8" s="16" customFormat="1" ht="37.5" customHeight="1" x14ac:dyDescent="0.2">
      <c r="A189" s="160" t="s">
        <v>64</v>
      </c>
      <c r="B189" s="161"/>
      <c r="C189" s="159"/>
      <c r="D189" s="359">
        <v>9870</v>
      </c>
      <c r="E189" s="157"/>
      <c r="F189" s="157"/>
      <c r="G189" s="157"/>
      <c r="H189" s="158"/>
    </row>
    <row r="190" spans="1:8" s="16" customFormat="1" ht="37.5" customHeight="1" x14ac:dyDescent="0.2">
      <c r="A190" s="160" t="s">
        <v>65</v>
      </c>
      <c r="B190" s="161"/>
      <c r="C190" s="159"/>
      <c r="D190" s="56">
        <v>504</v>
      </c>
      <c r="E190" s="37"/>
      <c r="F190" s="37"/>
      <c r="G190" s="37"/>
      <c r="H190" s="38"/>
    </row>
    <row r="191" spans="1:8" s="16" customFormat="1" ht="37.5" customHeight="1" x14ac:dyDescent="0.2">
      <c r="A191" s="160" t="s">
        <v>66</v>
      </c>
      <c r="B191" s="161"/>
      <c r="C191" s="159"/>
      <c r="D191" s="56">
        <v>504</v>
      </c>
      <c r="E191" s="37"/>
      <c r="F191" s="37"/>
      <c r="G191" s="37"/>
      <c r="H191" s="38"/>
    </row>
    <row r="192" spans="1:8" s="16" customFormat="1" ht="37.5" customHeight="1" x14ac:dyDescent="0.2">
      <c r="A192" s="160" t="s">
        <v>67</v>
      </c>
      <c r="B192" s="161"/>
      <c r="C192" s="159"/>
      <c r="D192" s="56">
        <v>1011</v>
      </c>
      <c r="E192" s="37"/>
      <c r="F192" s="37"/>
      <c r="G192" s="37"/>
      <c r="H192" s="38"/>
    </row>
    <row r="193" spans="1:8" s="16" customFormat="1" ht="37.5" customHeight="1" x14ac:dyDescent="0.2">
      <c r="A193" s="160" t="s">
        <v>68</v>
      </c>
      <c r="B193" s="161"/>
      <c r="C193" s="159"/>
      <c r="D193" s="56">
        <v>1521</v>
      </c>
      <c r="E193" s="37"/>
      <c r="F193" s="37"/>
      <c r="G193" s="37"/>
      <c r="H193" s="38"/>
    </row>
    <row r="194" spans="1:8" s="16" customFormat="1" ht="37.5" customHeight="1" thickBot="1" x14ac:dyDescent="0.25">
      <c r="A194" s="207" t="s">
        <v>69</v>
      </c>
      <c r="B194" s="208"/>
      <c r="C194" s="164"/>
      <c r="D194" s="56">
        <v>9273</v>
      </c>
      <c r="E194" s="37"/>
      <c r="F194" s="37"/>
      <c r="G194" s="37"/>
      <c r="H194" s="38"/>
    </row>
    <row r="195" spans="1:8" s="16" customFormat="1" ht="117.75" customHeight="1" thickBot="1" x14ac:dyDescent="0.25">
      <c r="A195" s="356" t="s">
        <v>71</v>
      </c>
      <c r="B195" s="397"/>
      <c r="C195"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95" s="45">
        <v>30</v>
      </c>
      <c r="E195" s="45"/>
      <c r="F195" s="45"/>
      <c r="G195" s="45"/>
      <c r="H195" s="46"/>
    </row>
    <row r="196" spans="1:8" s="28" customFormat="1" ht="50.1" customHeight="1" thickBot="1" x14ac:dyDescent="0.25">
      <c r="A196" s="24" t="s">
        <v>72</v>
      </c>
      <c r="B196" s="25"/>
      <c r="C196" s="26"/>
      <c r="D196" s="173" t="str">
        <f>"от "&amp;MIN(D198,D218:D232)&amp;" до "&amp;MAX(D198,D218:D232)</f>
        <v>от 651 до 35598</v>
      </c>
      <c r="E196" s="173"/>
      <c r="F196" s="173"/>
      <c r="G196" s="173"/>
      <c r="H196" s="174"/>
    </row>
    <row r="197" spans="1:8" s="16" customFormat="1" ht="24.95" customHeight="1" thickBot="1" x14ac:dyDescent="0.25">
      <c r="A197" s="336"/>
      <c r="B197" s="337"/>
      <c r="C197" s="130"/>
      <c r="D197" s="399"/>
      <c r="E197" s="399"/>
      <c r="F197" s="399"/>
      <c r="G197" s="399"/>
      <c r="H197" s="400"/>
    </row>
    <row r="198" spans="1:8" s="16" customFormat="1" ht="67.5"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98" s="182">
        <v>22368</v>
      </c>
      <c r="E198" s="182"/>
      <c r="F198" s="182"/>
      <c r="G198" s="182"/>
      <c r="H198" s="183"/>
    </row>
    <row r="199" spans="1:8" s="16" customFormat="1" ht="67.5" customHeight="1" thickBot="1" x14ac:dyDescent="0.25">
      <c r="A199" s="184" t="s">
        <v>74</v>
      </c>
      <c r="B199" s="185"/>
      <c r="C199" s="186"/>
      <c r="D199" s="187" t="s">
        <v>75</v>
      </c>
      <c r="E199" s="188"/>
      <c r="F199" s="188"/>
      <c r="G199" s="188"/>
      <c r="H199" s="189"/>
    </row>
    <row r="200" spans="1:8" s="16" customFormat="1" ht="67.5" customHeight="1" x14ac:dyDescent="0.2">
      <c r="A200" s="190" t="s">
        <v>76</v>
      </c>
      <c r="B200" s="191"/>
      <c r="C200" s="186"/>
      <c r="D200" s="157">
        <f>D198/4</f>
        <v>5592</v>
      </c>
      <c r="E200" s="157"/>
      <c r="F200" s="157"/>
      <c r="G200" s="157"/>
      <c r="H200" s="158"/>
    </row>
    <row r="201" spans="1:8" s="16" customFormat="1" ht="67.5" customHeight="1" x14ac:dyDescent="0.2">
      <c r="A201" s="190" t="s">
        <v>77</v>
      </c>
      <c r="B201" s="191"/>
      <c r="C201" s="186"/>
      <c r="D201" s="157">
        <f>D198/5</f>
        <v>4473.6000000000004</v>
      </c>
      <c r="E201" s="157"/>
      <c r="F201" s="157"/>
      <c r="G201" s="157"/>
      <c r="H201" s="158"/>
    </row>
    <row r="202" spans="1:8" s="16" customFormat="1" ht="67.5" customHeight="1" x14ac:dyDescent="0.2">
      <c r="A202" s="190" t="s">
        <v>78</v>
      </c>
      <c r="B202" s="191"/>
      <c r="C202" s="186"/>
      <c r="D202" s="157">
        <f>D198/6</f>
        <v>3728</v>
      </c>
      <c r="E202" s="157"/>
      <c r="F202" s="157"/>
      <c r="G202" s="157"/>
      <c r="H202" s="158"/>
    </row>
    <row r="203" spans="1:8" s="16" customFormat="1" ht="67.5" customHeight="1" x14ac:dyDescent="0.2">
      <c r="A203" s="190" t="s">
        <v>79</v>
      </c>
      <c r="B203" s="191"/>
      <c r="C203" s="186"/>
      <c r="D203" s="157">
        <f>D198/7</f>
        <v>3195.4285714285716</v>
      </c>
      <c r="E203" s="157"/>
      <c r="F203" s="157"/>
      <c r="G203" s="157"/>
      <c r="H203" s="158"/>
    </row>
    <row r="204" spans="1:8" s="16" customFormat="1" ht="67.5" customHeight="1" x14ac:dyDescent="0.2">
      <c r="A204" s="190" t="s">
        <v>80</v>
      </c>
      <c r="B204" s="191"/>
      <c r="C204" s="186"/>
      <c r="D204" s="157">
        <f>D198/8</f>
        <v>2796</v>
      </c>
      <c r="E204" s="157"/>
      <c r="F204" s="157"/>
      <c r="G204" s="157"/>
      <c r="H204" s="158"/>
    </row>
    <row r="205" spans="1:8" s="16" customFormat="1" ht="67.5" customHeight="1" x14ac:dyDescent="0.2">
      <c r="A205" s="190" t="s">
        <v>81</v>
      </c>
      <c r="B205" s="191"/>
      <c r="C205" s="186"/>
      <c r="D205" s="157">
        <f>D198/9</f>
        <v>2485.3333333333335</v>
      </c>
      <c r="E205" s="157"/>
      <c r="F205" s="157"/>
      <c r="G205" s="157"/>
      <c r="H205" s="158"/>
    </row>
    <row r="206" spans="1:8" s="16" customFormat="1" ht="67.5" customHeight="1" x14ac:dyDescent="0.2">
      <c r="A206" s="190" t="s">
        <v>82</v>
      </c>
      <c r="B206" s="191"/>
      <c r="C206" s="186"/>
      <c r="D206" s="157">
        <f>D198/10</f>
        <v>2236.8000000000002</v>
      </c>
      <c r="E206" s="157"/>
      <c r="F206" s="157"/>
      <c r="G206" s="157"/>
      <c r="H206" s="158"/>
    </row>
    <row r="207" spans="1:8" s="16" customFormat="1" ht="67.5" customHeight="1" thickBot="1" x14ac:dyDescent="0.25">
      <c r="A207" s="179" t="s">
        <v>83</v>
      </c>
      <c r="B207" s="180"/>
      <c r="C207" s="186"/>
      <c r="D207" s="182">
        <v>29712</v>
      </c>
      <c r="E207" s="182"/>
      <c r="F207" s="182"/>
      <c r="G207" s="182"/>
      <c r="H207" s="183"/>
    </row>
    <row r="208" spans="1:8" s="16" customFormat="1" ht="67.5" customHeight="1" thickBot="1" x14ac:dyDescent="0.25">
      <c r="A208" s="184" t="s">
        <v>74</v>
      </c>
      <c r="B208" s="185"/>
      <c r="C208" s="186"/>
      <c r="D208" s="187" t="s">
        <v>75</v>
      </c>
      <c r="E208" s="188"/>
      <c r="F208" s="188"/>
      <c r="G208" s="188"/>
      <c r="H208" s="189"/>
    </row>
    <row r="209" spans="1:8" s="16" customFormat="1" ht="67.5" customHeight="1" x14ac:dyDescent="0.2">
      <c r="A209" s="190" t="s">
        <v>76</v>
      </c>
      <c r="B209" s="191"/>
      <c r="C209" s="186"/>
      <c r="D209" s="157">
        <v>7428</v>
      </c>
      <c r="E209" s="157"/>
      <c r="F209" s="157"/>
      <c r="G209" s="157"/>
      <c r="H209" s="158"/>
    </row>
    <row r="210" spans="1:8" s="16" customFormat="1" ht="67.5" customHeight="1" x14ac:dyDescent="0.2">
      <c r="A210" s="190" t="s">
        <v>77</v>
      </c>
      <c r="B210" s="191"/>
      <c r="C210" s="186"/>
      <c r="D210" s="157">
        <v>5942.4</v>
      </c>
      <c r="E210" s="157"/>
      <c r="F210" s="157"/>
      <c r="G210" s="157"/>
      <c r="H210" s="158"/>
    </row>
    <row r="211" spans="1:8" s="16" customFormat="1" ht="67.5" customHeight="1" x14ac:dyDescent="0.2">
      <c r="A211" s="190" t="s">
        <v>78</v>
      </c>
      <c r="B211" s="191"/>
      <c r="C211" s="186"/>
      <c r="D211" s="157">
        <v>4952</v>
      </c>
      <c r="E211" s="157"/>
      <c r="F211" s="157"/>
      <c r="G211" s="157"/>
      <c r="H211" s="158"/>
    </row>
    <row r="212" spans="1:8" s="16" customFormat="1" ht="67.5" customHeight="1" x14ac:dyDescent="0.2">
      <c r="A212" s="190" t="s">
        <v>79</v>
      </c>
      <c r="B212" s="191"/>
      <c r="C212" s="186"/>
      <c r="D212" s="157">
        <v>4244.5714285714284</v>
      </c>
      <c r="E212" s="157"/>
      <c r="F212" s="157"/>
      <c r="G212" s="157"/>
      <c r="H212" s="158"/>
    </row>
    <row r="213" spans="1:8" s="16" customFormat="1" ht="67.5" customHeight="1" x14ac:dyDescent="0.2">
      <c r="A213" s="190" t="s">
        <v>80</v>
      </c>
      <c r="B213" s="191"/>
      <c r="C213" s="186"/>
      <c r="D213" s="157">
        <v>3714</v>
      </c>
      <c r="E213" s="157"/>
      <c r="F213" s="157"/>
      <c r="G213" s="157"/>
      <c r="H213" s="158"/>
    </row>
    <row r="214" spans="1:8" s="16" customFormat="1" ht="67.5" customHeight="1" x14ac:dyDescent="0.2">
      <c r="A214" s="190" t="s">
        <v>81</v>
      </c>
      <c r="B214" s="191"/>
      <c r="C214" s="186"/>
      <c r="D214" s="157">
        <v>3301.3333333333335</v>
      </c>
      <c r="E214" s="157"/>
      <c r="F214" s="157"/>
      <c r="G214" s="157"/>
      <c r="H214" s="158"/>
    </row>
    <row r="215" spans="1:8" s="16" customFormat="1" ht="67.5" customHeight="1" thickBot="1" x14ac:dyDescent="0.25">
      <c r="A215" s="190" t="s">
        <v>82</v>
      </c>
      <c r="B215" s="191"/>
      <c r="C215" s="194"/>
      <c r="D215" s="157">
        <v>2971.2</v>
      </c>
      <c r="E215" s="157"/>
      <c r="F215" s="157"/>
      <c r="G215" s="157"/>
      <c r="H215" s="158"/>
    </row>
    <row r="216" spans="1:8" s="16" customFormat="1" ht="62.45" customHeight="1" thickBot="1" x14ac:dyDescent="0.25">
      <c r="A216" s="195" t="s">
        <v>84</v>
      </c>
      <c r="B216" s="196"/>
      <c r="C2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6" s="44">
        <v>24177</v>
      </c>
      <c r="E216" s="45"/>
      <c r="F216" s="45"/>
      <c r="G216" s="45"/>
      <c r="H216" s="46"/>
    </row>
    <row r="217" spans="1:8" s="16" customFormat="1" ht="24.95" customHeight="1" thickBot="1" x14ac:dyDescent="0.25">
      <c r="A217" s="336"/>
      <c r="B217" s="337"/>
      <c r="C217" s="125"/>
      <c r="D217" s="399"/>
      <c r="E217" s="399"/>
      <c r="F217" s="399"/>
      <c r="G217" s="399"/>
      <c r="H217" s="400"/>
    </row>
    <row r="218" spans="1:8" s="16" customFormat="1" ht="50.1" customHeight="1" x14ac:dyDescent="0.2">
      <c r="A218" s="160" t="s">
        <v>85</v>
      </c>
      <c r="B218" s="161"/>
      <c r="C218" s="439" t="str">
        <f>"Интернет-площадка 2gis.ru на основе Cправочника организаций "&amp;$C$2&amp;""</f>
        <v>Интернет-площадка 2gis.ru на основе Cправочника организаций "2ГИС.ЧЕЛЯБИНСК"</v>
      </c>
      <c r="D218" s="56">
        <v>27591</v>
      </c>
      <c r="E218" s="37"/>
      <c r="F218" s="37"/>
      <c r="G218" s="37"/>
      <c r="H218" s="38"/>
    </row>
    <row r="219" spans="1:8" s="16" customFormat="1" ht="50.1" customHeight="1" x14ac:dyDescent="0.2">
      <c r="A219" s="160" t="s">
        <v>86</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9" s="56">
        <v>5274</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0" s="56">
        <v>18663</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"2ГИС.ЧЕЛЯБИНСК"</v>
      </c>
      <c r="D221" s="56">
        <v>19764</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"2ГИС.ЧЕЛЯБИНСК"</v>
      </c>
      <c r="D222" s="56">
        <v>23715</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3" s="56">
        <v>8235</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56">
        <v>10866</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5" s="56">
        <v>20970</v>
      </c>
      <c r="E225" s="37"/>
      <c r="F225" s="37"/>
      <c r="G225" s="37"/>
      <c r="H225" s="38"/>
    </row>
    <row r="226" spans="1:8" s="16" customFormat="1" ht="50.1" customHeight="1" x14ac:dyDescent="0.2">
      <c r="A226" s="160" t="s">
        <v>93</v>
      </c>
      <c r="B226" s="161"/>
      <c r="C226" s="203" t="str">
        <f>C257</f>
        <v>электронный справочник на основе Справочника организаций "2ГИС.ЧЕЛЯБИНСК" (мобильная версия 2ГИС 4.0 и выше)</v>
      </c>
      <c r="D226" s="56">
        <v>35598</v>
      </c>
      <c r="E226" s="37"/>
      <c r="F226" s="37"/>
      <c r="G226" s="37"/>
      <c r="H226" s="38"/>
    </row>
    <row r="227" spans="1:8" s="16" customFormat="1" ht="50.1" customHeight="1" x14ac:dyDescent="0.2">
      <c r="A227" s="160" t="s">
        <v>94</v>
      </c>
      <c r="B227" s="161"/>
      <c r="C227" s="203" t="s">
        <v>733</v>
      </c>
      <c r="D227" s="56">
        <v>651</v>
      </c>
      <c r="E227" s="37"/>
      <c r="F227" s="37"/>
      <c r="G227" s="37"/>
      <c r="H227" s="38"/>
    </row>
    <row r="228" spans="1:8" s="16" customFormat="1" ht="78"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8" s="56">
        <v>24156</v>
      </c>
      <c r="E228" s="37"/>
      <c r="F228" s="37"/>
      <c r="G228" s="37"/>
      <c r="H228" s="38"/>
    </row>
    <row r="229" spans="1:8" s="16" customFormat="1" ht="78"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9" s="56">
        <v>16290</v>
      </c>
      <c r="E229" s="37"/>
      <c r="F229" s="37"/>
      <c r="G229" s="37"/>
      <c r="H229" s="38"/>
    </row>
    <row r="230" spans="1:8" s="16" customFormat="1" ht="78" customHeight="1" x14ac:dyDescent="0.2">
      <c r="A230" s="160" t="s">
        <v>98</v>
      </c>
      <c r="B230" s="161"/>
      <c r="C230"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0" s="56">
        <v>16125</v>
      </c>
      <c r="E230" s="37"/>
      <c r="F230" s="37"/>
      <c r="G230" s="37"/>
      <c r="H230" s="38"/>
    </row>
    <row r="231" spans="1:8" s="16" customFormat="1" ht="78" customHeight="1" x14ac:dyDescent="0.2">
      <c r="A231" s="160" t="s">
        <v>99</v>
      </c>
      <c r="B231" s="161"/>
      <c r="C231"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1" s="56">
        <v>8148</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32" s="56">
        <v>6990</v>
      </c>
      <c r="E232" s="37"/>
      <c r="F232" s="37"/>
      <c r="G232" s="37"/>
      <c r="H232" s="38"/>
    </row>
    <row r="233" spans="1:8" s="16" customFormat="1" ht="102" customHeight="1" thickBot="1" x14ac:dyDescent="0.25">
      <c r="A233" s="160" t="s">
        <v>16</v>
      </c>
      <c r="B233" s="161"/>
      <c r="C23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3" s="56">
        <v>2352</v>
      </c>
      <c r="E233" s="37"/>
      <c r="F233" s="37"/>
      <c r="G233" s="37"/>
      <c r="H233" s="38"/>
    </row>
    <row r="234" spans="1:8" s="16" customFormat="1" ht="102" customHeight="1" thickBot="1" x14ac:dyDescent="0.25">
      <c r="A234" s="160" t="s">
        <v>103</v>
      </c>
      <c r="B234" s="161"/>
      <c r="C23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4" s="56">
        <v>100002</v>
      </c>
      <c r="E234" s="37"/>
      <c r="F234" s="37"/>
      <c r="G234" s="37"/>
      <c r="H234" s="38"/>
    </row>
    <row r="235" spans="1:8" s="16" customFormat="1" ht="126" customHeight="1" x14ac:dyDescent="0.2">
      <c r="A235" s="160" t="s">
        <v>104</v>
      </c>
      <c r="B235" s="161"/>
      <c r="C23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5" s="56">
        <v>22470</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6" s="56">
        <v>13971</v>
      </c>
      <c r="E236" s="37"/>
      <c r="F236" s="37"/>
      <c r="G236" s="37"/>
      <c r="H236" s="38"/>
    </row>
    <row r="237" spans="1:8" s="16" customFormat="1" ht="96" customHeight="1" x14ac:dyDescent="0.2">
      <c r="A237" s="154" t="s">
        <v>106</v>
      </c>
      <c r="B237" s="204"/>
      <c r="C2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7" s="56">
        <v>18078</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8" s="56">
        <v>20334</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9" s="56">
        <v>12000</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"2ГИС.ЧЕЛЯБИНСК"</v>
      </c>
      <c r="D240" s="56">
        <v>69000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41" s="56">
        <v>13200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"2ГИС.ЧЕЛЯБИНСК" (версия для ПК)</v>
      </c>
      <c r="D242" s="56">
        <v>46680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"2ГИС.ЧЕЛЯБИНСК"</v>
      </c>
      <c r="D243" s="56">
        <v>49440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"2ГИС.ЧЕЛЯБИНСК"</v>
      </c>
      <c r="D244" s="56">
        <v>59328</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"2ГИС.ЧЕЛЯБИНСК" (версия для ПК)</v>
      </c>
      <c r="D245" s="56">
        <v>20640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"2ГИС.ЧЕЛЯБИНСК" (версия для ПК)</v>
      </c>
      <c r="D246" s="56">
        <v>27240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"2ГИС.ЧЕЛЯБИНСК" (версия для ПК)</v>
      </c>
      <c r="D247" s="56">
        <v>52440</v>
      </c>
      <c r="E247" s="37"/>
      <c r="F247" s="37"/>
      <c r="G247" s="37"/>
      <c r="H247" s="38"/>
    </row>
    <row r="248" spans="1:8" s="16" customFormat="1" ht="50.1" customHeight="1" x14ac:dyDescent="0.2">
      <c r="A248" s="160" t="s">
        <v>115</v>
      </c>
      <c r="B248" s="161"/>
      <c r="C248" s="203" t="s">
        <v>733</v>
      </c>
      <c r="D248" s="56">
        <v>1680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"2ГИС.ЧЕЛЯБИНСК" (версия для ПК)</v>
      </c>
      <c r="D249" s="56">
        <v>17520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51" s="56">
        <v>16959</v>
      </c>
      <c r="E251" s="37"/>
      <c r="F251" s="37"/>
      <c r="G251" s="37"/>
      <c r="H251" s="38"/>
    </row>
    <row r="252" spans="1:8" s="16" customFormat="1" ht="50.1" customHeight="1" x14ac:dyDescent="0.2">
      <c r="A252" s="160" t="s">
        <v>120</v>
      </c>
      <c r="B252" s="161"/>
      <c r="C252" s="209"/>
      <c r="D252" s="56">
        <v>16959</v>
      </c>
      <c r="E252" s="37"/>
      <c r="F252" s="37"/>
      <c r="G252" s="37"/>
      <c r="H252" s="38"/>
    </row>
    <row r="253" spans="1:8" s="16" customFormat="1" ht="50.1" customHeight="1" x14ac:dyDescent="0.2">
      <c r="A253" s="207" t="s">
        <v>121</v>
      </c>
      <c r="B253" s="208"/>
      <c r="C253" s="209"/>
      <c r="D253" s="359">
        <v>3390</v>
      </c>
      <c r="E253" s="157"/>
      <c r="F253" s="157"/>
      <c r="G253" s="157"/>
      <c r="H253" s="157"/>
    </row>
    <row r="254" spans="1:8" s="16" customFormat="1" ht="50.1" customHeight="1" x14ac:dyDescent="0.2">
      <c r="A254" s="207" t="s">
        <v>122</v>
      </c>
      <c r="B254" s="208"/>
      <c r="C254" s="209"/>
      <c r="D254" s="359">
        <v>339</v>
      </c>
      <c r="E254" s="157"/>
      <c r="F254" s="157"/>
      <c r="G254" s="157"/>
      <c r="H254" s="157"/>
    </row>
    <row r="255" spans="1:8" s="16" customFormat="1" ht="50.1" customHeight="1" thickBot="1" x14ac:dyDescent="0.25">
      <c r="A255" s="207" t="s">
        <v>123</v>
      </c>
      <c r="B255" s="208"/>
      <c r="C255" s="210"/>
      <c r="D255" s="78">
        <v>1188</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50.1" customHeight="1" x14ac:dyDescent="0.2">
      <c r="A257" s="160" t="s">
        <v>177</v>
      </c>
      <c r="B257" s="161"/>
      <c r="C2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57" s="56">
        <v>17139</v>
      </c>
      <c r="E257" s="37"/>
      <c r="F257" s="37"/>
      <c r="G257" s="37"/>
      <c r="H257" s="38"/>
    </row>
    <row r="258" spans="1:8" s="16" customFormat="1" ht="63" customHeight="1" x14ac:dyDescent="0.2">
      <c r="A258" s="160" t="s">
        <v>126</v>
      </c>
      <c r="B258" s="161" t="s">
        <v>464</v>
      </c>
      <c r="C2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8" s="56">
        <v>7248</v>
      </c>
      <c r="E258" s="37"/>
      <c r="F258" s="37"/>
      <c r="G258" s="37"/>
      <c r="H258" s="38"/>
    </row>
    <row r="259" spans="1:8" s="16" customFormat="1" ht="50.1" customHeight="1" x14ac:dyDescent="0.2">
      <c r="A259" s="160" t="s">
        <v>178</v>
      </c>
      <c r="B259" s="161"/>
      <c r="C2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59" s="36">
        <v>42960</v>
      </c>
      <c r="E259" s="37"/>
      <c r="F259" s="37"/>
      <c r="G259" s="37"/>
      <c r="H259" s="38"/>
    </row>
    <row r="260" spans="1:8" s="16" customFormat="1" ht="70.5" customHeight="1" x14ac:dyDescent="0.2">
      <c r="A260" s="160" t="s">
        <v>179</v>
      </c>
      <c r="B260" s="161" t="s">
        <v>464</v>
      </c>
      <c r="C2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60" s="36">
        <v>18120</v>
      </c>
      <c r="E260" s="37"/>
      <c r="F260" s="37"/>
      <c r="G260" s="37"/>
      <c r="H260" s="38"/>
    </row>
    <row r="261" spans="1:8" s="16" customFormat="1" ht="126" customHeight="1" x14ac:dyDescent="0.2">
      <c r="A261" s="160" t="s">
        <v>131</v>
      </c>
      <c r="B261" s="161"/>
      <c r="C261" s="435" t="str">
        <f>C257</f>
        <v>электронный справочник на основе Справочника организаций "2ГИС.ЧЕЛЯБИНСК" (мобильная версия 2ГИС 4.0 и выше)</v>
      </c>
      <c r="D261" s="56">
        <v>15618</v>
      </c>
      <c r="E261" s="37"/>
      <c r="F261" s="37"/>
      <c r="G261" s="37"/>
      <c r="H261" s="38"/>
    </row>
    <row r="262" spans="1:8" s="16" customFormat="1" ht="126" customHeight="1" thickBot="1" x14ac:dyDescent="0.25">
      <c r="A262" s="160" t="s">
        <v>132</v>
      </c>
      <c r="B262" s="161"/>
      <c r="C2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2" s="56">
        <v>11370</v>
      </c>
      <c r="E262" s="37"/>
      <c r="F262" s="37"/>
      <c r="G262" s="37"/>
      <c r="H262" s="38"/>
    </row>
    <row r="263" spans="1:8" s="28" customFormat="1" ht="50.1" customHeight="1" thickBot="1" x14ac:dyDescent="0.25">
      <c r="A263" s="336"/>
      <c r="B263" s="337"/>
      <c r="C263" s="125"/>
      <c r="D263" s="399"/>
      <c r="E263" s="399"/>
      <c r="F263" s="399"/>
      <c r="G263" s="399"/>
      <c r="H263" s="400"/>
    </row>
    <row r="264" spans="1:8" s="23" customFormat="1" ht="26.25" x14ac:dyDescent="0.2">
      <c r="A264" s="216"/>
      <c r="B264" s="217"/>
      <c r="C264" s="218"/>
      <c r="D264" s="217"/>
      <c r="E264" s="217"/>
      <c r="F264" s="217"/>
      <c r="G264" s="217"/>
      <c r="H264" s="219"/>
    </row>
    <row r="265" spans="1:8" s="16" customFormat="1" ht="21" x14ac:dyDescent="0.2">
      <c r="A265" s="220"/>
      <c r="B265" s="221" t="s">
        <v>133</v>
      </c>
      <c r="C265" s="222" t="s">
        <v>189</v>
      </c>
      <c r="D265" s="222"/>
      <c r="E265" s="223"/>
      <c r="F265" s="223"/>
      <c r="G265" s="223"/>
      <c r="H265" s="223"/>
    </row>
    <row r="266" spans="1:8" s="16" customFormat="1" ht="21" x14ac:dyDescent="0.2">
      <c r="A266" s="220"/>
      <c r="B266" s="223"/>
      <c r="C266" s="224" t="s">
        <v>190</v>
      </c>
      <c r="D266" s="224"/>
      <c r="E266" s="223"/>
      <c r="F266" s="223"/>
      <c r="G266" s="223"/>
      <c r="H266" s="223"/>
    </row>
    <row r="267" spans="1:8" s="16" customFormat="1" ht="21" x14ac:dyDescent="0.2">
      <c r="A267" s="220"/>
      <c r="B267" s="223"/>
      <c r="C267" s="222" t="s">
        <v>191</v>
      </c>
      <c r="D267" s="224"/>
      <c r="E267" s="223"/>
      <c r="F267" s="223"/>
      <c r="G267" s="223"/>
      <c r="H267" s="223"/>
    </row>
    <row r="268" spans="1:8" s="16" customFormat="1" ht="26.25" x14ac:dyDescent="0.2">
      <c r="A268" s="233"/>
      <c r="B268" s="233"/>
      <c r="C268" s="224"/>
      <c r="D268" s="224"/>
      <c r="E268" s="235"/>
      <c r="F268" s="236"/>
      <c r="G268" s="237"/>
      <c r="H268" s="237"/>
    </row>
    <row r="269" spans="1:8" s="16" customFormat="1" ht="26.25" x14ac:dyDescent="0.2">
      <c r="A269" s="227" t="str">
        <f>Абакан_юр!A174</f>
        <v>По соглашению сторон в качестве валюты платежа могут выступать украинские гривны, в этом случае курс следующий: 1 руб. = 0,4273 гривен</v>
      </c>
      <c r="B269" s="227"/>
      <c r="C269" s="227"/>
      <c r="D269" s="228"/>
      <c r="E269" s="228"/>
      <c r="F269" s="229"/>
      <c r="G269" s="230"/>
      <c r="H269" s="230"/>
    </row>
    <row r="270" spans="1:8" s="16" customFormat="1" ht="26.25" x14ac:dyDescent="0.2">
      <c r="A270" s="227" t="str">
        <f>Абакан_юр!A175</f>
        <v>По соглашению сторон в качестве валюты платежа могут выступать дирхамы ОАЭ, в этом случае курс следующий: 1 руб. = 0,0413 дирхам</v>
      </c>
      <c r="B270" s="227"/>
      <c r="C270" s="227"/>
      <c r="D270" s="228"/>
      <c r="E270" s="228"/>
      <c r="F270" s="229"/>
      <c r="G270" s="232"/>
      <c r="H270" s="232"/>
    </row>
    <row r="271" spans="1:8" ht="12.6" customHeight="1" x14ac:dyDescent="0.2">
      <c r="A271" s="227" t="str">
        <f>Абакан_юр!A176</f>
        <v>По соглашению сторон в качестве валюты платежа могут выступать доллары США, в этом случае курс следующий: 1 руб. = 0,0113 доллара</v>
      </c>
      <c r="B271" s="227"/>
      <c r="C271" s="227"/>
      <c r="D271" s="228"/>
      <c r="E271" s="228"/>
      <c r="F271" s="229"/>
      <c r="G271" s="232"/>
      <c r="H271" s="232"/>
    </row>
    <row r="272" spans="1:8" s="223" customFormat="1" ht="24.95" customHeight="1" x14ac:dyDescent="0.2">
      <c r="A272" s="227" t="str">
        <f>Абакан_юр!A177</f>
        <v>По соглашению сторон в качестве валюты платежа могут выступать евро, в этом случае курс следующий: 1 руб. = 0,0105 евро</v>
      </c>
      <c r="B272" s="227"/>
      <c r="C272" s="227"/>
      <c r="D272" s="228"/>
      <c r="E272" s="229"/>
      <c r="F272" s="229"/>
      <c r="G272" s="232"/>
      <c r="H272" s="232"/>
    </row>
    <row r="273" spans="1:8" s="223" customFormat="1" ht="24.95" customHeight="1" x14ac:dyDescent="0.2">
      <c r="A273" s="227" t="str">
        <f>Абакан_юр!A178</f>
        <v>По соглашению сторон в качестве валюты платежа могут выступать чешские кроны, в этом случае курс следующий: 1 руб. = 0,2661 крона</v>
      </c>
      <c r="B273" s="227"/>
      <c r="C273" s="227"/>
      <c r="D273" s="228"/>
      <c r="E273" s="229"/>
      <c r="F273" s="229"/>
      <c r="G273" s="232"/>
      <c r="H273" s="232"/>
    </row>
    <row r="274" spans="1:8" s="223" customFormat="1" ht="24.95" customHeight="1" x14ac:dyDescent="0.2">
      <c r="A274" s="227" t="str">
        <f>Абакан_юр!A179</f>
        <v>По соглашению сторон в качестве валюты платежа могут выступать киргизские сомы, в этом случае курс следующий: 1 руб. = 1,0065 сом</v>
      </c>
      <c r="B274" s="227"/>
      <c r="C274" s="227"/>
      <c r="D274" s="228"/>
      <c r="E274" s="228"/>
      <c r="F274" s="229"/>
      <c r="G274" s="232"/>
      <c r="H274" s="232"/>
    </row>
    <row r="275" spans="1:8" s="238" customFormat="1" ht="12" customHeight="1" x14ac:dyDescent="0.2">
      <c r="A275" s="227" t="str">
        <f>Абакан_юр!A180</f>
        <v>По соглашению сторон в качестве валюты платежа могут выступать казахстанские тенге, в этом случае курс следующий: 1 руб. = 5,0495 тенге</v>
      </c>
      <c r="B275" s="227"/>
      <c r="C275" s="227"/>
      <c r="D275" s="228"/>
      <c r="E275" s="228"/>
      <c r="F275" s="229"/>
      <c r="G275" s="232"/>
      <c r="H275" s="232"/>
    </row>
    <row r="276" spans="1:8" s="231" customFormat="1" ht="24.95" customHeight="1" x14ac:dyDescent="0.2">
      <c r="A276" s="233"/>
      <c r="B276" s="233"/>
      <c r="C276" s="234"/>
      <c r="D276" s="235"/>
      <c r="E276" s="235"/>
      <c r="F276" s="236"/>
      <c r="G276" s="237"/>
      <c r="H276" s="237"/>
    </row>
    <row r="277" spans="1:8" s="231" customFormat="1" ht="24.95" customHeight="1" x14ac:dyDescent="0.2">
      <c r="A277" s="239" t="s">
        <v>144</v>
      </c>
      <c r="B277" s="239"/>
      <c r="C277" s="239"/>
      <c r="D277" s="239"/>
      <c r="E277" s="239"/>
      <c r="F277" s="239"/>
      <c r="G277" s="239"/>
      <c r="H277" s="239"/>
    </row>
    <row r="278" spans="1:8" s="231" customFormat="1" ht="24.95" customHeight="1" x14ac:dyDescent="0.2">
      <c r="A278" s="239" t="s">
        <v>145</v>
      </c>
      <c r="B278" s="239"/>
      <c r="C278" s="239"/>
      <c r="D278" s="239"/>
      <c r="E278" s="239"/>
      <c r="F278" s="239"/>
      <c r="G278" s="239"/>
      <c r="H278" s="239"/>
    </row>
    <row r="279" spans="1:8" s="231" customFormat="1" ht="24.95" customHeight="1" x14ac:dyDescent="0.2">
      <c r="A279" s="227" t="s">
        <v>467</v>
      </c>
      <c r="B279" s="227"/>
      <c r="C279" s="227"/>
      <c r="D279" s="227"/>
      <c r="E279" s="227"/>
      <c r="F279" s="227"/>
      <c r="G279" s="227"/>
      <c r="H279" s="227"/>
    </row>
    <row r="280" spans="1:8" s="231" customFormat="1" ht="24.95" customHeight="1" thickBot="1" x14ac:dyDescent="0.25">
      <c r="A280" s="240" t="s">
        <v>146</v>
      </c>
      <c r="B280" s="240"/>
      <c r="C280" s="240"/>
      <c r="D280" s="240"/>
      <c r="E280" s="240"/>
      <c r="F280" s="241"/>
      <c r="H280" s="242"/>
    </row>
    <row r="281" spans="1:8" s="231" customFormat="1" ht="24.95" customHeight="1" thickBot="1" x14ac:dyDescent="0.25">
      <c r="A281" s="595" t="s">
        <v>147</v>
      </c>
      <c r="B281" s="596"/>
      <c r="C281" s="596"/>
      <c r="D281" s="596"/>
      <c r="E281" s="597"/>
      <c r="F281" s="246"/>
      <c r="G281" s="217"/>
      <c r="H281" s="247"/>
    </row>
    <row r="282" spans="1:8" s="231" customFormat="1" ht="24.95" customHeight="1" thickBot="1" x14ac:dyDescent="0.25">
      <c r="A282" s="375" t="s">
        <v>148</v>
      </c>
      <c r="B282" s="376"/>
      <c r="C282" s="250" t="s">
        <v>149</v>
      </c>
      <c r="D282" s="402" t="s">
        <v>150</v>
      </c>
      <c r="E282" s="403"/>
      <c r="F282" s="252"/>
      <c r="G282" s="252"/>
      <c r="H282" s="252"/>
    </row>
    <row r="283" spans="1:8" s="238" customFormat="1" ht="12" customHeight="1" x14ac:dyDescent="0.2">
      <c r="A283" s="253" t="s">
        <v>183</v>
      </c>
      <c r="B283" s="254"/>
      <c r="C283" s="795" t="s">
        <v>184</v>
      </c>
      <c r="D283" s="436">
        <v>2343</v>
      </c>
      <c r="E283" s="257"/>
      <c r="F283" s="252"/>
      <c r="G283" s="252"/>
      <c r="H283" s="252"/>
    </row>
    <row r="284" spans="1:8" ht="24.95" customHeight="1" x14ac:dyDescent="0.2">
      <c r="A284" s="793" t="s">
        <v>185</v>
      </c>
      <c r="B284" s="794"/>
      <c r="C284" s="797"/>
      <c r="D284" s="720">
        <v>1701</v>
      </c>
      <c r="E284" s="722"/>
      <c r="F284" s="252"/>
      <c r="G284" s="252"/>
      <c r="H284" s="252"/>
    </row>
    <row r="285" spans="1:8" ht="24.95" customHeight="1" x14ac:dyDescent="0.2">
      <c r="A285" s="793" t="s">
        <v>186</v>
      </c>
      <c r="B285" s="794"/>
      <c r="C285" s="797"/>
      <c r="D285" s="720">
        <v>1542</v>
      </c>
      <c r="E285" s="722"/>
      <c r="F285" s="252"/>
      <c r="G285" s="252"/>
      <c r="H285" s="252"/>
    </row>
    <row r="286" spans="1:8" s="217" customFormat="1" ht="38.25" customHeight="1" x14ac:dyDescent="0.2">
      <c r="A286" s="793" t="s">
        <v>187</v>
      </c>
      <c r="B286" s="794"/>
      <c r="C286" s="598"/>
      <c r="D286" s="720">
        <v>1380</v>
      </c>
      <c r="E286" s="722"/>
      <c r="F286" s="252"/>
      <c r="G286" s="252"/>
      <c r="H286" s="252"/>
    </row>
    <row r="287" spans="1:8" s="242" customFormat="1" ht="50.1" customHeight="1" x14ac:dyDescent="0.2">
      <c r="A287" s="258" t="s">
        <v>151</v>
      </c>
      <c r="B287" s="259"/>
      <c r="C287" s="260" t="s">
        <v>152</v>
      </c>
      <c r="D287" s="261" t="s">
        <v>153</v>
      </c>
      <c r="E287" s="262"/>
      <c r="F287" s="252"/>
      <c r="G287" s="252"/>
      <c r="H287" s="252"/>
    </row>
    <row r="288" spans="1:8" s="247" customFormat="1" ht="50.1" customHeight="1" x14ac:dyDescent="0.2">
      <c r="A288" s="258" t="s">
        <v>154</v>
      </c>
      <c r="B288" s="259"/>
      <c r="C288" s="260" t="s">
        <v>155</v>
      </c>
      <c r="D288" s="261" t="s">
        <v>156</v>
      </c>
      <c r="E288" s="262"/>
      <c r="F288" s="252"/>
      <c r="G288" s="252"/>
      <c r="H288" s="252"/>
    </row>
    <row r="289" spans="1:8" ht="88.5" customHeight="1" thickBot="1" x14ac:dyDescent="0.25">
      <c r="A289" s="404" t="s">
        <v>157</v>
      </c>
      <c r="B289" s="405"/>
      <c r="C289" s="406" t="s">
        <v>158</v>
      </c>
      <c r="D289" s="407" t="s">
        <v>156</v>
      </c>
      <c r="E289" s="408"/>
      <c r="F289" s="252"/>
      <c r="G289" s="252"/>
      <c r="H289" s="252"/>
    </row>
    <row r="290" spans="1:8" ht="50.1" customHeight="1" thickBot="1" x14ac:dyDescent="0.25">
      <c r="A290" s="404" t="s">
        <v>160</v>
      </c>
      <c r="B290" s="405"/>
      <c r="C290" s="601" t="s">
        <v>161</v>
      </c>
      <c r="D290" s="407" t="s">
        <v>156</v>
      </c>
      <c r="E290" s="408"/>
      <c r="F290" s="246"/>
      <c r="G290" s="246"/>
      <c r="H290" s="246"/>
    </row>
    <row r="291" spans="1:8" ht="50.1" customHeight="1" thickBot="1" x14ac:dyDescent="0.25">
      <c r="A291" s="404" t="s">
        <v>162</v>
      </c>
      <c r="B291" s="405"/>
      <c r="C291" s="406" t="s">
        <v>163</v>
      </c>
      <c r="D291" s="407" t="s">
        <v>156</v>
      </c>
      <c r="E291" s="408"/>
      <c r="F291" s="236"/>
      <c r="G291" s="237"/>
      <c r="H291" s="237"/>
    </row>
    <row r="292" spans="1:8" ht="50.1" customHeight="1" x14ac:dyDescent="0.2">
      <c r="A292" s="264" t="s">
        <v>164</v>
      </c>
      <c r="B292" s="264"/>
      <c r="C292" s="264"/>
      <c r="D292" s="264"/>
      <c r="E292" s="264"/>
      <c r="F292" s="264"/>
      <c r="G292" s="264"/>
      <c r="H292" s="264"/>
    </row>
    <row r="293" spans="1:8" ht="50.1" customHeight="1" x14ac:dyDescent="0.2">
      <c r="A293" s="264" t="s">
        <v>165</v>
      </c>
      <c r="B293" s="264"/>
      <c r="C293" s="264"/>
      <c r="D293" s="264"/>
      <c r="E293" s="264"/>
      <c r="F293" s="264"/>
      <c r="G293" s="264"/>
      <c r="H293" s="264"/>
    </row>
    <row r="294" spans="1:8" ht="99.95" customHeight="1" x14ac:dyDescent="0.2">
      <c r="A294" s="384"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384"/>
      <c r="C294" s="384"/>
      <c r="D294" s="384"/>
      <c r="E294" s="384"/>
      <c r="F294" s="384"/>
      <c r="G294" s="384"/>
      <c r="H294" s="384"/>
    </row>
    <row r="295" spans="1:8" ht="75" customHeight="1" x14ac:dyDescent="0.2">
      <c r="A295" s="239" t="s">
        <v>167</v>
      </c>
      <c r="B295" s="239"/>
      <c r="C295" s="239"/>
      <c r="D295" s="239"/>
      <c r="E295" s="239"/>
      <c r="F295" s="239"/>
      <c r="G295" s="239"/>
      <c r="H295" s="239"/>
    </row>
    <row r="296" spans="1:8" ht="96.75" customHeight="1" x14ac:dyDescent="0.2">
      <c r="A296" s="264" t="s">
        <v>168</v>
      </c>
      <c r="B296" s="264"/>
      <c r="C296" s="264"/>
      <c r="D296" s="264"/>
      <c r="E296" s="264"/>
      <c r="F296" s="264"/>
      <c r="G296" s="264"/>
      <c r="H296" s="264"/>
    </row>
    <row r="297" spans="1:8" s="217" customFormat="1" ht="125.25" customHeight="1" x14ac:dyDescent="0.2">
      <c r="A297" s="531" t="s">
        <v>468</v>
      </c>
      <c r="B297" s="531"/>
      <c r="C297" s="531"/>
      <c r="D297" s="531"/>
      <c r="E297" s="531"/>
      <c r="F297" s="531"/>
      <c r="G297" s="531"/>
      <c r="H297" s="531"/>
    </row>
    <row r="298" spans="1:8" ht="25.5" x14ac:dyDescent="0.35">
      <c r="A298" s="532" t="s">
        <v>469</v>
      </c>
      <c r="B298" s="533"/>
      <c r="C298" s="534" t="s">
        <v>470</v>
      </c>
    </row>
    <row r="299" spans="1:8" ht="25.5" x14ac:dyDescent="0.35">
      <c r="A299" s="535" t="s">
        <v>471</v>
      </c>
      <c r="B299" s="536"/>
      <c r="C299" s="537">
        <v>1</v>
      </c>
    </row>
    <row r="300" spans="1:8" ht="25.5" x14ac:dyDescent="0.35">
      <c r="A300" s="535">
        <v>2</v>
      </c>
      <c r="B300" s="536"/>
      <c r="C300" s="537">
        <v>1.1000000000000001</v>
      </c>
    </row>
    <row r="301" spans="1:8" ht="25.5" x14ac:dyDescent="0.35">
      <c r="A301" s="535">
        <v>3</v>
      </c>
      <c r="B301" s="536"/>
      <c r="C301" s="537">
        <v>1.2</v>
      </c>
    </row>
    <row r="302" spans="1:8" ht="25.5" x14ac:dyDescent="0.35">
      <c r="A302" s="535" t="s">
        <v>472</v>
      </c>
      <c r="B302" s="536"/>
      <c r="C302" s="537">
        <v>1.25</v>
      </c>
    </row>
    <row r="303" spans="1:8" ht="25.5" x14ac:dyDescent="0.35">
      <c r="A303" s="535" t="s">
        <v>473</v>
      </c>
      <c r="B303" s="536"/>
      <c r="C303" s="537">
        <v>1.3</v>
      </c>
    </row>
    <row r="304" spans="1:8" ht="25.5" x14ac:dyDescent="0.35">
      <c r="A304" s="535" t="s">
        <v>474</v>
      </c>
      <c r="B304" s="536"/>
      <c r="C304" s="537">
        <v>1.35</v>
      </c>
    </row>
    <row r="305" spans="1:8" ht="25.5" x14ac:dyDescent="0.35">
      <c r="A305" s="535" t="s">
        <v>475</v>
      </c>
      <c r="B305" s="536"/>
      <c r="C305" s="537">
        <v>1.4</v>
      </c>
    </row>
    <row r="306" spans="1:8" ht="25.5" x14ac:dyDescent="0.35">
      <c r="A306" s="535" t="s">
        <v>476</v>
      </c>
      <c r="B306" s="536"/>
      <c r="C306" s="537">
        <v>1.45</v>
      </c>
    </row>
    <row r="307" spans="1:8" ht="25.5" x14ac:dyDescent="0.35">
      <c r="A307" s="535" t="s">
        <v>477</v>
      </c>
      <c r="B307" s="536"/>
      <c r="C307" s="537">
        <v>1.5</v>
      </c>
    </row>
    <row r="308" spans="1:8" ht="25.5" x14ac:dyDescent="0.35">
      <c r="A308" s="535" t="s">
        <v>478</v>
      </c>
      <c r="B308" s="536"/>
      <c r="C308" s="537">
        <v>2</v>
      </c>
    </row>
    <row r="309" spans="1:8" ht="23.25" x14ac:dyDescent="0.2">
      <c r="A309" s="264" t="s">
        <v>479</v>
      </c>
      <c r="B309" s="264"/>
      <c r="C309" s="264"/>
      <c r="D309" s="264"/>
      <c r="E309" s="264"/>
      <c r="F309" s="264"/>
      <c r="G309" s="264"/>
      <c r="H309" s="264"/>
    </row>
    <row r="312" spans="1:8" s="266" customFormat="1" ht="114.75" customHeight="1" x14ac:dyDescent="0.2">
      <c r="A312" s="239" t="s">
        <v>480</v>
      </c>
      <c r="B312" s="239"/>
      <c r="C312" s="239"/>
      <c r="D312" s="239"/>
      <c r="E312" s="239"/>
      <c r="F312" s="239"/>
      <c r="G312" s="239"/>
      <c r="H312" s="239"/>
    </row>
    <row r="319" spans="1:8" s="266" customFormat="1" ht="114.75" customHeight="1" x14ac:dyDescent="0.2">
      <c r="A319" s="216"/>
      <c r="B319" s="217"/>
      <c r="C319" s="218"/>
      <c r="D319" s="217"/>
      <c r="E319" s="217"/>
      <c r="F319" s="217"/>
      <c r="G319" s="217"/>
      <c r="H319" s="219"/>
    </row>
  </sheetData>
  <sheetProtection selectLockedCells="1" selectUnlockedCells="1"/>
  <mergeCells count="529">
    <mergeCell ref="A306:B306"/>
    <mergeCell ref="A307:B307"/>
    <mergeCell ref="A308:B308"/>
    <mergeCell ref="A309:H309"/>
    <mergeCell ref="A312:E312"/>
    <mergeCell ref="F312:H312"/>
    <mergeCell ref="A300:B300"/>
    <mergeCell ref="A301:B301"/>
    <mergeCell ref="A302:B302"/>
    <mergeCell ref="A303:B303"/>
    <mergeCell ref="A304:B304"/>
    <mergeCell ref="A305:B305"/>
    <mergeCell ref="A294:H294"/>
    <mergeCell ref="A295:H295"/>
    <mergeCell ref="A296:H296"/>
    <mergeCell ref="A297:H297"/>
    <mergeCell ref="A298:B298"/>
    <mergeCell ref="A299:B299"/>
    <mergeCell ref="A290:B290"/>
    <mergeCell ref="D290:E290"/>
    <mergeCell ref="A291:B291"/>
    <mergeCell ref="D291:E291"/>
    <mergeCell ref="A292:H292"/>
    <mergeCell ref="A293:H293"/>
    <mergeCell ref="A287:B287"/>
    <mergeCell ref="D287:E287"/>
    <mergeCell ref="A288:B288"/>
    <mergeCell ref="D288:E288"/>
    <mergeCell ref="A289:B289"/>
    <mergeCell ref="D289:E289"/>
    <mergeCell ref="A283:B283"/>
    <mergeCell ref="C283:C286"/>
    <mergeCell ref="D283:E283"/>
    <mergeCell ref="A284:B284"/>
    <mergeCell ref="D284:E284"/>
    <mergeCell ref="A285:B285"/>
    <mergeCell ref="D285:E285"/>
    <mergeCell ref="A286:B286"/>
    <mergeCell ref="D286:E286"/>
    <mergeCell ref="A277:H277"/>
    <mergeCell ref="A278:H278"/>
    <mergeCell ref="A279:H279"/>
    <mergeCell ref="A280:E280"/>
    <mergeCell ref="A281:E281"/>
    <mergeCell ref="A282:B282"/>
    <mergeCell ref="D282:E282"/>
    <mergeCell ref="A270:C270"/>
    <mergeCell ref="A271:C271"/>
    <mergeCell ref="A272:C272"/>
    <mergeCell ref="A273:C273"/>
    <mergeCell ref="A274:C274"/>
    <mergeCell ref="A275:C275"/>
    <mergeCell ref="C265:D265"/>
    <mergeCell ref="C266:D266"/>
    <mergeCell ref="C267:D267"/>
    <mergeCell ref="C268:D268"/>
    <mergeCell ref="A269:C269"/>
    <mergeCell ref="G269:H269"/>
    <mergeCell ref="A261:B261"/>
    <mergeCell ref="D261:H261"/>
    <mergeCell ref="A262:B262"/>
    <mergeCell ref="D262:H262"/>
    <mergeCell ref="A263:B263"/>
    <mergeCell ref="D263:H263"/>
    <mergeCell ref="A258:B258"/>
    <mergeCell ref="D258:H258"/>
    <mergeCell ref="A259:B259"/>
    <mergeCell ref="D259:H259"/>
    <mergeCell ref="A260:B260"/>
    <mergeCell ref="D260:H260"/>
    <mergeCell ref="D254:H254"/>
    <mergeCell ref="A255:B255"/>
    <mergeCell ref="D255:H255"/>
    <mergeCell ref="A256:B256"/>
    <mergeCell ref="D256:H256"/>
    <mergeCell ref="A257:B257"/>
    <mergeCell ref="D257:H257"/>
    <mergeCell ref="A250:B250"/>
    <mergeCell ref="D250:H250"/>
    <mergeCell ref="A251:B251"/>
    <mergeCell ref="C251:C255"/>
    <mergeCell ref="D251:H251"/>
    <mergeCell ref="A252:B252"/>
    <mergeCell ref="D252:H252"/>
    <mergeCell ref="A253:B253"/>
    <mergeCell ref="D253:H253"/>
    <mergeCell ref="A254:B254"/>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197:B197"/>
    <mergeCell ref="D197:H197"/>
    <mergeCell ref="A198:B198"/>
    <mergeCell ref="C198:C215"/>
    <mergeCell ref="D198:H198"/>
    <mergeCell ref="A199:B199"/>
    <mergeCell ref="D199:H199"/>
    <mergeCell ref="A200:B200"/>
    <mergeCell ref="D200:H200"/>
    <mergeCell ref="A201:B201"/>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3:B183"/>
    <mergeCell ref="D183:H183"/>
    <mergeCell ref="A184:C184"/>
    <mergeCell ref="D184:H184"/>
    <mergeCell ref="D185:H185"/>
    <mergeCell ref="A186:B186"/>
    <mergeCell ref="C186:C194"/>
    <mergeCell ref="D186:H186"/>
    <mergeCell ref="A187:B187"/>
    <mergeCell ref="D187:H187"/>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D137:H137"/>
    <mergeCell ref="A138:B138"/>
    <mergeCell ref="D138:H138"/>
    <mergeCell ref="A139:B139"/>
    <mergeCell ref="D139:H139"/>
    <mergeCell ref="A140:B140"/>
    <mergeCell ref="D140:H140"/>
    <mergeCell ref="A133:C133"/>
    <mergeCell ref="D133:H133"/>
    <mergeCell ref="A134:B134"/>
    <mergeCell ref="C134:C183"/>
    <mergeCell ref="D134:H134"/>
    <mergeCell ref="A135:B135"/>
    <mergeCell ref="D135:H135"/>
    <mergeCell ref="A136:B136"/>
    <mergeCell ref="D136:H136"/>
    <mergeCell ref="A137:B137"/>
    <mergeCell ref="D128:H128"/>
    <mergeCell ref="A129:A131"/>
    <mergeCell ref="B129:B130"/>
    <mergeCell ref="C129:C130"/>
    <mergeCell ref="D129:H131"/>
    <mergeCell ref="D132:H132"/>
    <mergeCell ref="H118:H121"/>
    <mergeCell ref="D122:H122"/>
    <mergeCell ref="A123:A127"/>
    <mergeCell ref="D123:D127"/>
    <mergeCell ref="E123:E127"/>
    <mergeCell ref="F123:F127"/>
    <mergeCell ref="G123:G127"/>
    <mergeCell ref="H123:H127"/>
    <mergeCell ref="A115:B115"/>
    <mergeCell ref="D115:H115"/>
    <mergeCell ref="D116:H116"/>
    <mergeCell ref="A118:A121"/>
    <mergeCell ref="B118:B119"/>
    <mergeCell ref="C118:C119"/>
    <mergeCell ref="D118:D121"/>
    <mergeCell ref="E118:E121"/>
    <mergeCell ref="F118:F121"/>
    <mergeCell ref="G118:G121"/>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59"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13320</v>
      </c>
      <c r="E7" s="32">
        <f>F7*1.1</f>
        <v>12210.000000000002</v>
      </c>
      <c r="F7" s="32">
        <v>11100</v>
      </c>
      <c r="G7" s="32">
        <f>F7*0.75</f>
        <v>8325</v>
      </c>
      <c r="H7" s="33">
        <f>F7*0.5</f>
        <v>5550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13500</v>
      </c>
      <c r="E12" s="32">
        <f>F12*1.1</f>
        <v>12375.000000000002</v>
      </c>
      <c r="F12" s="32">
        <v>11250</v>
      </c>
      <c r="G12" s="32">
        <f>F12*0.75</f>
        <v>8437.5</v>
      </c>
      <c r="H12" s="33">
        <f>F12*0.5</f>
        <v>5625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389">
        <v>330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18648</v>
      </c>
      <c r="E27" s="32">
        <f>F27*1.1</f>
        <v>17094</v>
      </c>
      <c r="F27" s="32">
        <v>15540</v>
      </c>
      <c r="G27" s="32">
        <f>F27*0.75</f>
        <v>11655</v>
      </c>
      <c r="H27" s="33">
        <f>F27*0.5</f>
        <v>7770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18907.2</v>
      </c>
      <c r="E32" s="32">
        <f>F32*1.1</f>
        <v>17331.600000000002</v>
      </c>
      <c r="F32" s="32">
        <v>15756</v>
      </c>
      <c r="G32" s="32">
        <f>F32*0.75</f>
        <v>11817</v>
      </c>
      <c r="H32" s="33">
        <f>F32*0.5</f>
        <v>7878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300">
        <f>F48*1.2</f>
        <v>576</v>
      </c>
      <c r="E48" s="300">
        <f>F48*1.1</f>
        <v>528</v>
      </c>
      <c r="F48" s="300">
        <v>480</v>
      </c>
      <c r="G48" s="300">
        <f>F48*0.75</f>
        <v>360</v>
      </c>
      <c r="H48" s="300">
        <f>F48*0.5</f>
        <v>240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1">
        <f>F55*1.2</f>
        <v>15984</v>
      </c>
      <c r="E55" s="32">
        <f>F55*1.1</f>
        <v>14652.000000000002</v>
      </c>
      <c r="F55" s="32">
        <v>13320</v>
      </c>
      <c r="G55" s="32">
        <f>F55*0.75</f>
        <v>9990</v>
      </c>
      <c r="H55" s="33">
        <f>F55*0.5</f>
        <v>6660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54">
        <f>F61*1.2</f>
        <v>16200</v>
      </c>
      <c r="E61" s="32">
        <f>F61*1.1</f>
        <v>14850.000000000002</v>
      </c>
      <c r="F61" s="32">
        <v>13500</v>
      </c>
      <c r="G61" s="32">
        <f>F61*0.75</f>
        <v>10125</v>
      </c>
      <c r="H61" s="33">
        <f>F61*0.5</f>
        <v>6750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389">
        <v>330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1650 до 49500</v>
      </c>
      <c r="E71" s="139"/>
      <c r="F71" s="139"/>
      <c r="G71" s="139"/>
      <c r="H71" s="140"/>
    </row>
    <row r="72" spans="1:8" ht="37.5" customHeight="1" x14ac:dyDescent="0.2">
      <c r="A72" s="141" t="s">
        <v>39</v>
      </c>
      <c r="B72" s="142"/>
      <c r="C72" s="4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1">
        <v>1650</v>
      </c>
      <c r="E72" s="32"/>
      <c r="F72" s="32"/>
      <c r="G72" s="32"/>
      <c r="H72" s="33"/>
    </row>
    <row r="73" spans="1:8" ht="37.5" customHeight="1" x14ac:dyDescent="0.2">
      <c r="A73" s="147" t="s">
        <v>40</v>
      </c>
      <c r="B73" s="148"/>
      <c r="C73" s="143"/>
      <c r="D73" s="36">
        <v>3300</v>
      </c>
      <c r="E73" s="37"/>
      <c r="F73" s="37"/>
      <c r="G73" s="37"/>
      <c r="H73" s="38"/>
    </row>
    <row r="74" spans="1:8" ht="37.5" customHeight="1" x14ac:dyDescent="0.2">
      <c r="A74" s="147" t="s">
        <v>41</v>
      </c>
      <c r="B74" s="148"/>
      <c r="C74" s="143"/>
      <c r="D74" s="36">
        <v>4950</v>
      </c>
      <c r="E74" s="37"/>
      <c r="F74" s="37"/>
      <c r="G74" s="37"/>
      <c r="H74" s="38"/>
    </row>
    <row r="75" spans="1:8" ht="37.5" customHeight="1" x14ac:dyDescent="0.2">
      <c r="A75" s="147" t="s">
        <v>42</v>
      </c>
      <c r="B75" s="148"/>
      <c r="C75" s="143"/>
      <c r="D75" s="36">
        <v>6600</v>
      </c>
      <c r="E75" s="37"/>
      <c r="F75" s="37"/>
      <c r="G75" s="37"/>
      <c r="H75" s="38"/>
    </row>
    <row r="76" spans="1:8" ht="37.5" customHeight="1" x14ac:dyDescent="0.2">
      <c r="A76" s="147" t="s">
        <v>43</v>
      </c>
      <c r="B76" s="148"/>
      <c r="C76" s="143"/>
      <c r="D76" s="36">
        <v>8250</v>
      </c>
      <c r="E76" s="37"/>
      <c r="F76" s="37"/>
      <c r="G76" s="37"/>
      <c r="H76" s="38"/>
    </row>
    <row r="77" spans="1:8" ht="37.5" customHeight="1" x14ac:dyDescent="0.2">
      <c r="A77" s="147" t="s">
        <v>44</v>
      </c>
      <c r="B77" s="148"/>
      <c r="C77" s="143"/>
      <c r="D77" s="36">
        <v>9900</v>
      </c>
      <c r="E77" s="37"/>
      <c r="F77" s="37"/>
      <c r="G77" s="37"/>
      <c r="H77" s="38"/>
    </row>
    <row r="78" spans="1:8" ht="37.5" customHeight="1" x14ac:dyDescent="0.2">
      <c r="A78" s="147" t="s">
        <v>45</v>
      </c>
      <c r="B78" s="148"/>
      <c r="C78" s="143"/>
      <c r="D78" s="36">
        <v>11550</v>
      </c>
      <c r="E78" s="37"/>
      <c r="F78" s="37"/>
      <c r="G78" s="37"/>
      <c r="H78" s="38"/>
    </row>
    <row r="79" spans="1:8" ht="37.5" customHeight="1" x14ac:dyDescent="0.2">
      <c r="A79" s="147" t="s">
        <v>46</v>
      </c>
      <c r="B79" s="148"/>
      <c r="C79" s="143"/>
      <c r="D79" s="36">
        <v>13200</v>
      </c>
      <c r="E79" s="37"/>
      <c r="F79" s="37"/>
      <c r="G79" s="37"/>
      <c r="H79" s="38"/>
    </row>
    <row r="80" spans="1:8" ht="37.5" customHeight="1" x14ac:dyDescent="0.2">
      <c r="A80" s="147" t="s">
        <v>47</v>
      </c>
      <c r="B80" s="148"/>
      <c r="C80" s="143"/>
      <c r="D80" s="36">
        <v>14850</v>
      </c>
      <c r="E80" s="37"/>
      <c r="F80" s="37"/>
      <c r="G80" s="37"/>
      <c r="H80" s="38"/>
    </row>
    <row r="81" spans="1:8" ht="37.5" customHeight="1" x14ac:dyDescent="0.2">
      <c r="A81" s="147" t="s">
        <v>48</v>
      </c>
      <c r="B81" s="148"/>
      <c r="C81" s="143"/>
      <c r="D81" s="36">
        <v>16500</v>
      </c>
      <c r="E81" s="37"/>
      <c r="F81" s="37"/>
      <c r="G81" s="37"/>
      <c r="H81" s="38"/>
    </row>
    <row r="82" spans="1:8" ht="37.5" customHeight="1" x14ac:dyDescent="0.2">
      <c r="A82" s="147" t="s">
        <v>49</v>
      </c>
      <c r="B82" s="148"/>
      <c r="C82" s="143"/>
      <c r="D82" s="36">
        <v>18150</v>
      </c>
      <c r="E82" s="37"/>
      <c r="F82" s="37"/>
      <c r="G82" s="37"/>
      <c r="H82" s="38"/>
    </row>
    <row r="83" spans="1:8" ht="37.5" customHeight="1" x14ac:dyDescent="0.2">
      <c r="A83" s="147" t="s">
        <v>50</v>
      </c>
      <c r="B83" s="148"/>
      <c r="C83" s="143"/>
      <c r="D83" s="36">
        <v>19800</v>
      </c>
      <c r="E83" s="37"/>
      <c r="F83" s="37"/>
      <c r="G83" s="37"/>
      <c r="H83" s="38"/>
    </row>
    <row r="84" spans="1:8" ht="37.5" customHeight="1" x14ac:dyDescent="0.2">
      <c r="A84" s="147" t="s">
        <v>51</v>
      </c>
      <c r="B84" s="148"/>
      <c r="C84" s="143"/>
      <c r="D84" s="36">
        <v>21450</v>
      </c>
      <c r="E84" s="37"/>
      <c r="F84" s="37"/>
      <c r="G84" s="37"/>
      <c r="H84" s="38"/>
    </row>
    <row r="85" spans="1:8" ht="37.5" customHeight="1" x14ac:dyDescent="0.2">
      <c r="A85" s="147" t="s">
        <v>52</v>
      </c>
      <c r="B85" s="148"/>
      <c r="C85" s="143"/>
      <c r="D85" s="36">
        <v>23100</v>
      </c>
      <c r="E85" s="37"/>
      <c r="F85" s="37"/>
      <c r="G85" s="37"/>
      <c r="H85" s="38"/>
    </row>
    <row r="86" spans="1:8" ht="37.5" customHeight="1" x14ac:dyDescent="0.2">
      <c r="A86" s="147" t="s">
        <v>53</v>
      </c>
      <c r="B86" s="148"/>
      <c r="C86" s="143"/>
      <c r="D86" s="36">
        <v>24750</v>
      </c>
      <c r="E86" s="37"/>
      <c r="F86" s="37"/>
      <c r="G86" s="37"/>
      <c r="H86" s="38"/>
    </row>
    <row r="87" spans="1:8" ht="37.5" customHeight="1" x14ac:dyDescent="0.2">
      <c r="A87" s="147" t="s">
        <v>54</v>
      </c>
      <c r="B87" s="148"/>
      <c r="C87" s="143"/>
      <c r="D87" s="36">
        <v>26400</v>
      </c>
      <c r="E87" s="37"/>
      <c r="F87" s="37"/>
      <c r="G87" s="37"/>
      <c r="H87" s="38"/>
    </row>
    <row r="88" spans="1:8" ht="37.5" customHeight="1" x14ac:dyDescent="0.2">
      <c r="A88" s="147" t="s">
        <v>55</v>
      </c>
      <c r="B88" s="148"/>
      <c r="C88" s="143"/>
      <c r="D88" s="36">
        <v>28050</v>
      </c>
      <c r="E88" s="37"/>
      <c r="F88" s="37"/>
      <c r="G88" s="37"/>
      <c r="H88" s="38"/>
    </row>
    <row r="89" spans="1:8" ht="37.5" customHeight="1" x14ac:dyDescent="0.2">
      <c r="A89" s="147" t="s">
        <v>56</v>
      </c>
      <c r="B89" s="148"/>
      <c r="C89" s="143"/>
      <c r="D89" s="36">
        <v>29700</v>
      </c>
      <c r="E89" s="37"/>
      <c r="F89" s="37"/>
      <c r="G89" s="37"/>
      <c r="H89" s="38"/>
    </row>
    <row r="90" spans="1:8" ht="37.5" customHeight="1" x14ac:dyDescent="0.2">
      <c r="A90" s="147" t="s">
        <v>57</v>
      </c>
      <c r="B90" s="148"/>
      <c r="C90" s="143"/>
      <c r="D90" s="36">
        <v>31350</v>
      </c>
      <c r="E90" s="37"/>
      <c r="F90" s="37"/>
      <c r="G90" s="37"/>
      <c r="H90" s="38"/>
    </row>
    <row r="91" spans="1:8" ht="37.5" customHeight="1" x14ac:dyDescent="0.2">
      <c r="A91" s="147" t="s">
        <v>58</v>
      </c>
      <c r="B91" s="148"/>
      <c r="C91" s="143"/>
      <c r="D91" s="36">
        <v>33000</v>
      </c>
      <c r="E91" s="37"/>
      <c r="F91" s="37"/>
      <c r="G91" s="37"/>
      <c r="H91" s="38"/>
    </row>
    <row r="92" spans="1:8" ht="37.5" customHeight="1" x14ac:dyDescent="0.2">
      <c r="A92" s="147" t="s">
        <v>205</v>
      </c>
      <c r="B92" s="148"/>
      <c r="C92" s="143"/>
      <c r="D92" s="36">
        <v>34650</v>
      </c>
      <c r="E92" s="37"/>
      <c r="F92" s="37"/>
      <c r="G92" s="37"/>
      <c r="H92" s="38"/>
    </row>
    <row r="93" spans="1:8" ht="37.5" customHeight="1" x14ac:dyDescent="0.2">
      <c r="A93" s="147" t="s">
        <v>206</v>
      </c>
      <c r="B93" s="148"/>
      <c r="C93" s="143"/>
      <c r="D93" s="36">
        <v>36300</v>
      </c>
      <c r="E93" s="37"/>
      <c r="F93" s="37"/>
      <c r="G93" s="37"/>
      <c r="H93" s="38"/>
    </row>
    <row r="94" spans="1:8" ht="37.5" customHeight="1" x14ac:dyDescent="0.2">
      <c r="A94" s="147" t="s">
        <v>207</v>
      </c>
      <c r="B94" s="148"/>
      <c r="C94" s="143"/>
      <c r="D94" s="36">
        <v>37950</v>
      </c>
      <c r="E94" s="37"/>
      <c r="F94" s="37"/>
      <c r="G94" s="37"/>
      <c r="H94" s="38"/>
    </row>
    <row r="95" spans="1:8" ht="37.5" customHeight="1" x14ac:dyDescent="0.2">
      <c r="A95" s="147" t="s">
        <v>208</v>
      </c>
      <c r="B95" s="148"/>
      <c r="C95" s="143"/>
      <c r="D95" s="36">
        <v>39600</v>
      </c>
      <c r="E95" s="37"/>
      <c r="F95" s="37"/>
      <c r="G95" s="37"/>
      <c r="H95" s="38"/>
    </row>
    <row r="96" spans="1:8" ht="37.5" customHeight="1" x14ac:dyDescent="0.2">
      <c r="A96" s="147" t="s">
        <v>209</v>
      </c>
      <c r="B96" s="148"/>
      <c r="C96" s="143"/>
      <c r="D96" s="36">
        <v>41250</v>
      </c>
      <c r="E96" s="37"/>
      <c r="F96" s="37"/>
      <c r="G96" s="37"/>
      <c r="H96" s="38"/>
    </row>
    <row r="97" spans="1:8" ht="37.5" customHeight="1" x14ac:dyDescent="0.2">
      <c r="A97" s="147" t="s">
        <v>210</v>
      </c>
      <c r="B97" s="148"/>
      <c r="C97" s="143"/>
      <c r="D97" s="36">
        <v>42900</v>
      </c>
      <c r="E97" s="37"/>
      <c r="F97" s="37"/>
      <c r="G97" s="37"/>
      <c r="H97" s="38"/>
    </row>
    <row r="98" spans="1:8" ht="37.5" customHeight="1" x14ac:dyDescent="0.2">
      <c r="A98" s="147" t="s">
        <v>211</v>
      </c>
      <c r="B98" s="148"/>
      <c r="C98" s="143"/>
      <c r="D98" s="36">
        <v>44550</v>
      </c>
      <c r="E98" s="37"/>
      <c r="F98" s="37"/>
      <c r="G98" s="37"/>
      <c r="H98" s="38"/>
    </row>
    <row r="99" spans="1:8" ht="37.5" customHeight="1" x14ac:dyDescent="0.2">
      <c r="A99" s="147" t="s">
        <v>212</v>
      </c>
      <c r="B99" s="148"/>
      <c r="C99" s="143"/>
      <c r="D99" s="36">
        <v>46200</v>
      </c>
      <c r="E99" s="37"/>
      <c r="F99" s="37"/>
      <c r="G99" s="37"/>
      <c r="H99" s="38"/>
    </row>
    <row r="100" spans="1:8" ht="37.5" customHeight="1" x14ac:dyDescent="0.2">
      <c r="A100" s="147" t="s">
        <v>213</v>
      </c>
      <c r="B100" s="148"/>
      <c r="C100" s="143"/>
      <c r="D100" s="36">
        <v>47850</v>
      </c>
      <c r="E100" s="37"/>
      <c r="F100" s="37"/>
      <c r="G100" s="37"/>
      <c r="H100" s="38"/>
    </row>
    <row r="101" spans="1:8" ht="37.5" customHeight="1" thickBot="1" x14ac:dyDescent="0.25">
      <c r="A101" s="147" t="s">
        <v>214</v>
      </c>
      <c r="B101" s="148"/>
      <c r="C101" s="143"/>
      <c r="D101" s="36">
        <v>49500</v>
      </c>
      <c r="E101" s="37"/>
      <c r="F101" s="37"/>
      <c r="G101" s="37"/>
      <c r="H101" s="38"/>
    </row>
    <row r="102" spans="1:8" ht="50.1" customHeight="1" thickBot="1" x14ac:dyDescent="0.25">
      <c r="A102" s="136" t="s">
        <v>59</v>
      </c>
      <c r="B102" s="137"/>
      <c r="C102" s="137"/>
      <c r="D102" s="138" t="str">
        <f>"от "&amp;MIN(D103:D112)&amp;" до "&amp;MAX(D103:D112)</f>
        <v>от 150 до 5652</v>
      </c>
      <c r="E102" s="139"/>
      <c r="F102" s="139"/>
      <c r="G102" s="139"/>
      <c r="H102" s="140"/>
    </row>
    <row r="103" spans="1:8" ht="151.5" x14ac:dyDescent="0.2">
      <c r="A103" s="149" t="s">
        <v>60</v>
      </c>
      <c r="B103" s="150" t="s">
        <v>13</v>
      </c>
      <c r="C103" s="151"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152">
        <v>1590</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157">
        <v>150</v>
      </c>
      <c r="E104" s="157"/>
      <c r="F104" s="157"/>
      <c r="G104" s="157"/>
      <c r="H104" s="158"/>
    </row>
    <row r="105" spans="1:8" ht="37.5" customHeight="1" x14ac:dyDescent="0.2">
      <c r="A105" s="154" t="s">
        <v>62</v>
      </c>
      <c r="B105" s="155"/>
      <c r="C105" s="159"/>
      <c r="D105" s="157">
        <v>4404</v>
      </c>
      <c r="E105" s="157"/>
      <c r="F105" s="157"/>
      <c r="G105" s="157"/>
      <c r="H105" s="158"/>
    </row>
    <row r="106" spans="1:8" ht="37.5" customHeight="1" x14ac:dyDescent="0.2">
      <c r="A106" s="154" t="s">
        <v>63</v>
      </c>
      <c r="B106" s="155"/>
      <c r="C106" s="159"/>
      <c r="D106" s="157">
        <v>1044</v>
      </c>
      <c r="E106" s="157"/>
      <c r="F106" s="157"/>
      <c r="G106" s="157"/>
      <c r="H106" s="158"/>
    </row>
    <row r="107" spans="1:8" ht="37.5" customHeight="1" x14ac:dyDescent="0.2">
      <c r="A107" s="160" t="s">
        <v>64</v>
      </c>
      <c r="B107" s="161"/>
      <c r="C107" s="159"/>
      <c r="D107" s="157">
        <v>1326</v>
      </c>
      <c r="E107" s="157"/>
      <c r="F107" s="157"/>
      <c r="G107" s="157"/>
      <c r="H107" s="158"/>
    </row>
    <row r="108" spans="1:8" ht="37.5" customHeight="1" x14ac:dyDescent="0.2">
      <c r="A108" s="154" t="s">
        <v>65</v>
      </c>
      <c r="B108" s="155"/>
      <c r="C108" s="159"/>
      <c r="D108" s="157">
        <v>480</v>
      </c>
      <c r="E108" s="157"/>
      <c r="F108" s="157"/>
      <c r="G108" s="157"/>
      <c r="H108" s="158"/>
    </row>
    <row r="109" spans="1:8" ht="37.5" customHeight="1" x14ac:dyDescent="0.2">
      <c r="A109" s="154" t="s">
        <v>66</v>
      </c>
      <c r="B109" s="155"/>
      <c r="C109" s="159"/>
      <c r="D109" s="157">
        <v>480</v>
      </c>
      <c r="E109" s="157"/>
      <c r="F109" s="157"/>
      <c r="G109" s="157"/>
      <c r="H109" s="158"/>
    </row>
    <row r="110" spans="1:8" ht="37.5" customHeight="1" x14ac:dyDescent="0.2">
      <c r="A110" s="154" t="s">
        <v>67</v>
      </c>
      <c r="B110" s="155"/>
      <c r="C110" s="159"/>
      <c r="D110" s="157">
        <v>960</v>
      </c>
      <c r="E110" s="157"/>
      <c r="F110" s="157"/>
      <c r="G110" s="157"/>
      <c r="H110" s="158"/>
    </row>
    <row r="111" spans="1:8" ht="37.5" customHeight="1" x14ac:dyDescent="0.2">
      <c r="A111" s="154" t="s">
        <v>68</v>
      </c>
      <c r="B111" s="155"/>
      <c r="C111" s="159"/>
      <c r="D111" s="157">
        <v>1440</v>
      </c>
      <c r="E111" s="157"/>
      <c r="F111" s="157"/>
      <c r="G111" s="157"/>
      <c r="H111" s="158"/>
    </row>
    <row r="112" spans="1:8" ht="37.5" customHeight="1" thickBot="1" x14ac:dyDescent="0.25">
      <c r="A112" s="162" t="s">
        <v>69</v>
      </c>
      <c r="B112" s="163"/>
      <c r="C112" s="164"/>
      <c r="D112" s="165">
        <v>5652</v>
      </c>
      <c r="E112" s="165"/>
      <c r="F112" s="165"/>
      <c r="G112" s="165"/>
      <c r="H112" s="166"/>
    </row>
    <row r="113" spans="1:8" s="16" customFormat="1" ht="117.75" customHeight="1" thickBot="1" x14ac:dyDescent="0.25">
      <c r="A113" s="356" t="s">
        <v>71</v>
      </c>
      <c r="B113" s="397"/>
      <c r="C113"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45">
        <v>30</v>
      </c>
      <c r="E113" s="45"/>
      <c r="F113" s="45"/>
      <c r="G113" s="45"/>
      <c r="H113" s="46"/>
    </row>
    <row r="114" spans="1:8" ht="50.1" customHeight="1" thickBot="1" x14ac:dyDescent="0.25">
      <c r="A114" s="24" t="s">
        <v>72</v>
      </c>
      <c r="B114" s="25"/>
      <c r="C114" s="26"/>
      <c r="D114" s="173" t="str">
        <f>"от "&amp;MIN(D116,D136:H137,F176,D138:H152)&amp;" до "&amp;MAX(D116,D136:H137,F176,D138:H152)</f>
        <v>от 750 до 15000</v>
      </c>
      <c r="E114" s="173"/>
      <c r="F114" s="173"/>
      <c r="G114" s="173"/>
      <c r="H114" s="174"/>
    </row>
    <row r="115" spans="1:8" ht="21.75" thickBot="1" x14ac:dyDescent="0.25">
      <c r="A115" s="336"/>
      <c r="B115" s="337"/>
      <c r="C115" s="130"/>
      <c r="D115" s="399"/>
      <c r="E115" s="399"/>
      <c r="F115" s="399"/>
      <c r="G115" s="399"/>
      <c r="H115" s="400"/>
    </row>
    <row r="116" spans="1:8" ht="57"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182">
        <v>8040</v>
      </c>
      <c r="E116" s="182"/>
      <c r="F116" s="182"/>
      <c r="G116" s="182"/>
      <c r="H116" s="183"/>
    </row>
    <row r="117" spans="1:8" ht="57" customHeight="1" thickBot="1" x14ac:dyDescent="0.25">
      <c r="A117" s="184" t="s">
        <v>74</v>
      </c>
      <c r="B117" s="185"/>
      <c r="C117" s="186"/>
      <c r="D117" s="187" t="s">
        <v>75</v>
      </c>
      <c r="E117" s="188"/>
      <c r="F117" s="188"/>
      <c r="G117" s="188"/>
      <c r="H117" s="189"/>
    </row>
    <row r="118" spans="1:8" ht="57" customHeight="1" x14ac:dyDescent="0.2">
      <c r="A118" s="190" t="s">
        <v>76</v>
      </c>
      <c r="B118" s="191"/>
      <c r="C118" s="186"/>
      <c r="D118" s="157">
        <f>D116/4</f>
        <v>2010</v>
      </c>
      <c r="E118" s="157"/>
      <c r="F118" s="157"/>
      <c r="G118" s="157"/>
      <c r="H118" s="158"/>
    </row>
    <row r="119" spans="1:8" ht="57" customHeight="1" x14ac:dyDescent="0.2">
      <c r="A119" s="190" t="s">
        <v>77</v>
      </c>
      <c r="B119" s="191"/>
      <c r="C119" s="186"/>
      <c r="D119" s="157">
        <f>D116/5</f>
        <v>1608</v>
      </c>
      <c r="E119" s="157"/>
      <c r="F119" s="157"/>
      <c r="G119" s="157"/>
      <c r="H119" s="158"/>
    </row>
    <row r="120" spans="1:8" ht="57" customHeight="1" x14ac:dyDescent="0.2">
      <c r="A120" s="190" t="s">
        <v>78</v>
      </c>
      <c r="B120" s="191"/>
      <c r="C120" s="186"/>
      <c r="D120" s="157">
        <f>D116/6</f>
        <v>1340</v>
      </c>
      <c r="E120" s="157"/>
      <c r="F120" s="157"/>
      <c r="G120" s="157"/>
      <c r="H120" s="158"/>
    </row>
    <row r="121" spans="1:8" ht="57" customHeight="1" x14ac:dyDescent="0.2">
      <c r="A121" s="190" t="s">
        <v>79</v>
      </c>
      <c r="B121" s="191"/>
      <c r="C121" s="186"/>
      <c r="D121" s="157">
        <f>D116/7</f>
        <v>1148.5714285714287</v>
      </c>
      <c r="E121" s="157"/>
      <c r="F121" s="157"/>
      <c r="G121" s="157"/>
      <c r="H121" s="158"/>
    </row>
    <row r="122" spans="1:8" ht="57" customHeight="1" x14ac:dyDescent="0.2">
      <c r="A122" s="190" t="s">
        <v>80</v>
      </c>
      <c r="B122" s="191"/>
      <c r="C122" s="186"/>
      <c r="D122" s="157">
        <f>D116/8</f>
        <v>1005</v>
      </c>
      <c r="E122" s="157"/>
      <c r="F122" s="157"/>
      <c r="G122" s="157"/>
      <c r="H122" s="158"/>
    </row>
    <row r="123" spans="1:8" ht="57" customHeight="1" x14ac:dyDescent="0.2">
      <c r="A123" s="190" t="s">
        <v>81</v>
      </c>
      <c r="B123" s="191"/>
      <c r="C123" s="186"/>
      <c r="D123" s="157">
        <f>D116/9</f>
        <v>893.33333333333337</v>
      </c>
      <c r="E123" s="157"/>
      <c r="F123" s="157"/>
      <c r="G123" s="157"/>
      <c r="H123" s="158"/>
    </row>
    <row r="124" spans="1:8" ht="57" customHeight="1" x14ac:dyDescent="0.2">
      <c r="A124" s="190" t="s">
        <v>82</v>
      </c>
      <c r="B124" s="191"/>
      <c r="C124" s="186"/>
      <c r="D124" s="157">
        <f>D116/10</f>
        <v>804</v>
      </c>
      <c r="E124" s="157"/>
      <c r="F124" s="157"/>
      <c r="G124" s="157"/>
      <c r="H124" s="158"/>
    </row>
    <row r="125" spans="1:8" ht="57" customHeight="1" thickBot="1" x14ac:dyDescent="0.25">
      <c r="A125" s="179" t="s">
        <v>83</v>
      </c>
      <c r="B125" s="180"/>
      <c r="C125" s="186"/>
      <c r="D125" s="182">
        <v>6960</v>
      </c>
      <c r="E125" s="182"/>
      <c r="F125" s="182"/>
      <c r="G125" s="182"/>
      <c r="H125" s="183"/>
    </row>
    <row r="126" spans="1:8" ht="57" customHeight="1" thickBot="1" x14ac:dyDescent="0.25">
      <c r="A126" s="184" t="s">
        <v>74</v>
      </c>
      <c r="B126" s="185"/>
      <c r="C126" s="186"/>
      <c r="D126" s="187" t="s">
        <v>75</v>
      </c>
      <c r="E126" s="188"/>
      <c r="F126" s="188"/>
      <c r="G126" s="188"/>
      <c r="H126" s="189"/>
    </row>
    <row r="127" spans="1:8" ht="57" customHeight="1" x14ac:dyDescent="0.2">
      <c r="A127" s="190" t="s">
        <v>76</v>
      </c>
      <c r="B127" s="191"/>
      <c r="C127" s="186"/>
      <c r="D127" s="157">
        <v>1740</v>
      </c>
      <c r="E127" s="157"/>
      <c r="F127" s="157"/>
      <c r="G127" s="157"/>
      <c r="H127" s="158"/>
    </row>
    <row r="128" spans="1:8" ht="57" customHeight="1" x14ac:dyDescent="0.2">
      <c r="A128" s="190" t="s">
        <v>77</v>
      </c>
      <c r="B128" s="191"/>
      <c r="C128" s="186"/>
      <c r="D128" s="157">
        <v>1392</v>
      </c>
      <c r="E128" s="157"/>
      <c r="F128" s="157"/>
      <c r="G128" s="157"/>
      <c r="H128" s="158"/>
    </row>
    <row r="129" spans="1:8" ht="57" customHeight="1" x14ac:dyDescent="0.2">
      <c r="A129" s="190" t="s">
        <v>78</v>
      </c>
      <c r="B129" s="191"/>
      <c r="C129" s="186"/>
      <c r="D129" s="157">
        <v>1160</v>
      </c>
      <c r="E129" s="157"/>
      <c r="F129" s="157"/>
      <c r="G129" s="157"/>
      <c r="H129" s="158"/>
    </row>
    <row r="130" spans="1:8" ht="57" customHeight="1" x14ac:dyDescent="0.2">
      <c r="A130" s="190" t="s">
        <v>79</v>
      </c>
      <c r="B130" s="191"/>
      <c r="C130" s="186"/>
      <c r="D130" s="157">
        <v>994.28571428571422</v>
      </c>
      <c r="E130" s="157"/>
      <c r="F130" s="157"/>
      <c r="G130" s="157"/>
      <c r="H130" s="158"/>
    </row>
    <row r="131" spans="1:8" ht="57" customHeight="1" x14ac:dyDescent="0.2">
      <c r="A131" s="190" t="s">
        <v>80</v>
      </c>
      <c r="B131" s="191"/>
      <c r="C131" s="186"/>
      <c r="D131" s="157">
        <v>870</v>
      </c>
      <c r="E131" s="157"/>
      <c r="F131" s="157"/>
      <c r="G131" s="157"/>
      <c r="H131" s="158"/>
    </row>
    <row r="132" spans="1:8" ht="57" customHeight="1" x14ac:dyDescent="0.2">
      <c r="A132" s="190" t="s">
        <v>81</v>
      </c>
      <c r="B132" s="191"/>
      <c r="C132" s="186"/>
      <c r="D132" s="157">
        <v>773.33333333333337</v>
      </c>
      <c r="E132" s="157"/>
      <c r="F132" s="157"/>
      <c r="G132" s="157"/>
      <c r="H132" s="158"/>
    </row>
    <row r="133" spans="1:8" ht="57" customHeight="1" thickBot="1" x14ac:dyDescent="0.25">
      <c r="A133" s="190" t="s">
        <v>82</v>
      </c>
      <c r="B133" s="191"/>
      <c r="C133" s="194"/>
      <c r="D133" s="157">
        <v>696</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44">
        <v>8004</v>
      </c>
      <c r="E134" s="45"/>
      <c r="F134" s="45"/>
      <c r="G134" s="45"/>
      <c r="H134" s="46"/>
    </row>
    <row r="135" spans="1:8" ht="21.75" thickBot="1" x14ac:dyDescent="0.25">
      <c r="A135" s="336"/>
      <c r="B135" s="337"/>
      <c r="C135" s="125"/>
      <c r="D135" s="399"/>
      <c r="E135" s="399"/>
      <c r="F135" s="399"/>
      <c r="G135" s="399"/>
      <c r="H135" s="400"/>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"2ГИС.ЧИТА"</v>
      </c>
      <c r="D136" s="31">
        <v>4500</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121">
        <v>2100</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6">
        <v>7500</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"2ГИС.ЧИТА"</v>
      </c>
      <c r="D139" s="36">
        <v>7500</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"2ГИС.ЧИТА"</v>
      </c>
      <c r="D140" s="36">
        <v>9000</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6">
        <v>3000</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6">
        <v>2400</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6">
        <v>8100</v>
      </c>
      <c r="E143" s="37"/>
      <c r="F143" s="37"/>
      <c r="G143" s="37"/>
      <c r="H143" s="38"/>
    </row>
    <row r="144" spans="1:8" ht="50.1" customHeight="1" x14ac:dyDescent="0.2">
      <c r="A144" s="160" t="s">
        <v>93</v>
      </c>
      <c r="B144" s="161"/>
      <c r="C144" s="202" t="str">
        <f>C176</f>
        <v>электронный справочник на основе Справочника организаций "2ГИС.ЧИТА" (мобильная версия 2ГИС 4.0 и выше)</v>
      </c>
      <c r="D144" s="36">
        <v>13500</v>
      </c>
      <c r="E144" s="37"/>
      <c r="F144" s="37"/>
      <c r="G144" s="37"/>
      <c r="H144" s="38"/>
    </row>
    <row r="145" spans="1:8" ht="50.1" customHeight="1" x14ac:dyDescent="0.2">
      <c r="A145" s="160" t="s">
        <v>94</v>
      </c>
      <c r="B145" s="161"/>
      <c r="C145" s="202" t="s">
        <v>95</v>
      </c>
      <c r="D145" s="36">
        <v>750</v>
      </c>
      <c r="E145" s="37"/>
      <c r="F145" s="37"/>
      <c r="G145" s="37"/>
      <c r="H145" s="38"/>
    </row>
    <row r="146" spans="1:8" ht="66"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6">
        <v>3600</v>
      </c>
      <c r="E146" s="37"/>
      <c r="F146" s="37"/>
      <c r="G146" s="37"/>
      <c r="H146" s="38"/>
    </row>
    <row r="147" spans="1:8" ht="66" customHeight="1" x14ac:dyDescent="0.2">
      <c r="A147" s="160" t="s">
        <v>97</v>
      </c>
      <c r="B147" s="161"/>
      <c r="C147" s="202"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6">
        <v>2880</v>
      </c>
      <c r="E147" s="37"/>
      <c r="F147" s="37"/>
      <c r="G147" s="37"/>
      <c r="H147" s="38"/>
    </row>
    <row r="148" spans="1:8" ht="66" customHeight="1" x14ac:dyDescent="0.2">
      <c r="A148" s="160" t="s">
        <v>98</v>
      </c>
      <c r="B148" s="161"/>
      <c r="C148"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6">
        <v>3000</v>
      </c>
      <c r="E148" s="37"/>
      <c r="F148" s="37"/>
      <c r="G148" s="37"/>
      <c r="H148" s="38"/>
    </row>
    <row r="149" spans="1:8" ht="66" customHeight="1" x14ac:dyDescent="0.2">
      <c r="A149" s="160" t="s">
        <v>99</v>
      </c>
      <c r="B149" s="161"/>
      <c r="C149"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6">
        <v>1440</v>
      </c>
      <c r="E149" s="37"/>
      <c r="F149" s="37"/>
      <c r="G149" s="37"/>
      <c r="H149" s="38"/>
    </row>
    <row r="150" spans="1:8" ht="66" customHeight="1" x14ac:dyDescent="0.2">
      <c r="A150" s="160" t="s">
        <v>100</v>
      </c>
      <c r="B150" s="161" t="s">
        <v>100</v>
      </c>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6">
        <v>15000</v>
      </c>
      <c r="E150" s="37"/>
      <c r="F150" s="37"/>
      <c r="G150" s="37"/>
      <c r="H150" s="38"/>
    </row>
    <row r="151" spans="1:8" ht="66" customHeight="1" x14ac:dyDescent="0.2">
      <c r="A151" s="160" t="s">
        <v>101</v>
      </c>
      <c r="B151" s="161" t="s">
        <v>101</v>
      </c>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6">
        <v>7500</v>
      </c>
      <c r="E151" s="37"/>
      <c r="F151" s="37"/>
      <c r="G151" s="37"/>
      <c r="H151" s="38"/>
    </row>
    <row r="152" spans="1:8" ht="50.1" customHeight="1" thickBot="1" x14ac:dyDescent="0.25">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6">
        <v>1200</v>
      </c>
      <c r="E152" s="37"/>
      <c r="F152" s="37"/>
      <c r="G152" s="37"/>
      <c r="H152" s="38"/>
    </row>
    <row r="153" spans="1:8" s="16" customFormat="1" ht="102" customHeight="1" thickBot="1" x14ac:dyDescent="0.25">
      <c r="A153" s="160" t="s">
        <v>16</v>
      </c>
      <c r="B153" s="161"/>
      <c r="C153"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6">
        <v>1650</v>
      </c>
      <c r="E153" s="37"/>
      <c r="F153" s="37"/>
      <c r="G153" s="37"/>
      <c r="H153" s="38"/>
    </row>
    <row r="154" spans="1:8" s="16" customFormat="1" ht="102" customHeight="1" thickBot="1" x14ac:dyDescent="0.25">
      <c r="A154" s="160" t="s">
        <v>103</v>
      </c>
      <c r="B154" s="161"/>
      <c r="C15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4" s="36">
        <v>100002</v>
      </c>
      <c r="E154" s="37"/>
      <c r="F154" s="37"/>
      <c r="G154" s="37"/>
      <c r="H154" s="38"/>
    </row>
    <row r="155" spans="1:8" s="16" customFormat="1" ht="126" customHeight="1" x14ac:dyDescent="0.2">
      <c r="A155" s="160" t="s">
        <v>104</v>
      </c>
      <c r="B155" s="161"/>
      <c r="C155"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5" s="36">
        <v>11100</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6">
        <v>4200</v>
      </c>
      <c r="E156" s="37"/>
      <c r="F156" s="37"/>
      <c r="G156" s="37"/>
      <c r="H156" s="38"/>
    </row>
    <row r="157" spans="1:8" s="16" customFormat="1" ht="96" customHeight="1" x14ac:dyDescent="0.2">
      <c r="A157" s="154" t="s">
        <v>106</v>
      </c>
      <c r="B157" s="204"/>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7" s="36">
        <v>10002</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"2ГИС.ЧИТА"</v>
      </c>
      <c r="D158" s="36">
        <v>6360</v>
      </c>
      <c r="E158" s="37"/>
      <c r="F158" s="37"/>
      <c r="G158" s="37"/>
      <c r="H158" s="38"/>
    </row>
    <row r="159" spans="1:8" ht="50.1" customHeight="1" x14ac:dyDescent="0.2">
      <c r="A159" s="160" t="s">
        <v>108</v>
      </c>
      <c r="B159" s="161"/>
      <c r="C159" s="202"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6">
        <v>3000</v>
      </c>
      <c r="E159" s="37"/>
      <c r="F159" s="37"/>
      <c r="G159" s="37"/>
      <c r="H159" s="38"/>
    </row>
    <row r="160" spans="1:8" ht="50.1" customHeight="1" x14ac:dyDescent="0.2">
      <c r="A160" s="160" t="s">
        <v>109</v>
      </c>
      <c r="B160" s="161"/>
      <c r="C160" s="202" t="str">
        <f t="shared" si="2"/>
        <v>Электронный справочник на основе Справочника организаций "2ГИС.ЧИТА" (версия для ПК)</v>
      </c>
      <c r="D160" s="36">
        <v>10560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"2ГИС.ЧИТА"</v>
      </c>
      <c r="D161" s="36">
        <v>10560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"2ГИС.ЧИТА"</v>
      </c>
      <c r="D162" s="36">
        <v>12672</v>
      </c>
      <c r="E162" s="37"/>
      <c r="F162" s="37"/>
      <c r="G162" s="37"/>
      <c r="H162" s="38"/>
    </row>
    <row r="163" spans="1:8" ht="50.1" customHeight="1" x14ac:dyDescent="0.2">
      <c r="A163" s="160" t="s">
        <v>112</v>
      </c>
      <c r="B163" s="161"/>
      <c r="C163" s="202" t="str">
        <f t="shared" si="2"/>
        <v>Электронный справочник на основе Справочника организаций "2ГИС.ЧИТА" (версия для ПК)</v>
      </c>
      <c r="D163" s="36">
        <v>4200</v>
      </c>
      <c r="E163" s="37"/>
      <c r="F163" s="37"/>
      <c r="G163" s="37"/>
      <c r="H163" s="38"/>
    </row>
    <row r="164" spans="1:8" ht="50.1" customHeight="1" x14ac:dyDescent="0.2">
      <c r="A164" s="160" t="s">
        <v>113</v>
      </c>
      <c r="B164" s="161"/>
      <c r="C164" s="202" t="str">
        <f t="shared" si="2"/>
        <v>Электронный справочник на основе Справочника организаций "2ГИС.ЧИТА" (версия для ПК)</v>
      </c>
      <c r="D164" s="36">
        <v>3360</v>
      </c>
      <c r="E164" s="37"/>
      <c r="F164" s="37"/>
      <c r="G164" s="37"/>
      <c r="H164" s="38"/>
    </row>
    <row r="165" spans="1:8" ht="50.1" customHeight="1" x14ac:dyDescent="0.2">
      <c r="A165" s="160" t="s">
        <v>114</v>
      </c>
      <c r="B165" s="161"/>
      <c r="C165" s="202" t="str">
        <f t="shared" si="2"/>
        <v>Электронный справочник на основе Справочника организаций "2ГИС.ЧИТА" (версия для ПК)</v>
      </c>
      <c r="D165" s="36">
        <v>11400</v>
      </c>
      <c r="E165" s="37"/>
      <c r="F165" s="37"/>
      <c r="G165" s="37"/>
      <c r="H165" s="38"/>
    </row>
    <row r="166" spans="1:8" ht="50.1" customHeight="1" x14ac:dyDescent="0.2">
      <c r="A166" s="160" t="s">
        <v>115</v>
      </c>
      <c r="B166" s="161"/>
      <c r="C166" s="202" t="s">
        <v>95</v>
      </c>
      <c r="D166" s="36">
        <v>1080</v>
      </c>
      <c r="E166" s="37"/>
      <c r="F166" s="37"/>
      <c r="G166" s="37"/>
      <c r="H166" s="38"/>
    </row>
    <row r="167" spans="1:8" ht="69.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6">
        <v>21000</v>
      </c>
      <c r="E167" s="37"/>
      <c r="F167" s="37"/>
      <c r="G167" s="37"/>
      <c r="H167" s="38"/>
    </row>
    <row r="168" spans="1:8" ht="50.1" customHeight="1" thickBot="1" x14ac:dyDescent="0.25">
      <c r="A168" s="160" t="s">
        <v>117</v>
      </c>
      <c r="B168" s="161"/>
      <c r="C168" s="202" t="str">
        <f t="shared" si="2"/>
        <v>Электронный справочник на основе Справочника организаций "2ГИС.ЧИТА" (версия для ПК)</v>
      </c>
      <c r="D168" s="44">
        <v>1680</v>
      </c>
      <c r="E168" s="45"/>
      <c r="F168" s="45"/>
      <c r="G168" s="45"/>
      <c r="H168" s="46"/>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6">
        <v>5550</v>
      </c>
      <c r="E170" s="37"/>
      <c r="F170" s="37"/>
      <c r="G170" s="37"/>
      <c r="H170" s="38"/>
    </row>
    <row r="171" spans="1:8" s="16" customFormat="1" ht="50.1" customHeight="1" x14ac:dyDescent="0.2">
      <c r="A171" s="160" t="s">
        <v>120</v>
      </c>
      <c r="B171" s="161"/>
      <c r="C171" s="209"/>
      <c r="D171" s="36">
        <v>5004</v>
      </c>
      <c r="E171" s="37"/>
      <c r="F171" s="37"/>
      <c r="G171" s="37"/>
      <c r="H171" s="38"/>
    </row>
    <row r="172" spans="1:8" s="16" customFormat="1" ht="50.1" customHeight="1" x14ac:dyDescent="0.2">
      <c r="A172" s="207" t="s">
        <v>121</v>
      </c>
      <c r="B172" s="208"/>
      <c r="C172" s="209"/>
      <c r="D172" s="359">
        <v>3000</v>
      </c>
      <c r="E172" s="157"/>
      <c r="F172" s="157"/>
      <c r="G172" s="157"/>
      <c r="H172" s="157"/>
    </row>
    <row r="173" spans="1:8" s="16" customFormat="1" ht="50.1" customHeight="1" x14ac:dyDescent="0.2">
      <c r="A173" s="207" t="s">
        <v>122</v>
      </c>
      <c r="B173" s="208"/>
      <c r="C173" s="209"/>
      <c r="D173" s="359">
        <v>300</v>
      </c>
      <c r="E173" s="157"/>
      <c r="F173" s="157"/>
      <c r="G173" s="157"/>
      <c r="H173" s="157"/>
    </row>
    <row r="174" spans="1:8" s="16" customFormat="1" ht="50.1" customHeight="1" thickBot="1" x14ac:dyDescent="0.25">
      <c r="A174" s="207" t="s">
        <v>123</v>
      </c>
      <c r="B174" s="208"/>
      <c r="C174" s="210"/>
      <c r="D174" s="78">
        <v>1050</v>
      </c>
      <c r="E174" s="79"/>
      <c r="F174" s="79"/>
      <c r="G174" s="79"/>
      <c r="H174" s="79"/>
    </row>
    <row r="175" spans="1:8" s="16" customFormat="1" ht="50.1" customHeight="1" thickBot="1" x14ac:dyDescent="0.25">
      <c r="A175" s="24" t="s">
        <v>124</v>
      </c>
      <c r="B175" s="25"/>
      <c r="C175" s="26"/>
      <c r="D175" s="173"/>
      <c r="E175" s="173"/>
      <c r="F175" s="173"/>
      <c r="G175" s="173"/>
      <c r="H175" s="174"/>
    </row>
    <row r="176" spans="1:8" ht="50.1" customHeight="1" x14ac:dyDescent="0.2">
      <c r="A176" s="160" t="s">
        <v>125</v>
      </c>
      <c r="B176" s="161"/>
      <c r="C17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76" s="212">
        <f>F176*1.2</f>
        <v>5400</v>
      </c>
      <c r="E176" s="213">
        <f>F176*1.1</f>
        <v>4950</v>
      </c>
      <c r="F176" s="213">
        <v>4500</v>
      </c>
      <c r="G176" s="213">
        <f>F176*0.75</f>
        <v>3375</v>
      </c>
      <c r="H176" s="214">
        <f>F176*0.5</f>
        <v>2250</v>
      </c>
    </row>
    <row r="177" spans="1:8" ht="50.1" customHeight="1" x14ac:dyDescent="0.2">
      <c r="A177" s="160" t="s">
        <v>126</v>
      </c>
      <c r="B177" s="161"/>
      <c r="C177" s="202" t="str">
        <f>"Интернет-площадка 2gis.ru на основе Cправочника организаций "&amp;$C$2&amp;""</f>
        <v>Интернет-площадка 2gis.ru на основе Cправочника организаций "2ГИС.ЧИТА"</v>
      </c>
      <c r="D177" s="36">
        <v>2100</v>
      </c>
      <c r="E177" s="37"/>
      <c r="F177" s="37"/>
      <c r="G177" s="37"/>
      <c r="H177" s="38"/>
    </row>
    <row r="178" spans="1:8" ht="50.1" customHeight="1" x14ac:dyDescent="0.2">
      <c r="A178" s="160" t="s">
        <v>127</v>
      </c>
      <c r="B178" s="161"/>
      <c r="C178"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8" s="36">
        <v>1254</v>
      </c>
      <c r="E178" s="37"/>
      <c r="F178" s="37"/>
      <c r="G178" s="37"/>
      <c r="H178" s="38"/>
    </row>
    <row r="179" spans="1:8" ht="50.1" customHeight="1" x14ac:dyDescent="0.2">
      <c r="A179" s="160" t="s">
        <v>128</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79" s="212">
        <f>F179*1.2</f>
        <v>7632</v>
      </c>
      <c r="E179" s="213">
        <f>F179*1.1</f>
        <v>6996.0000000000009</v>
      </c>
      <c r="F179" s="213">
        <v>6360</v>
      </c>
      <c r="G179" s="213">
        <f>F179*0.75</f>
        <v>4770</v>
      </c>
      <c r="H179" s="214">
        <f>F179*0.5</f>
        <v>3180</v>
      </c>
    </row>
    <row r="180" spans="1:8" ht="50.1" customHeight="1" x14ac:dyDescent="0.2">
      <c r="A180" s="160" t="s">
        <v>179</v>
      </c>
      <c r="B180" s="161"/>
      <c r="C180" s="202" t="str">
        <f>"Интернет-площадка 2gis.ru на основе Cправочника организаций "&amp;$C$2&amp;""</f>
        <v>Интернет-площадка 2gis.ru на основе Cправочника организаций "2ГИС.ЧИТА"</v>
      </c>
      <c r="D180" s="36">
        <v>3000</v>
      </c>
      <c r="E180" s="37"/>
      <c r="F180" s="37"/>
      <c r="G180" s="37"/>
      <c r="H180" s="38"/>
    </row>
    <row r="181" spans="1:8" ht="50.1" customHeight="1" x14ac:dyDescent="0.2">
      <c r="A181" s="160" t="s">
        <v>130</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81" s="36">
        <v>1800</v>
      </c>
      <c r="E181" s="37"/>
      <c r="F181" s="37"/>
      <c r="G181" s="37"/>
      <c r="H181" s="38"/>
    </row>
    <row r="182" spans="1:8" s="16" customFormat="1" ht="126" customHeight="1" thickBot="1" x14ac:dyDescent="0.25">
      <c r="A182" s="160" t="s">
        <v>131</v>
      </c>
      <c r="B182" s="161"/>
      <c r="C182" s="215" t="str">
        <f>C177</f>
        <v>Интернет-площадка 2gis.ru на основе Cправочника организаций "2ГИС.ЧИТА"</v>
      </c>
      <c r="D182" s="212">
        <f>F182*1.2</f>
        <v>3006</v>
      </c>
      <c r="E182" s="213">
        <f>F182*1.1</f>
        <v>2755.5</v>
      </c>
      <c r="F182" s="213">
        <v>2505</v>
      </c>
      <c r="G182" s="213">
        <f>F182*0.75</f>
        <v>1878.75</v>
      </c>
      <c r="H182" s="214">
        <f>F182*0.5</f>
        <v>1252.5</v>
      </c>
    </row>
    <row r="183" spans="1:8" ht="50.1" customHeight="1" thickBot="1" x14ac:dyDescent="0.25">
      <c r="A183" s="24" t="s">
        <v>193</v>
      </c>
      <c r="B183" s="25"/>
      <c r="C183" s="26"/>
      <c r="D183" s="173"/>
      <c r="E183" s="173"/>
      <c r="F183" s="173"/>
      <c r="G183" s="173"/>
      <c r="H183" s="174"/>
    </row>
    <row r="184" spans="1:8" s="23" customFormat="1" ht="30" customHeight="1" thickBot="1" x14ac:dyDescent="0.25">
      <c r="A184" s="589"/>
      <c r="B184" s="429"/>
      <c r="C184" s="430"/>
      <c r="D184" s="429"/>
      <c r="E184" s="429"/>
      <c r="F184" s="429"/>
      <c r="G184" s="429"/>
      <c r="H184" s="431"/>
    </row>
    <row r="185" spans="1:8" s="16" customFormat="1" ht="185.25" customHeight="1" x14ac:dyDescent="0.2">
      <c r="A185" s="160" t="s">
        <v>194</v>
      </c>
      <c r="B185" s="161"/>
      <c r="C18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5" s="31">
        <v>16500</v>
      </c>
      <c r="E185" s="32"/>
      <c r="F185" s="32"/>
      <c r="G185" s="32"/>
      <c r="H185" s="33"/>
    </row>
    <row r="186" spans="1:8" s="16" customFormat="1" ht="83.25" customHeight="1" thickBot="1" x14ac:dyDescent="0.25">
      <c r="A186" s="160" t="s">
        <v>195</v>
      </c>
      <c r="B186" s="161"/>
      <c r="C186" s="209"/>
      <c r="D186" s="36">
        <v>16500</v>
      </c>
      <c r="E186" s="37"/>
      <c r="F186" s="37"/>
      <c r="G186" s="37"/>
      <c r="H186" s="38"/>
    </row>
    <row r="187" spans="1:8" ht="21.75" thickBot="1" x14ac:dyDescent="0.25">
      <c r="A187" s="336"/>
      <c r="B187" s="337"/>
      <c r="C187" s="130"/>
      <c r="D187" s="399"/>
      <c r="E187" s="399"/>
      <c r="F187" s="399"/>
      <c r="G187" s="399"/>
      <c r="H187" s="400"/>
    </row>
    <row r="189" spans="1:8" ht="21" x14ac:dyDescent="0.2">
      <c r="A189" s="220"/>
      <c r="B189" s="221" t="s">
        <v>133</v>
      </c>
      <c r="C189" s="222" t="s">
        <v>735</v>
      </c>
      <c r="D189" s="222"/>
      <c r="E189" s="223"/>
      <c r="F189" s="223"/>
      <c r="G189" s="223"/>
      <c r="H189" s="223"/>
    </row>
    <row r="190" spans="1:8" ht="21" x14ac:dyDescent="0.2">
      <c r="A190" s="220"/>
      <c r="B190" s="223"/>
      <c r="C190" s="224" t="s">
        <v>736</v>
      </c>
      <c r="D190" s="224"/>
      <c r="E190" s="223"/>
      <c r="F190" s="223"/>
      <c r="G190" s="223"/>
      <c r="H190" s="223"/>
    </row>
    <row r="191" spans="1:8" ht="21" x14ac:dyDescent="0.2">
      <c r="A191" s="220"/>
      <c r="B191" s="223"/>
      <c r="C191" s="224" t="s">
        <v>737</v>
      </c>
      <c r="D191" s="224"/>
      <c r="E191" s="223"/>
      <c r="F191" s="223"/>
      <c r="G191" s="223"/>
      <c r="H191" s="223"/>
    </row>
    <row r="192" spans="1:8" ht="21" x14ac:dyDescent="0.2">
      <c r="C192" s="224"/>
      <c r="D192" s="224"/>
      <c r="E192" s="223"/>
      <c r="F192" s="223"/>
      <c r="G192" s="223"/>
      <c r="H192" s="217"/>
    </row>
    <row r="193" spans="1:8" ht="26.25" customHeight="1" x14ac:dyDescent="0.2">
      <c r="A193" s="227" t="str">
        <f>Абакан_юр!A174</f>
        <v>По соглашению сторон в качестве валюты платежа могут выступать украинские гривны, в этом случае курс следующий: 1 руб. = 0,4273 гривен</v>
      </c>
      <c r="B193" s="227"/>
      <c r="C193" s="227"/>
      <c r="D193" s="228"/>
      <c r="E193" s="228"/>
      <c r="F193" s="229"/>
      <c r="G193" s="230"/>
      <c r="H193" s="230"/>
    </row>
    <row r="194" spans="1:8" ht="26.25" customHeight="1" x14ac:dyDescent="0.2">
      <c r="A194" s="227" t="str">
        <f>Абакан_юр!A175</f>
        <v>По соглашению сторон в качестве валюты платежа могут выступать дирхамы ОАЭ, в этом случае курс следующий: 1 руб. = 0,0413 дирхам</v>
      </c>
      <c r="B194" s="227"/>
      <c r="C194" s="227"/>
      <c r="D194" s="228"/>
      <c r="E194" s="228"/>
      <c r="F194" s="229"/>
      <c r="G194" s="232"/>
      <c r="H194" s="232"/>
    </row>
    <row r="195" spans="1:8" ht="26.25" customHeight="1" x14ac:dyDescent="0.2">
      <c r="A195" s="227" t="str">
        <f>Абакан_юр!A176</f>
        <v>По соглашению сторон в качестве валюты платежа могут выступать доллары США, в этом случае курс следующий: 1 руб. = 0,0113 доллара</v>
      </c>
      <c r="B195" s="227"/>
      <c r="C195" s="227"/>
      <c r="D195" s="228"/>
      <c r="E195" s="228"/>
      <c r="F195" s="229"/>
      <c r="G195" s="232"/>
      <c r="H195" s="232"/>
    </row>
    <row r="196" spans="1:8" ht="26.25" customHeight="1" x14ac:dyDescent="0.2">
      <c r="A196" s="227" t="str">
        <f>Абакан_юр!A177</f>
        <v>По соглашению сторон в качестве валюты платежа могут выступать евро, в этом случае курс следующий: 1 руб. = 0,0105 евро</v>
      </c>
      <c r="B196" s="227"/>
      <c r="C196" s="227"/>
      <c r="D196" s="228"/>
      <c r="E196" s="229"/>
      <c r="F196" s="229"/>
      <c r="G196" s="232"/>
      <c r="H196" s="232"/>
    </row>
    <row r="197" spans="1:8" ht="26.25" customHeight="1" x14ac:dyDescent="0.2">
      <c r="A197" s="227" t="str">
        <f>Абакан_юр!A178</f>
        <v>По соглашению сторон в качестве валюты платежа могут выступать чешские кроны, в этом случае курс следующий: 1 руб. = 0,2661 крона</v>
      </c>
      <c r="B197" s="227"/>
      <c r="C197" s="227"/>
      <c r="D197" s="228"/>
      <c r="E197" s="229"/>
      <c r="F197" s="229"/>
      <c r="G197" s="232"/>
      <c r="H197" s="232"/>
    </row>
    <row r="198" spans="1:8" ht="26.25" customHeight="1" x14ac:dyDescent="0.2">
      <c r="A198" s="227" t="str">
        <f>Абакан_юр!A179</f>
        <v>По соглашению сторон в качестве валюты платежа могут выступать киргизские сомы, в этом случае курс следующий: 1 руб. = 1,0065 сом</v>
      </c>
      <c r="B198" s="227"/>
      <c r="C198" s="227"/>
      <c r="D198" s="228"/>
      <c r="E198" s="228"/>
      <c r="F198" s="229"/>
      <c r="G198" s="232"/>
      <c r="H198" s="232"/>
    </row>
    <row r="199" spans="1:8" ht="26.25" customHeight="1" x14ac:dyDescent="0.2">
      <c r="A19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99" s="227"/>
      <c r="C199" s="227"/>
      <c r="D199" s="228"/>
      <c r="E199" s="228"/>
      <c r="F199" s="229"/>
      <c r="G199" s="232"/>
      <c r="H199" s="232"/>
    </row>
    <row r="200" spans="1:8" ht="26.25" x14ac:dyDescent="0.2">
      <c r="A200" s="233"/>
      <c r="B200" s="233"/>
      <c r="C200" s="234"/>
      <c r="D200" s="235"/>
      <c r="E200" s="235"/>
      <c r="F200" s="236"/>
      <c r="G200" s="237"/>
      <c r="H200" s="237"/>
    </row>
    <row r="201" spans="1:8" ht="21" x14ac:dyDescent="0.2">
      <c r="A201" s="239" t="s">
        <v>144</v>
      </c>
      <c r="B201" s="239"/>
      <c r="C201" s="239"/>
      <c r="D201" s="239"/>
      <c r="E201" s="239"/>
      <c r="F201" s="239"/>
      <c r="G201" s="239"/>
      <c r="H201" s="239"/>
    </row>
    <row r="202" spans="1:8" ht="21" x14ac:dyDescent="0.2">
      <c r="A202" s="239" t="s">
        <v>145</v>
      </c>
      <c r="B202" s="239"/>
      <c r="C202" s="239"/>
      <c r="D202" s="239"/>
      <c r="E202" s="239"/>
      <c r="F202" s="239"/>
      <c r="G202" s="239"/>
      <c r="H202" s="239"/>
    </row>
    <row r="203" spans="1:8" ht="26.25" x14ac:dyDescent="0.2">
      <c r="A203" s="233"/>
      <c r="B203" s="233"/>
      <c r="C203" s="234"/>
      <c r="D203" s="235"/>
      <c r="E203" s="235"/>
      <c r="F203" s="236"/>
      <c r="G203" s="237"/>
      <c r="H203" s="237"/>
    </row>
    <row r="204" spans="1:8" ht="50.1" customHeight="1" thickBot="1" x14ac:dyDescent="0.25">
      <c r="A204" s="240" t="s">
        <v>146</v>
      </c>
      <c r="B204" s="240"/>
      <c r="C204" s="240"/>
      <c r="D204" s="240"/>
      <c r="E204" s="240"/>
      <c r="F204" s="241"/>
      <c r="G204" s="231"/>
      <c r="H204" s="242"/>
    </row>
    <row r="205" spans="1:8" ht="50.1" customHeight="1" thickBot="1" x14ac:dyDescent="0.25">
      <c r="A205" s="243" t="s">
        <v>147</v>
      </c>
      <c r="B205" s="244"/>
      <c r="C205" s="244"/>
      <c r="D205" s="244"/>
      <c r="E205" s="245"/>
      <c r="F205" s="246"/>
      <c r="H205" s="247"/>
    </row>
    <row r="206" spans="1:8" ht="87" customHeight="1" thickBot="1" x14ac:dyDescent="0.25">
      <c r="A206" s="375" t="s">
        <v>148</v>
      </c>
      <c r="B206" s="376"/>
      <c r="C206" s="250" t="s">
        <v>149</v>
      </c>
      <c r="D206" s="402" t="s">
        <v>150</v>
      </c>
      <c r="E206" s="403"/>
      <c r="F206" s="252"/>
      <c r="G206" s="252"/>
      <c r="H206" s="252"/>
    </row>
    <row r="207" spans="1:8" ht="117.75" customHeight="1" x14ac:dyDescent="0.2">
      <c r="A207" s="253" t="s">
        <v>151</v>
      </c>
      <c r="B207" s="254"/>
      <c r="C207" s="255" t="s">
        <v>152</v>
      </c>
      <c r="D207" s="256" t="s">
        <v>153</v>
      </c>
      <c r="E207" s="257"/>
      <c r="F207" s="252"/>
      <c r="G207" s="252"/>
      <c r="H207" s="252"/>
    </row>
    <row r="208" spans="1:8" ht="96.75" customHeight="1" x14ac:dyDescent="0.2">
      <c r="A208" s="258" t="s">
        <v>154</v>
      </c>
      <c r="B208" s="259"/>
      <c r="C208" s="260" t="s">
        <v>155</v>
      </c>
      <c r="D208" s="261" t="s">
        <v>156</v>
      </c>
      <c r="E208" s="262"/>
      <c r="F208" s="252"/>
      <c r="G208" s="252"/>
      <c r="H208" s="252"/>
    </row>
    <row r="209" spans="1:8" ht="116.25" customHeight="1" thickBot="1" x14ac:dyDescent="0.25">
      <c r="A209" s="404" t="s">
        <v>157</v>
      </c>
      <c r="B209" s="405"/>
      <c r="C209" s="406" t="s">
        <v>158</v>
      </c>
      <c r="D209" s="407" t="s">
        <v>156</v>
      </c>
      <c r="E209" s="408"/>
      <c r="F209" s="252"/>
      <c r="G209" s="252"/>
      <c r="H209" s="252"/>
    </row>
    <row r="210" spans="1:8" s="217" customFormat="1" ht="102.75" customHeight="1" thickBot="1" x14ac:dyDescent="0.25">
      <c r="A210" s="404" t="s">
        <v>160</v>
      </c>
      <c r="B210" s="405"/>
      <c r="C210" s="601" t="s">
        <v>161</v>
      </c>
      <c r="D210" s="407" t="s">
        <v>156</v>
      </c>
      <c r="E210" s="408"/>
      <c r="F210" s="246"/>
      <c r="G210" s="246"/>
      <c r="H210" s="246"/>
    </row>
    <row r="211" spans="1:8" s="238" customFormat="1" ht="222.75" customHeight="1" thickBot="1" x14ac:dyDescent="0.25">
      <c r="A211" s="404" t="s">
        <v>162</v>
      </c>
      <c r="B211" s="405"/>
      <c r="C211" s="406" t="s">
        <v>163</v>
      </c>
      <c r="D211" s="407" t="s">
        <v>156</v>
      </c>
      <c r="E211" s="408"/>
      <c r="F211" s="236"/>
      <c r="G211" s="237"/>
      <c r="H211" s="237"/>
    </row>
    <row r="212" spans="1:8" ht="43.5" customHeight="1" x14ac:dyDescent="0.2">
      <c r="A212" s="264" t="s">
        <v>164</v>
      </c>
      <c r="B212" s="264"/>
      <c r="C212" s="264"/>
      <c r="D212" s="264"/>
      <c r="E212" s="264"/>
      <c r="F212" s="264"/>
      <c r="G212" s="264"/>
      <c r="H212" s="264"/>
    </row>
    <row r="213" spans="1:8" ht="43.5" customHeight="1" x14ac:dyDescent="0.2">
      <c r="A213" s="264" t="s">
        <v>165</v>
      </c>
      <c r="B213" s="264"/>
      <c r="C213" s="264"/>
      <c r="D213" s="264"/>
      <c r="E213" s="264"/>
      <c r="F213" s="264"/>
      <c r="G213" s="264"/>
      <c r="H213" s="264"/>
    </row>
    <row r="214" spans="1:8" ht="184.5" customHeight="1" x14ac:dyDescent="0.2">
      <c r="A21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239"/>
      <c r="C214" s="239"/>
      <c r="D214" s="239"/>
      <c r="E214" s="239"/>
      <c r="F214" s="239"/>
      <c r="G214" s="239"/>
      <c r="H214" s="239"/>
    </row>
    <row r="215" spans="1:8" ht="78.75" customHeight="1" x14ac:dyDescent="0.2">
      <c r="A215" s="239" t="s">
        <v>167</v>
      </c>
      <c r="B215" s="239"/>
      <c r="C215" s="239"/>
      <c r="D215" s="239"/>
      <c r="E215" s="239"/>
      <c r="F215" s="239"/>
      <c r="G215" s="239"/>
      <c r="H215" s="239"/>
    </row>
    <row r="216" spans="1:8" ht="23.25" x14ac:dyDescent="0.2">
      <c r="A216" s="264" t="s">
        <v>168</v>
      </c>
      <c r="B216" s="264"/>
      <c r="C216" s="264"/>
      <c r="D216" s="264"/>
      <c r="E216" s="264"/>
      <c r="F216" s="264"/>
      <c r="G216" s="264"/>
      <c r="H216" s="264"/>
    </row>
    <row r="217" spans="1:8" s="266" customFormat="1" ht="114.75" customHeight="1" x14ac:dyDescent="0.2">
      <c r="A217" s="239" t="s">
        <v>169</v>
      </c>
      <c r="B217" s="239"/>
      <c r="C217" s="239"/>
      <c r="D217" s="239"/>
      <c r="E217" s="239"/>
      <c r="F217" s="239"/>
      <c r="G217" s="239"/>
      <c r="H217" s="239"/>
    </row>
  </sheetData>
  <sheetProtection selectLockedCells="1" selectUnlockedCells="1"/>
  <mergeCells count="357">
    <mergeCell ref="A214:H214"/>
    <mergeCell ref="A215:H215"/>
    <mergeCell ref="A216:H216"/>
    <mergeCell ref="A217:E217"/>
    <mergeCell ref="F217:H217"/>
    <mergeCell ref="A210:B210"/>
    <mergeCell ref="D210:E210"/>
    <mergeCell ref="A211:B211"/>
    <mergeCell ref="D211:E211"/>
    <mergeCell ref="A212:H212"/>
    <mergeCell ref="A213:H213"/>
    <mergeCell ref="A207:B207"/>
    <mergeCell ref="D207:E207"/>
    <mergeCell ref="A208:B208"/>
    <mergeCell ref="D208:E208"/>
    <mergeCell ref="A209:B209"/>
    <mergeCell ref="D209:E209"/>
    <mergeCell ref="A201:H201"/>
    <mergeCell ref="A202:H202"/>
    <mergeCell ref="A204:E204"/>
    <mergeCell ref="A205:E205"/>
    <mergeCell ref="A206:B206"/>
    <mergeCell ref="D206:E206"/>
    <mergeCell ref="A194:C194"/>
    <mergeCell ref="A195:C195"/>
    <mergeCell ref="A196:C196"/>
    <mergeCell ref="A197:C197"/>
    <mergeCell ref="A198:C198"/>
    <mergeCell ref="A199:C199"/>
    <mergeCell ref="C189:D189"/>
    <mergeCell ref="C190:D190"/>
    <mergeCell ref="C191:D191"/>
    <mergeCell ref="C192:D192"/>
    <mergeCell ref="A193:C193"/>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02"/>
  <sheetViews>
    <sheetView view="pageBreakPreview" zoomScale="40" zoomScaleNormal="60" zoomScaleSheetLayoutView="40" workbookViewId="0">
      <pane ySplit="4" topLeftCell="A51" activePane="bottomLeft" state="frozen"/>
      <selection activeCell="A57" sqref="A57:B57"/>
      <selection pane="bottomLeft" activeCell="A57" sqref="A57:B57"/>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90.7109375" style="217" customWidth="1"/>
    <col min="5" max="5" width="8.5703125" style="219" customWidth="1"/>
    <col min="6" max="22" width="9.140625" style="219" hidden="1" customWidth="1"/>
    <col min="23" max="23" width="6.140625" style="219" hidden="1" customWidth="1"/>
    <col min="24" max="24" width="9.140625" style="219" hidden="1" customWidth="1"/>
    <col min="2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марта 2024 г.</v>
      </c>
      <c r="B2" s="6" t="s">
        <v>2</v>
      </c>
      <c r="C2" s="7" t="s">
        <v>738</v>
      </c>
      <c r="D2" s="46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56" t="s">
        <v>8</v>
      </c>
    </row>
    <row r="5" spans="1:4" s="28" customFormat="1" ht="50.1" customHeight="1" thickBot="1" x14ac:dyDescent="0.25">
      <c r="A5" s="24" t="s">
        <v>9</v>
      </c>
      <c r="B5" s="25"/>
      <c r="C5" s="26"/>
      <c r="D5" s="27"/>
    </row>
    <row r="6" spans="1:4" s="280" customFormat="1" ht="24.95" customHeight="1" thickBot="1" x14ac:dyDescent="0.25">
      <c r="A6" s="386"/>
      <c r="B6" s="387"/>
      <c r="C6" s="388"/>
      <c r="D6" s="557"/>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558"/>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8880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559"/>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389">
        <v>240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393"/>
    </row>
    <row r="26" spans="1:4" s="16" customFormat="1" ht="24.95" customHeight="1" thickBot="1" x14ac:dyDescent="0.25">
      <c r="A26" s="81"/>
      <c r="B26" s="48"/>
      <c r="C26" s="49"/>
      <c r="D26" s="560"/>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558"/>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12432</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561"/>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336</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280" customFormat="1" ht="24.95" customHeight="1" thickBot="1" x14ac:dyDescent="0.25">
      <c r="A47" s="386"/>
      <c r="B47" s="387"/>
      <c r="C47" s="388"/>
      <c r="D47" s="557"/>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1">
        <v>9324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44"/>
    </row>
    <row r="53" spans="1:4" s="16" customFormat="1" ht="24.95" customHeight="1" thickBot="1" x14ac:dyDescent="0.25">
      <c r="A53" s="47"/>
      <c r="B53" s="48"/>
      <c r="C53" s="49"/>
      <c r="D53" s="558"/>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54">
        <v>10656</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61"/>
    </row>
    <row r="59" spans="1:4" s="16" customFormat="1" ht="24.95" customHeight="1" thickBot="1" x14ac:dyDescent="0.25">
      <c r="A59" s="81"/>
      <c r="B59" s="82"/>
      <c r="C59" s="83"/>
      <c r="D59" s="559"/>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389">
        <v>240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393"/>
    </row>
    <row r="63" spans="1:4" s="16" customFormat="1" ht="24.95" customHeight="1" thickBot="1" x14ac:dyDescent="0.25">
      <c r="A63" s="81"/>
      <c r="B63" s="129"/>
      <c r="C63" s="130"/>
      <c r="D63" s="561"/>
    </row>
    <row r="64" spans="1:4" s="16" customFormat="1" ht="50.1" customHeight="1" thickBot="1" x14ac:dyDescent="0.25">
      <c r="A64" s="136" t="s">
        <v>38</v>
      </c>
      <c r="B64" s="137"/>
      <c r="C64" s="137"/>
      <c r="D64" s="562" t="str">
        <f>"от "&amp;MIN(D65:D84)&amp;" до "&amp;MAX(D65:D84)</f>
        <v>от 3066 до 61320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563">
        <v>3066</v>
      </c>
    </row>
    <row r="66" spans="1:4" s="16" customFormat="1" ht="37.5" customHeight="1" outlineLevel="1" x14ac:dyDescent="0.2">
      <c r="A66" s="147" t="s">
        <v>40</v>
      </c>
      <c r="B66" s="148"/>
      <c r="C66" s="143"/>
      <c r="D66" s="564">
        <v>6132</v>
      </c>
    </row>
    <row r="67" spans="1:4" s="16" customFormat="1" ht="37.5" customHeight="1" outlineLevel="1" x14ac:dyDescent="0.2">
      <c r="A67" s="147" t="s">
        <v>41</v>
      </c>
      <c r="B67" s="148"/>
      <c r="C67" s="143"/>
      <c r="D67" s="564">
        <v>9198</v>
      </c>
    </row>
    <row r="68" spans="1:4" s="16" customFormat="1" ht="37.5" customHeight="1" outlineLevel="1" x14ac:dyDescent="0.2">
      <c r="A68" s="147" t="s">
        <v>42</v>
      </c>
      <c r="B68" s="148"/>
      <c r="C68" s="143"/>
      <c r="D68" s="564">
        <v>12264</v>
      </c>
    </row>
    <row r="69" spans="1:4" s="16" customFormat="1" ht="37.5" customHeight="1" outlineLevel="1" x14ac:dyDescent="0.2">
      <c r="A69" s="147" t="s">
        <v>43</v>
      </c>
      <c r="B69" s="148"/>
      <c r="C69" s="143"/>
      <c r="D69" s="564">
        <v>15330</v>
      </c>
    </row>
    <row r="70" spans="1:4" s="16" customFormat="1" ht="37.5" customHeight="1" outlineLevel="1" x14ac:dyDescent="0.2">
      <c r="A70" s="147" t="s">
        <v>44</v>
      </c>
      <c r="B70" s="148"/>
      <c r="C70" s="143"/>
      <c r="D70" s="564">
        <v>18396</v>
      </c>
    </row>
    <row r="71" spans="1:4" s="16" customFormat="1" ht="37.5" customHeight="1" outlineLevel="1" x14ac:dyDescent="0.2">
      <c r="A71" s="147" t="s">
        <v>45</v>
      </c>
      <c r="B71" s="148"/>
      <c r="C71" s="143"/>
      <c r="D71" s="564">
        <v>21462</v>
      </c>
    </row>
    <row r="72" spans="1:4" s="16" customFormat="1" ht="37.5" customHeight="1" outlineLevel="1" x14ac:dyDescent="0.2">
      <c r="A72" s="147" t="s">
        <v>46</v>
      </c>
      <c r="B72" s="148"/>
      <c r="C72" s="143"/>
      <c r="D72" s="564">
        <v>24528</v>
      </c>
    </row>
    <row r="73" spans="1:4" s="16" customFormat="1" ht="37.5" customHeight="1" outlineLevel="1" x14ac:dyDescent="0.2">
      <c r="A73" s="147" t="s">
        <v>47</v>
      </c>
      <c r="B73" s="148"/>
      <c r="C73" s="143"/>
      <c r="D73" s="564">
        <v>27594</v>
      </c>
    </row>
    <row r="74" spans="1:4" s="16" customFormat="1" ht="37.5" customHeight="1" outlineLevel="1" x14ac:dyDescent="0.2">
      <c r="A74" s="147" t="s">
        <v>48</v>
      </c>
      <c r="B74" s="148"/>
      <c r="C74" s="143"/>
      <c r="D74" s="564">
        <v>30660</v>
      </c>
    </row>
    <row r="75" spans="1:4" s="16" customFormat="1" ht="37.5" customHeight="1" outlineLevel="1" x14ac:dyDescent="0.2">
      <c r="A75" s="147" t="s">
        <v>49</v>
      </c>
      <c r="B75" s="148"/>
      <c r="C75" s="143"/>
      <c r="D75" s="564">
        <v>33726</v>
      </c>
    </row>
    <row r="76" spans="1:4" s="16" customFormat="1" ht="37.5" customHeight="1" outlineLevel="1" x14ac:dyDescent="0.2">
      <c r="A76" s="147" t="s">
        <v>50</v>
      </c>
      <c r="B76" s="148"/>
      <c r="C76" s="143"/>
      <c r="D76" s="564">
        <v>36792</v>
      </c>
    </row>
    <row r="77" spans="1:4" s="16" customFormat="1" ht="37.5" customHeight="1" outlineLevel="1" x14ac:dyDescent="0.2">
      <c r="A77" s="147" t="s">
        <v>51</v>
      </c>
      <c r="B77" s="148"/>
      <c r="C77" s="143"/>
      <c r="D77" s="564">
        <v>39858</v>
      </c>
    </row>
    <row r="78" spans="1:4" s="16" customFormat="1" ht="37.5" customHeight="1" outlineLevel="1" x14ac:dyDescent="0.2">
      <c r="A78" s="147" t="s">
        <v>52</v>
      </c>
      <c r="B78" s="148"/>
      <c r="C78" s="143"/>
      <c r="D78" s="564">
        <v>42924</v>
      </c>
    </row>
    <row r="79" spans="1:4" s="16" customFormat="1" ht="37.5" customHeight="1" outlineLevel="1" x14ac:dyDescent="0.2">
      <c r="A79" s="147" t="s">
        <v>53</v>
      </c>
      <c r="B79" s="148"/>
      <c r="C79" s="143"/>
      <c r="D79" s="564">
        <v>45990</v>
      </c>
    </row>
    <row r="80" spans="1:4" s="16" customFormat="1" ht="37.5" customHeight="1" outlineLevel="1" x14ac:dyDescent="0.2">
      <c r="A80" s="147" t="s">
        <v>54</v>
      </c>
      <c r="B80" s="148"/>
      <c r="C80" s="143"/>
      <c r="D80" s="564">
        <v>49056</v>
      </c>
    </row>
    <row r="81" spans="1:4" s="16" customFormat="1" ht="37.5" customHeight="1" outlineLevel="1" x14ac:dyDescent="0.2">
      <c r="A81" s="147" t="s">
        <v>55</v>
      </c>
      <c r="B81" s="148"/>
      <c r="C81" s="143"/>
      <c r="D81" s="564">
        <v>52122</v>
      </c>
    </row>
    <row r="82" spans="1:4" s="16" customFormat="1" ht="37.5" customHeight="1" outlineLevel="1" x14ac:dyDescent="0.2">
      <c r="A82" s="147" t="s">
        <v>56</v>
      </c>
      <c r="B82" s="148"/>
      <c r="C82" s="143"/>
      <c r="D82" s="564">
        <v>55188</v>
      </c>
    </row>
    <row r="83" spans="1:4" s="16" customFormat="1" ht="37.5" customHeight="1" outlineLevel="1" x14ac:dyDescent="0.2">
      <c r="A83" s="147" t="s">
        <v>57</v>
      </c>
      <c r="B83" s="148"/>
      <c r="C83" s="143"/>
      <c r="D83" s="564">
        <v>58254</v>
      </c>
    </row>
    <row r="84" spans="1:4" s="16" customFormat="1" ht="37.5" customHeight="1" outlineLevel="1" thickBot="1" x14ac:dyDescent="0.25">
      <c r="A84" s="147" t="s">
        <v>58</v>
      </c>
      <c r="B84" s="148"/>
      <c r="C84" s="143"/>
      <c r="D84" s="564">
        <v>61320</v>
      </c>
    </row>
    <row r="85" spans="1:4" s="16" customFormat="1" ht="50.1" customHeight="1" thickBot="1" x14ac:dyDescent="0.25">
      <c r="A85" s="415" t="s">
        <v>59</v>
      </c>
      <c r="B85" s="416"/>
      <c r="C85" s="416"/>
      <c r="D85" s="565" t="str">
        <f>"от "&amp;MIN(D86:D95)&amp;" до "&amp;MAX(D86:D95)</f>
        <v>от 300 до 6138</v>
      </c>
    </row>
    <row r="86" spans="1:4" s="16" customFormat="1" ht="156.75" customHeight="1" x14ac:dyDescent="0.2">
      <c r="A86" s="420" t="s">
        <v>60</v>
      </c>
      <c r="B86" s="421" t="s">
        <v>13</v>
      </c>
      <c r="C86" s="422"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484">
        <v>708</v>
      </c>
    </row>
    <row r="87" spans="1:4" s="16" customFormat="1" ht="37.5" customHeight="1" x14ac:dyDescent="0.2">
      <c r="A87" s="423" t="s">
        <v>61</v>
      </c>
      <c r="B87" s="195"/>
      <c r="C87" s="42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214">
        <v>414</v>
      </c>
    </row>
    <row r="88" spans="1:4" s="16" customFormat="1" ht="37.5" customHeight="1" x14ac:dyDescent="0.2">
      <c r="A88" s="423" t="s">
        <v>62</v>
      </c>
      <c r="B88" s="195"/>
      <c r="C88" s="424"/>
      <c r="D88" s="214">
        <v>6138</v>
      </c>
    </row>
    <row r="89" spans="1:4" s="16" customFormat="1" ht="37.5" customHeight="1" x14ac:dyDescent="0.2">
      <c r="A89" s="423" t="s">
        <v>63</v>
      </c>
      <c r="B89" s="195"/>
      <c r="C89" s="424"/>
      <c r="D89" s="214">
        <v>1242</v>
      </c>
    </row>
    <row r="90" spans="1:4" s="16" customFormat="1" ht="37.5" customHeight="1" x14ac:dyDescent="0.2">
      <c r="A90" s="423" t="s">
        <v>64</v>
      </c>
      <c r="B90" s="195"/>
      <c r="C90" s="424"/>
      <c r="D90" s="214">
        <v>3720</v>
      </c>
    </row>
    <row r="91" spans="1:4" s="16" customFormat="1" ht="37.5" customHeight="1" x14ac:dyDescent="0.2">
      <c r="A91" s="423" t="s">
        <v>65</v>
      </c>
      <c r="B91" s="195"/>
      <c r="C91" s="424"/>
      <c r="D91" s="214">
        <v>300</v>
      </c>
    </row>
    <row r="92" spans="1:4" s="16" customFormat="1" ht="37.5" customHeight="1" x14ac:dyDescent="0.2">
      <c r="A92" s="423" t="s">
        <v>66</v>
      </c>
      <c r="B92" s="195"/>
      <c r="C92" s="424"/>
      <c r="D92" s="214">
        <v>300</v>
      </c>
    </row>
    <row r="93" spans="1:4" s="16" customFormat="1" ht="37.5" customHeight="1" x14ac:dyDescent="0.2">
      <c r="A93" s="423" t="s">
        <v>67</v>
      </c>
      <c r="B93" s="195"/>
      <c r="C93" s="424"/>
      <c r="D93" s="214">
        <v>600</v>
      </c>
    </row>
    <row r="94" spans="1:4" s="16" customFormat="1" ht="37.5" customHeight="1" x14ac:dyDescent="0.2">
      <c r="A94" s="423" t="s">
        <v>68</v>
      </c>
      <c r="B94" s="195"/>
      <c r="C94" s="424"/>
      <c r="D94" s="214">
        <v>900</v>
      </c>
    </row>
    <row r="95" spans="1:4" s="16" customFormat="1" ht="37.5" customHeight="1" x14ac:dyDescent="0.2">
      <c r="A95" s="423" t="s">
        <v>69</v>
      </c>
      <c r="B95" s="195"/>
      <c r="C95" s="424"/>
      <c r="D95" s="214">
        <v>4308</v>
      </c>
    </row>
    <row r="96" spans="1:4"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567">
        <v>30</v>
      </c>
    </row>
    <row r="97" spans="1:4" s="28" customFormat="1" ht="50.1" customHeight="1" thickBot="1" x14ac:dyDescent="0.25">
      <c r="A97" s="425" t="s">
        <v>72</v>
      </c>
      <c r="B97" s="426"/>
      <c r="C97" s="211"/>
      <c r="D97" s="568" t="str">
        <f>"от "&amp;MIN(D99,D119:D135)&amp;" до "&amp;MAX(D99,D119:D135)</f>
        <v>от 504 до 14184</v>
      </c>
    </row>
    <row r="98" spans="1:4" s="16" customFormat="1" ht="24.95" customHeight="1" thickBot="1" x14ac:dyDescent="0.25">
      <c r="A98" s="336"/>
      <c r="B98" s="337"/>
      <c r="C98" s="130"/>
      <c r="D98" s="527"/>
    </row>
    <row r="99" spans="1:4" s="16" customFormat="1" ht="63"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569">
        <v>9456</v>
      </c>
    </row>
    <row r="100" spans="1:4" s="16" customFormat="1" ht="63" customHeight="1" thickBot="1" x14ac:dyDescent="0.25">
      <c r="A100" s="184" t="s">
        <v>74</v>
      </c>
      <c r="B100" s="185"/>
      <c r="C100" s="186"/>
      <c r="D100" s="698" t="s">
        <v>75</v>
      </c>
    </row>
    <row r="101" spans="1:4" s="16" customFormat="1" ht="63" customHeight="1" x14ac:dyDescent="0.2">
      <c r="A101" s="190" t="s">
        <v>76</v>
      </c>
      <c r="B101" s="191"/>
      <c r="C101" s="186"/>
      <c r="D101" s="564">
        <f>D99/4</f>
        <v>2364</v>
      </c>
    </row>
    <row r="102" spans="1:4" s="16" customFormat="1" ht="63" customHeight="1" x14ac:dyDescent="0.2">
      <c r="A102" s="190" t="s">
        <v>77</v>
      </c>
      <c r="B102" s="191"/>
      <c r="C102" s="186"/>
      <c r="D102" s="564">
        <f>D99/5</f>
        <v>1891.2</v>
      </c>
    </row>
    <row r="103" spans="1:4" s="16" customFormat="1" ht="63" customHeight="1" x14ac:dyDescent="0.2">
      <c r="A103" s="190" t="s">
        <v>78</v>
      </c>
      <c r="B103" s="191"/>
      <c r="C103" s="186"/>
      <c r="D103" s="564">
        <f>D99/6</f>
        <v>1576</v>
      </c>
    </row>
    <row r="104" spans="1:4" s="16" customFormat="1" ht="63" customHeight="1" x14ac:dyDescent="0.2">
      <c r="A104" s="190" t="s">
        <v>79</v>
      </c>
      <c r="B104" s="191"/>
      <c r="C104" s="186"/>
      <c r="D104" s="564">
        <f>D99/7</f>
        <v>1350.8571428571429</v>
      </c>
    </row>
    <row r="105" spans="1:4" s="16" customFormat="1" ht="63" customHeight="1" x14ac:dyDescent="0.2">
      <c r="A105" s="190" t="s">
        <v>80</v>
      </c>
      <c r="B105" s="191"/>
      <c r="C105" s="186"/>
      <c r="D105" s="564">
        <f>D99/8</f>
        <v>1182</v>
      </c>
    </row>
    <row r="106" spans="1:4" s="16" customFormat="1" ht="63" customHeight="1" x14ac:dyDescent="0.2">
      <c r="A106" s="190" t="s">
        <v>81</v>
      </c>
      <c r="B106" s="191"/>
      <c r="C106" s="186"/>
      <c r="D106" s="564">
        <f>D99/9</f>
        <v>1050.6666666666667</v>
      </c>
    </row>
    <row r="107" spans="1:4" s="16" customFormat="1" ht="63" customHeight="1" thickBot="1" x14ac:dyDescent="0.25">
      <c r="A107" s="190" t="s">
        <v>82</v>
      </c>
      <c r="B107" s="191"/>
      <c r="C107" s="186"/>
      <c r="D107" s="564">
        <f>D99/10</f>
        <v>945.6</v>
      </c>
    </row>
    <row r="108" spans="1:4" s="16" customFormat="1" ht="63" customHeight="1" thickBot="1" x14ac:dyDescent="0.25">
      <c r="A108" s="179" t="s">
        <v>83</v>
      </c>
      <c r="B108" s="180"/>
      <c r="C108" s="186"/>
      <c r="D108" s="569">
        <v>14184</v>
      </c>
    </row>
    <row r="109" spans="1:4" s="16" customFormat="1" ht="63" customHeight="1" thickBot="1" x14ac:dyDescent="0.25">
      <c r="A109" s="184" t="s">
        <v>74</v>
      </c>
      <c r="B109" s="185"/>
      <c r="C109" s="186"/>
      <c r="D109" s="698" t="s">
        <v>75</v>
      </c>
    </row>
    <row r="110" spans="1:4" s="16" customFormat="1" ht="63" customHeight="1" x14ac:dyDescent="0.2">
      <c r="A110" s="190" t="s">
        <v>76</v>
      </c>
      <c r="B110" s="191"/>
      <c r="C110" s="186"/>
      <c r="D110" s="579">
        <v>3546</v>
      </c>
    </row>
    <row r="111" spans="1:4" s="16" customFormat="1" ht="63" customHeight="1" x14ac:dyDescent="0.2">
      <c r="A111" s="190" t="s">
        <v>77</v>
      </c>
      <c r="B111" s="191"/>
      <c r="C111" s="186"/>
      <c r="D111" s="579">
        <v>2836.7999999999997</v>
      </c>
    </row>
    <row r="112" spans="1:4" s="16" customFormat="1" ht="63" customHeight="1" x14ac:dyDescent="0.2">
      <c r="A112" s="190" t="s">
        <v>78</v>
      </c>
      <c r="B112" s="191"/>
      <c r="C112" s="186"/>
      <c r="D112" s="579">
        <v>2364</v>
      </c>
    </row>
    <row r="113" spans="1:4" s="16" customFormat="1" ht="63" customHeight="1" x14ac:dyDescent="0.2">
      <c r="A113" s="190" t="s">
        <v>79</v>
      </c>
      <c r="B113" s="191"/>
      <c r="C113" s="186"/>
      <c r="D113" s="579">
        <v>2026.2857142857142</v>
      </c>
    </row>
    <row r="114" spans="1:4" s="16" customFormat="1" ht="63" customHeight="1" x14ac:dyDescent="0.2">
      <c r="A114" s="190" t="s">
        <v>80</v>
      </c>
      <c r="B114" s="191"/>
      <c r="C114" s="186"/>
      <c r="D114" s="579">
        <v>1773</v>
      </c>
    </row>
    <row r="115" spans="1:4" s="16" customFormat="1" ht="63" customHeight="1" x14ac:dyDescent="0.2">
      <c r="A115" s="190" t="s">
        <v>81</v>
      </c>
      <c r="B115" s="191"/>
      <c r="C115" s="186"/>
      <c r="D115" s="579">
        <v>1575.9999999999998</v>
      </c>
    </row>
    <row r="116" spans="1:4" s="16" customFormat="1" ht="63" customHeight="1" thickBot="1" x14ac:dyDescent="0.25">
      <c r="A116" s="190" t="s">
        <v>82</v>
      </c>
      <c r="B116" s="191"/>
      <c r="C116" s="194"/>
      <c r="D116" s="579">
        <v>1418.3999999999999</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575">
        <v>10974</v>
      </c>
    </row>
    <row r="118" spans="1:4" s="16" customFormat="1" ht="24.95" customHeight="1" thickBot="1" x14ac:dyDescent="0.25">
      <c r="A118" s="336"/>
      <c r="B118" s="337"/>
      <c r="C118" s="125"/>
      <c r="D118" s="526"/>
    </row>
    <row r="119" spans="1:4" s="16" customFormat="1" ht="50.1" customHeight="1" x14ac:dyDescent="0.2">
      <c r="A119" s="160" t="s">
        <v>85</v>
      </c>
      <c r="B119" s="161"/>
      <c r="C119" s="439" t="str">
        <f>"Интернет-площадка 2gis.ru на основе Cправочника организаций "&amp;$C$2&amp;""</f>
        <v>Интернет-площадка 2gis.ru на основе Cправочника организаций "2ГИС.ШЕРЕГЕШ"</v>
      </c>
      <c r="D119" s="699">
        <v>4020</v>
      </c>
    </row>
    <row r="120" spans="1:4" s="16" customFormat="1" ht="50.1" customHeight="1" x14ac:dyDescent="0.2">
      <c r="A120" s="160" t="s">
        <v>86</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699">
        <v>2478</v>
      </c>
    </row>
    <row r="121" spans="1:4" s="16" customFormat="1" ht="50.1" customHeight="1" x14ac:dyDescent="0.2">
      <c r="A121" s="160" t="s">
        <v>87</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699">
        <v>3540</v>
      </c>
    </row>
    <row r="122" spans="1:4"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"2ГИС.ШЕРЕГЕШ"</v>
      </c>
      <c r="D122" s="699">
        <v>4020</v>
      </c>
    </row>
    <row r="123" spans="1:4"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"2ГИС.ШЕРЕГЕШ"</v>
      </c>
      <c r="D123" s="699">
        <v>4824</v>
      </c>
    </row>
    <row r="124" spans="1:4" s="16" customFormat="1" ht="50.1" customHeight="1" x14ac:dyDescent="0.2">
      <c r="A124" s="160" t="s">
        <v>90</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699">
        <v>3480</v>
      </c>
    </row>
    <row r="125" spans="1:4" s="16" customFormat="1" ht="50.1" customHeight="1" x14ac:dyDescent="0.2">
      <c r="A125" s="160" t="s">
        <v>91</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699">
        <v>3012</v>
      </c>
    </row>
    <row r="126" spans="1:4" s="16" customFormat="1" ht="50.1" customHeight="1" x14ac:dyDescent="0.2">
      <c r="A126" s="160" t="s">
        <v>92</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699">
        <v>8028</v>
      </c>
    </row>
    <row r="127" spans="1:4" s="16" customFormat="1" ht="50.1" customHeight="1" x14ac:dyDescent="0.2">
      <c r="A127" s="160" t="s">
        <v>93</v>
      </c>
      <c r="B127" s="161"/>
      <c r="C127" s="203" t="str">
        <f>C120</f>
        <v>Электронный справочник на основе Справочника организаций"2ГИС.ШЕРЕГЕШ" (версия для ПК)</v>
      </c>
      <c r="D127" s="699">
        <v>8160</v>
      </c>
    </row>
    <row r="128" spans="1:4" s="16" customFormat="1" ht="50.1" customHeight="1" x14ac:dyDescent="0.2">
      <c r="A128" s="160" t="s">
        <v>94</v>
      </c>
      <c r="B128" s="161"/>
      <c r="C128" s="203" t="s">
        <v>95</v>
      </c>
      <c r="D128" s="699">
        <v>504</v>
      </c>
    </row>
    <row r="129" spans="1:4" s="16" customFormat="1" ht="70.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699">
        <v>1770</v>
      </c>
    </row>
    <row r="130" spans="1:4" s="16" customFormat="1" ht="70.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699">
        <v>1416</v>
      </c>
    </row>
    <row r="131" spans="1:4" s="16" customFormat="1" ht="70.5" customHeight="1" x14ac:dyDescent="0.2">
      <c r="A131" s="160" t="s">
        <v>98</v>
      </c>
      <c r="B131" s="161"/>
      <c r="C131"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699">
        <v>1416</v>
      </c>
    </row>
    <row r="132" spans="1:4" s="16" customFormat="1" ht="70.5" customHeight="1" x14ac:dyDescent="0.2">
      <c r="A132" s="160" t="s">
        <v>99</v>
      </c>
      <c r="B132" s="161"/>
      <c r="C132"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699">
        <v>708</v>
      </c>
    </row>
    <row r="133" spans="1:4" s="16" customFormat="1" ht="70.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699">
        <v>14184</v>
      </c>
    </row>
    <row r="134" spans="1:4" s="16" customFormat="1" ht="70.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699">
        <v>8160</v>
      </c>
    </row>
    <row r="135" spans="1:4" s="16" customFormat="1" ht="50.1" customHeight="1" thickBot="1" x14ac:dyDescent="0.25">
      <c r="A135" s="160" t="s">
        <v>102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699">
        <v>1890</v>
      </c>
    </row>
    <row r="136" spans="1:4"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699">
        <v>708</v>
      </c>
    </row>
    <row r="137" spans="1:4"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7" s="699">
        <v>100002</v>
      </c>
    </row>
    <row r="138" spans="1:4"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8" s="699">
        <v>8160</v>
      </c>
    </row>
    <row r="139" spans="1:4"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699">
        <v>1005</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0" s="699">
        <v>2004</v>
      </c>
    </row>
    <row r="141" spans="1:4" s="16" customFormat="1" ht="50.1" customHeight="1" x14ac:dyDescent="0.2">
      <c r="A141" s="154" t="s">
        <v>107</v>
      </c>
      <c r="B141" s="204"/>
      <c r="C141" s="203" t="str">
        <f>"Интернет-площадка 2gis.ru на основе Cправочника организаций "&amp;$C$2&amp;""</f>
        <v>Интернет-площадка 2gis.ru на основе Cправочника организаций "2ГИС.ШЕРЕГЕШ"</v>
      </c>
      <c r="D141" s="699">
        <v>5640</v>
      </c>
    </row>
    <row r="142" spans="1:4" s="16" customFormat="1" ht="50.1" customHeight="1" x14ac:dyDescent="0.2">
      <c r="A142" s="160" t="s">
        <v>108</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699">
        <v>3480</v>
      </c>
    </row>
    <row r="143" spans="1:4" s="16" customFormat="1" ht="50.1" customHeight="1" x14ac:dyDescent="0.2">
      <c r="A143" s="160" t="s">
        <v>109</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699">
        <v>5040</v>
      </c>
    </row>
    <row r="144" spans="1:4"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"2ГИС.ШЕРЕГЕШ"</v>
      </c>
      <c r="D144" s="699">
        <v>5640</v>
      </c>
    </row>
    <row r="145" spans="1:4"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"2ГИС.ШЕРЕГЕШ"</v>
      </c>
      <c r="D145" s="699">
        <v>6768</v>
      </c>
    </row>
    <row r="146" spans="1:4" s="16" customFormat="1" ht="50.1" customHeight="1" x14ac:dyDescent="0.2">
      <c r="A146" s="160" t="s">
        <v>112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699">
        <v>4920</v>
      </c>
    </row>
    <row r="147" spans="1:4" s="16" customFormat="1" ht="50.1" customHeight="1" x14ac:dyDescent="0.2">
      <c r="A147" s="160" t="s">
        <v>113</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699">
        <v>4320</v>
      </c>
    </row>
    <row r="148" spans="1:4" s="16" customFormat="1" ht="50.1" customHeight="1" x14ac:dyDescent="0.2">
      <c r="A148" s="154" t="s">
        <v>114</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699">
        <v>11280</v>
      </c>
    </row>
    <row r="149" spans="1:4" s="16" customFormat="1" ht="50.1" customHeight="1" x14ac:dyDescent="0.2">
      <c r="A149" s="160" t="s">
        <v>115</v>
      </c>
      <c r="B149" s="161"/>
      <c r="C149" s="203" t="s">
        <v>95</v>
      </c>
      <c r="D149" s="699">
        <v>720</v>
      </c>
    </row>
    <row r="150" spans="1:4" s="16" customFormat="1" ht="67.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699">
        <v>19920</v>
      </c>
    </row>
    <row r="151" spans="1:4" s="16" customFormat="1" ht="50.1" customHeight="1" thickBot="1" x14ac:dyDescent="0.25">
      <c r="A151" s="154" t="s">
        <v>117</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699">
        <v>2760</v>
      </c>
    </row>
    <row r="152" spans="1:4" s="16" customFormat="1" ht="36" customHeight="1" thickBot="1" x14ac:dyDescent="0.25">
      <c r="A152" s="24" t="s">
        <v>118</v>
      </c>
      <c r="B152" s="25"/>
      <c r="C152" s="24"/>
      <c r="D152" s="578"/>
    </row>
    <row r="153" spans="1:4"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564">
        <v>5004</v>
      </c>
    </row>
    <row r="154" spans="1:4" s="16" customFormat="1" ht="50.1" customHeight="1" x14ac:dyDescent="0.2">
      <c r="A154" s="160" t="s">
        <v>120</v>
      </c>
      <c r="B154" s="161"/>
      <c r="C154" s="209"/>
      <c r="D154" s="564">
        <v>5004</v>
      </c>
    </row>
    <row r="155" spans="1:4" s="16" customFormat="1" ht="50.1" customHeight="1" x14ac:dyDescent="0.2">
      <c r="A155" s="207" t="s">
        <v>121</v>
      </c>
      <c r="B155" s="208"/>
      <c r="C155" s="209"/>
      <c r="D155" s="800">
        <v>1500</v>
      </c>
    </row>
    <row r="156" spans="1:4" s="16" customFormat="1" ht="50.1" customHeight="1" x14ac:dyDescent="0.2">
      <c r="A156" s="207" t="s">
        <v>122</v>
      </c>
      <c r="B156" s="208"/>
      <c r="C156" s="209"/>
      <c r="D156" s="800">
        <v>150</v>
      </c>
    </row>
    <row r="157" spans="1:4" s="16" customFormat="1" ht="50.1" customHeight="1" thickBot="1" x14ac:dyDescent="0.25">
      <c r="A157" s="207" t="s">
        <v>123</v>
      </c>
      <c r="B157" s="208"/>
      <c r="C157" s="210"/>
      <c r="D157" s="675">
        <v>510</v>
      </c>
    </row>
    <row r="158" spans="1:4" s="16" customFormat="1" ht="50.1" customHeight="1" thickBot="1" x14ac:dyDescent="0.25">
      <c r="A158" s="24" t="s">
        <v>124</v>
      </c>
      <c r="B158" s="25"/>
      <c r="C158" s="26"/>
      <c r="D158" s="27"/>
    </row>
    <row r="159" spans="1:4" s="16" customFormat="1" ht="50.1" customHeight="1" x14ac:dyDescent="0.2">
      <c r="A159" s="160" t="s">
        <v>177</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59" s="577">
        <v>4020</v>
      </c>
    </row>
    <row r="160" spans="1:4" s="16" customFormat="1"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"2ГИС.ШЕРЕГЕШ"</v>
      </c>
      <c r="D160" s="564">
        <v>2124</v>
      </c>
    </row>
    <row r="161" spans="1:4" s="16" customFormat="1" ht="50.1" customHeight="1" x14ac:dyDescent="0.2">
      <c r="A161" s="160" t="s">
        <v>127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1" s="577">
        <v>0</v>
      </c>
    </row>
    <row r="162" spans="1:4" s="16" customFormat="1" ht="50.1" customHeight="1" x14ac:dyDescent="0.2">
      <c r="A162" s="160" t="s">
        <v>178</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62" s="564">
        <v>5640</v>
      </c>
    </row>
    <row r="163" spans="1:4" s="16" customFormat="1" ht="50.1" customHeight="1" x14ac:dyDescent="0.2">
      <c r="A163" s="160" t="s">
        <v>179</v>
      </c>
      <c r="B163" s="161"/>
      <c r="C163" s="203" t="str">
        <f>"Интернет-площадка 2gis.ru на основе Cправочника организаций "&amp;$C$2&amp;""</f>
        <v>Интернет-площадка 2gis.ru на основе Cправочника организаций "2ГИС.ШЕРЕГЕШ"</v>
      </c>
      <c r="D163" s="564">
        <v>3000</v>
      </c>
    </row>
    <row r="164" spans="1:4" s="16" customFormat="1" ht="50.1" customHeight="1" x14ac:dyDescent="0.2">
      <c r="A164" s="160" t="s">
        <v>130</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4" s="564">
        <v>3000</v>
      </c>
    </row>
    <row r="165" spans="1:4" s="16" customFormat="1" ht="126" customHeight="1" thickBot="1" x14ac:dyDescent="0.25">
      <c r="A165" s="540" t="s">
        <v>131</v>
      </c>
      <c r="B165" s="541"/>
      <c r="C165" s="801" t="str">
        <f>C160</f>
        <v>Интернет-площадка 2gis.ru на основе Cправочника организаций "2ГИС.ШЕРЕГЕШ"</v>
      </c>
      <c r="D165" s="695">
        <v>4020</v>
      </c>
    </row>
    <row r="166" spans="1:4" s="16" customFormat="1" ht="126"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6" s="695">
        <v>3000</v>
      </c>
    </row>
    <row r="167" spans="1:4" s="28" customFormat="1" ht="50.1" customHeight="1" thickBot="1" x14ac:dyDescent="0.25">
      <c r="A167" s="336"/>
      <c r="B167" s="337"/>
      <c r="C167" s="130"/>
      <c r="D167" s="527"/>
    </row>
    <row r="168" spans="1:4" s="23" customFormat="1" ht="26.25" x14ac:dyDescent="0.2">
      <c r="A168" s="216"/>
      <c r="B168" s="217"/>
      <c r="C168" s="218"/>
      <c r="D168" s="217"/>
    </row>
    <row r="169" spans="1:4" s="16" customFormat="1" ht="21" x14ac:dyDescent="0.2">
      <c r="A169" s="220"/>
      <c r="B169" s="221" t="s">
        <v>133</v>
      </c>
      <c r="C169" s="222" t="s">
        <v>577</v>
      </c>
      <c r="D169" s="222"/>
    </row>
    <row r="170" spans="1:4" s="16" customFormat="1" ht="21" x14ac:dyDescent="0.2">
      <c r="A170" s="220"/>
      <c r="B170" s="223"/>
      <c r="C170" s="224" t="s">
        <v>578</v>
      </c>
      <c r="D170" s="224"/>
    </row>
    <row r="171" spans="1:4" s="16" customFormat="1" ht="21" x14ac:dyDescent="0.2">
      <c r="A171" s="220"/>
      <c r="B171" s="223"/>
      <c r="C171" s="224" t="s">
        <v>579</v>
      </c>
      <c r="D171" s="224"/>
    </row>
    <row r="172" spans="1:4" s="16" customFormat="1" ht="21" x14ac:dyDescent="0.2">
      <c r="A172" s="216"/>
      <c r="B172" s="217"/>
      <c r="C172" s="224"/>
      <c r="D172" s="224"/>
    </row>
    <row r="173" spans="1:4" s="16" customFormat="1" ht="23.25" x14ac:dyDescent="0.2">
      <c r="A173" s="227" t="str">
        <f>Абакан_юр!A174</f>
        <v>По соглашению сторон в качестве валюты платежа могут выступать украинские гривны, в этом случае курс следующий: 1 руб. = 0,4273 гривен</v>
      </c>
      <c r="B173" s="227"/>
      <c r="C173" s="227"/>
      <c r="D173" s="228"/>
    </row>
    <row r="174" spans="1:4" s="16" customFormat="1" ht="23.25" x14ac:dyDescent="0.2">
      <c r="A174" s="227" t="str">
        <f>Абакан_юр!A175</f>
        <v>По соглашению сторон в качестве валюты платежа могут выступать дирхамы ОАЭ, в этом случае курс следующий: 1 руб. = 0,0413 дирхам</v>
      </c>
      <c r="B174" s="227"/>
      <c r="C174" s="227"/>
      <c r="D174" s="228"/>
    </row>
    <row r="175" spans="1:4" ht="12.6" customHeight="1" x14ac:dyDescent="0.2">
      <c r="A175" s="227" t="str">
        <f>Абакан_юр!A176</f>
        <v>По соглашению сторон в качестве валюты платежа могут выступать доллары США, в этом случае курс следующий: 1 руб. = 0,0113 доллара</v>
      </c>
      <c r="B175" s="227"/>
      <c r="C175" s="227"/>
      <c r="D175" s="228"/>
    </row>
    <row r="176" spans="1:4" s="223" customFormat="1" ht="24.95" customHeight="1" x14ac:dyDescent="0.2">
      <c r="A176" s="227" t="str">
        <f>Абакан_юр!A177</f>
        <v>По соглашению сторон в качестве валюты платежа могут выступать евро, в этом случае курс следующий: 1 руб. = 0,0105 евро</v>
      </c>
      <c r="B176" s="227"/>
      <c r="C176" s="227"/>
      <c r="D176" s="228"/>
    </row>
    <row r="177" spans="1:4" s="223" customFormat="1" ht="24.95" customHeight="1" x14ac:dyDescent="0.2">
      <c r="A177" s="227" t="str">
        <f>Абакан_юр!A178</f>
        <v>По соглашению сторон в качестве валюты платежа могут выступать чешские кроны, в этом случае курс следующий: 1 руб. = 0,2661 крона</v>
      </c>
      <c r="B177" s="227"/>
      <c r="C177" s="227"/>
      <c r="D177" s="228"/>
    </row>
    <row r="178" spans="1:4" s="223" customFormat="1" ht="24.95" customHeight="1" x14ac:dyDescent="0.2">
      <c r="A178" s="227" t="str">
        <f>Абакан_юр!A179</f>
        <v>По соглашению сторон в качестве валюты платежа могут выступать киргизские сомы, в этом случае курс следующий: 1 руб. = 1,0065 сом</v>
      </c>
      <c r="B178" s="227"/>
      <c r="C178" s="227"/>
      <c r="D178" s="228"/>
    </row>
    <row r="179" spans="1:4" s="217" customFormat="1" ht="12" customHeight="1" x14ac:dyDescent="0.2">
      <c r="A179" s="227" t="str">
        <f>Абакан_юр!A180</f>
        <v>По соглашению сторон в качестве валюты платежа могут выступать казахстанские тенге, в этом случае курс следующий: 1 руб. = 5,0495 тенге</v>
      </c>
      <c r="B179" s="227"/>
      <c r="C179" s="227"/>
      <c r="D179" s="228"/>
    </row>
    <row r="180" spans="1:4" s="231" customFormat="1" ht="24.95" customHeight="1" x14ac:dyDescent="0.2">
      <c r="A180" s="233"/>
      <c r="B180" s="233"/>
      <c r="C180" s="234"/>
      <c r="D180" s="235"/>
    </row>
    <row r="181" spans="1:4" s="231" customFormat="1" ht="24.95" customHeight="1" x14ac:dyDescent="0.2">
      <c r="A181" s="239" t="s">
        <v>145</v>
      </c>
      <c r="B181" s="239"/>
      <c r="C181" s="239"/>
      <c r="D181" s="239"/>
    </row>
    <row r="182" spans="1:4" s="231" customFormat="1" ht="24.95" customHeight="1" x14ac:dyDescent="0.2">
      <c r="A182" s="233"/>
      <c r="B182" s="233"/>
      <c r="C182" s="234"/>
      <c r="D182" s="235"/>
    </row>
    <row r="183" spans="1:4" s="231" customFormat="1" ht="24.95" customHeight="1" thickBot="1" x14ac:dyDescent="0.25">
      <c r="A183" s="240" t="s">
        <v>146</v>
      </c>
      <c r="B183" s="240"/>
      <c r="C183" s="240"/>
      <c r="D183" s="240"/>
    </row>
    <row r="184" spans="1:4" s="231" customFormat="1" ht="24.95" customHeight="1" thickBot="1" x14ac:dyDescent="0.25">
      <c r="A184" s="243" t="s">
        <v>147</v>
      </c>
      <c r="B184" s="244"/>
      <c r="C184" s="244"/>
      <c r="D184" s="245"/>
    </row>
    <row r="185" spans="1:4" s="231" customFormat="1" ht="24.95" customHeight="1" thickBot="1" x14ac:dyDescent="0.25">
      <c r="A185" s="375" t="s">
        <v>148</v>
      </c>
      <c r="B185" s="376"/>
      <c r="C185" s="250" t="s">
        <v>149</v>
      </c>
      <c r="D185" s="378" t="s">
        <v>150</v>
      </c>
    </row>
    <row r="186" spans="1:4" s="231" customFormat="1" ht="24.95" customHeight="1" x14ac:dyDescent="0.2">
      <c r="A186" s="253" t="s">
        <v>151</v>
      </c>
      <c r="B186" s="254"/>
      <c r="C186" s="255" t="s">
        <v>152</v>
      </c>
      <c r="D186" s="381" t="s">
        <v>153</v>
      </c>
    </row>
    <row r="187" spans="1:4" s="238" customFormat="1" ht="12.6" customHeight="1" x14ac:dyDescent="0.2">
      <c r="A187" s="258" t="s">
        <v>154</v>
      </c>
      <c r="B187" s="259"/>
      <c r="C187" s="260" t="s">
        <v>155</v>
      </c>
      <c r="D187" s="383" t="s">
        <v>156</v>
      </c>
    </row>
    <row r="188" spans="1:4" ht="24.95" customHeight="1" thickBot="1" x14ac:dyDescent="0.25">
      <c r="A188" s="404" t="s">
        <v>157</v>
      </c>
      <c r="B188" s="405"/>
      <c r="C188" s="406" t="s">
        <v>158</v>
      </c>
      <c r="D188" s="635" t="s">
        <v>156</v>
      </c>
    </row>
    <row r="189" spans="1:4" s="238" customFormat="1" ht="12" customHeight="1" thickBot="1" x14ac:dyDescent="0.25">
      <c r="A189" s="404" t="s">
        <v>160</v>
      </c>
      <c r="B189" s="405"/>
      <c r="C189" s="601" t="s">
        <v>161</v>
      </c>
      <c r="D189" s="635" t="s">
        <v>156</v>
      </c>
    </row>
    <row r="190" spans="1:4" s="242" customFormat="1" ht="50.1" customHeight="1" thickBot="1" x14ac:dyDescent="0.25">
      <c r="A190" s="404" t="s">
        <v>162</v>
      </c>
      <c r="B190" s="405"/>
      <c r="C190" s="406" t="s">
        <v>163</v>
      </c>
      <c r="D190" s="406" t="s">
        <v>156</v>
      </c>
    </row>
    <row r="191" spans="1:4" s="247" customFormat="1" ht="50.1" customHeight="1" x14ac:dyDescent="0.2">
      <c r="A191" s="802" t="s">
        <v>165</v>
      </c>
      <c r="B191" s="802"/>
      <c r="C191" s="802"/>
      <c r="D191" s="802"/>
    </row>
    <row r="192" spans="1:4" ht="50.1" customHeight="1" x14ac:dyDescent="0.2">
      <c r="A192" s="80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803"/>
      <c r="C192" s="803"/>
      <c r="D192" s="803"/>
    </row>
    <row r="193" spans="1:4" ht="99.95" customHeight="1" x14ac:dyDescent="0.2">
      <c r="A193" s="804" t="s">
        <v>167</v>
      </c>
      <c r="B193" s="804"/>
      <c r="C193" s="804"/>
      <c r="D193" s="804"/>
    </row>
    <row r="194" spans="1:4" ht="75" customHeight="1" x14ac:dyDescent="0.2">
      <c r="A194" s="264" t="s">
        <v>168</v>
      </c>
      <c r="B194" s="264"/>
      <c r="C194" s="264"/>
      <c r="D194" s="264"/>
    </row>
    <row r="195" spans="1:4" ht="126.75" customHeight="1" x14ac:dyDescent="0.2">
      <c r="A195" s="239" t="s">
        <v>169</v>
      </c>
      <c r="B195" s="239"/>
      <c r="C195" s="239"/>
      <c r="D195" s="239"/>
    </row>
    <row r="196" spans="1:4" s="217" customFormat="1" ht="102.75" customHeight="1" x14ac:dyDescent="0.2">
      <c r="A196" s="216"/>
      <c r="C196" s="218"/>
    </row>
    <row r="197" spans="1:4" s="238" customFormat="1" ht="222.75" customHeight="1" x14ac:dyDescent="0.2">
      <c r="A197" s="216"/>
      <c r="B197" s="217"/>
      <c r="C197" s="218"/>
      <c r="D197" s="217"/>
    </row>
    <row r="198" spans="1:4" s="238" customFormat="1" ht="42" customHeight="1" x14ac:dyDescent="0.2">
      <c r="A198" s="216"/>
      <c r="B198" s="217"/>
      <c r="C198" s="218"/>
      <c r="D198" s="217"/>
    </row>
    <row r="199" spans="1:4" ht="205.5" customHeight="1" x14ac:dyDescent="0.2"/>
    <row r="200" spans="1:4" s="16" customFormat="1" ht="67.5" customHeight="1" x14ac:dyDescent="0.2">
      <c r="A200" s="216"/>
      <c r="B200" s="217"/>
      <c r="C200" s="218"/>
      <c r="D200" s="217"/>
    </row>
    <row r="201" spans="1:4" ht="45" customHeight="1" x14ac:dyDescent="0.2"/>
    <row r="202" spans="1:4" s="266" customFormat="1" ht="114.75" customHeight="1" x14ac:dyDescent="0.2">
      <c r="A202" s="216"/>
      <c r="B202" s="217"/>
      <c r="C202" s="218"/>
      <c r="D202" s="217"/>
    </row>
  </sheetData>
  <sheetProtection selectLockedCells="1" selectUnlockedCells="1"/>
  <mergeCells count="176">
    <mergeCell ref="A191:D191"/>
    <mergeCell ref="A192:D192"/>
    <mergeCell ref="A193:D193"/>
    <mergeCell ref="A194:D194"/>
    <mergeCell ref="A195:D195"/>
    <mergeCell ref="A185:B185"/>
    <mergeCell ref="A186:B186"/>
    <mergeCell ref="A187:B187"/>
    <mergeCell ref="A188:B188"/>
    <mergeCell ref="A189:B189"/>
    <mergeCell ref="A190:B190"/>
    <mergeCell ref="A177:C177"/>
    <mergeCell ref="A178:C178"/>
    <mergeCell ref="A179:C179"/>
    <mergeCell ref="A181:D181"/>
    <mergeCell ref="A183:D183"/>
    <mergeCell ref="A184:D184"/>
    <mergeCell ref="C171:D171"/>
    <mergeCell ref="C172:D172"/>
    <mergeCell ref="A173:C173"/>
    <mergeCell ref="A174:C174"/>
    <mergeCell ref="A175:C175"/>
    <mergeCell ref="A176:C176"/>
    <mergeCell ref="A164:B164"/>
    <mergeCell ref="A165:B165"/>
    <mergeCell ref="A166:B166"/>
    <mergeCell ref="A167:B167"/>
    <mergeCell ref="C169:D169"/>
    <mergeCell ref="C170:D170"/>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97:B97"/>
    <mergeCell ref="A98:B98"/>
    <mergeCell ref="A99:B99"/>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389">
        <v>216</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1">
        <f>F48*1.2</f>
        <v>13118.4</v>
      </c>
      <c r="E48" s="32">
        <f>F48*1.1</f>
        <v>12025.2</v>
      </c>
      <c r="F48" s="32">
        <v>10932</v>
      </c>
      <c r="G48" s="32">
        <f>F48*0.75</f>
        <v>8199</v>
      </c>
      <c r="H48" s="33">
        <f>F48*0.5</f>
        <v>5466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54">
        <f>F54*1.2</f>
        <v>14414.4</v>
      </c>
      <c r="E54" s="32">
        <f>F54*1.1</f>
        <v>13213.2</v>
      </c>
      <c r="F54" s="32">
        <v>12012</v>
      </c>
      <c r="G54" s="32">
        <f>F54*0.75</f>
        <v>9009</v>
      </c>
      <c r="H54" s="33">
        <f>F54*0.5</f>
        <v>6006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389">
        <v>216</v>
      </c>
      <c r="E60" s="390"/>
      <c r="F60" s="390"/>
      <c r="G60" s="390"/>
      <c r="H60" s="391"/>
    </row>
    <row r="61" spans="1:8" s="16" customFormat="1" ht="94.5" customHeight="1" x14ac:dyDescent="0.2">
      <c r="A61" s="71"/>
      <c r="B61" s="92"/>
      <c r="C61" s="93"/>
      <c r="D61" s="94"/>
      <c r="E61" s="95"/>
      <c r="F61" s="95"/>
      <c r="G61" s="95"/>
      <c r="H61" s="392"/>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393"/>
      <c r="E62" s="394"/>
      <c r="F62" s="394"/>
      <c r="G62" s="394"/>
      <c r="H62" s="395"/>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415" t="s">
        <v>59</v>
      </c>
      <c r="B85" s="416"/>
      <c r="C85" s="416"/>
      <c r="D85" s="417" t="str">
        <f>"от "&amp;MIN(D86:D95)&amp;" до "&amp;MAX(D86:D95)</f>
        <v>от 300 до 6726</v>
      </c>
      <c r="E85" s="418"/>
      <c r="F85" s="418"/>
      <c r="G85" s="418"/>
      <c r="H85" s="419"/>
    </row>
    <row r="86" spans="1:8" ht="151.5" x14ac:dyDescent="0.2">
      <c r="A86" s="420" t="s">
        <v>60</v>
      </c>
      <c r="B86" s="421" t="s">
        <v>13</v>
      </c>
      <c r="C86" s="422"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2">
        <v>1188</v>
      </c>
      <c r="E86" s="32"/>
      <c r="F86" s="32"/>
      <c r="G86" s="32"/>
      <c r="H86" s="33"/>
    </row>
    <row r="87" spans="1:8" ht="37.5" customHeight="1" x14ac:dyDescent="0.2">
      <c r="A87" s="423" t="s">
        <v>61</v>
      </c>
      <c r="B87" s="195"/>
      <c r="C87" s="42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7">
        <v>474</v>
      </c>
      <c r="E87" s="37"/>
      <c r="F87" s="37"/>
      <c r="G87" s="37"/>
      <c r="H87" s="38"/>
    </row>
    <row r="88" spans="1:8" ht="37.5" customHeight="1" x14ac:dyDescent="0.2">
      <c r="A88" s="423" t="s">
        <v>62</v>
      </c>
      <c r="B88" s="195"/>
      <c r="C88" s="424"/>
      <c r="D88" s="37">
        <v>6726</v>
      </c>
      <c r="E88" s="37"/>
      <c r="F88" s="37"/>
      <c r="G88" s="37"/>
      <c r="H88" s="38"/>
    </row>
    <row r="89" spans="1:8" ht="37.5" customHeight="1" x14ac:dyDescent="0.2">
      <c r="A89" s="423" t="s">
        <v>63</v>
      </c>
      <c r="B89" s="195"/>
      <c r="C89" s="424"/>
      <c r="D89" s="37">
        <v>1356</v>
      </c>
      <c r="E89" s="37"/>
      <c r="F89" s="37"/>
      <c r="G89" s="37"/>
      <c r="H89" s="38"/>
    </row>
    <row r="90" spans="1:8" ht="37.5" customHeight="1" x14ac:dyDescent="0.2">
      <c r="A90" s="423" t="s">
        <v>64</v>
      </c>
      <c r="B90" s="195"/>
      <c r="C90" s="424"/>
      <c r="D90" s="37">
        <v>2730</v>
      </c>
      <c r="E90" s="37"/>
      <c r="F90" s="37"/>
      <c r="G90" s="37"/>
      <c r="H90" s="38"/>
    </row>
    <row r="91" spans="1:8" ht="37.5" customHeight="1" x14ac:dyDescent="0.2">
      <c r="A91" s="423" t="s">
        <v>65</v>
      </c>
      <c r="B91" s="195"/>
      <c r="C91" s="424"/>
      <c r="D91" s="37">
        <v>300</v>
      </c>
      <c r="E91" s="37"/>
      <c r="F91" s="37"/>
      <c r="G91" s="37"/>
      <c r="H91" s="38"/>
    </row>
    <row r="92" spans="1:8" ht="37.5" customHeight="1" x14ac:dyDescent="0.2">
      <c r="A92" s="423" t="s">
        <v>66</v>
      </c>
      <c r="B92" s="195"/>
      <c r="C92" s="424"/>
      <c r="D92" s="37">
        <v>300</v>
      </c>
      <c r="E92" s="37"/>
      <c r="F92" s="37"/>
      <c r="G92" s="37"/>
      <c r="H92" s="38"/>
    </row>
    <row r="93" spans="1:8" ht="37.5" customHeight="1" x14ac:dyDescent="0.2">
      <c r="A93" s="423" t="s">
        <v>67</v>
      </c>
      <c r="B93" s="195"/>
      <c r="C93" s="424"/>
      <c r="D93" s="37">
        <v>600</v>
      </c>
      <c r="E93" s="37"/>
      <c r="F93" s="37"/>
      <c r="G93" s="37"/>
      <c r="H93" s="38"/>
    </row>
    <row r="94" spans="1:8" ht="37.5" customHeight="1" x14ac:dyDescent="0.2">
      <c r="A94" s="423" t="s">
        <v>68</v>
      </c>
      <c r="B94" s="195"/>
      <c r="C94" s="424"/>
      <c r="D94" s="37">
        <v>900</v>
      </c>
      <c r="E94" s="37"/>
      <c r="F94" s="37"/>
      <c r="G94" s="37"/>
      <c r="H94" s="38"/>
    </row>
    <row r="95" spans="1:8" ht="37.5" customHeight="1" x14ac:dyDescent="0.2">
      <c r="A95" s="423" t="s">
        <v>69</v>
      </c>
      <c r="B95" s="195"/>
      <c r="C95" s="424"/>
      <c r="D95" s="37">
        <v>4722</v>
      </c>
      <c r="E95" s="37"/>
      <c r="F95" s="37"/>
      <c r="G95" s="37"/>
      <c r="H95" s="38"/>
    </row>
    <row r="96" spans="1:8" s="16" customFormat="1" ht="117.75" customHeight="1" thickBot="1" x14ac:dyDescent="0.25">
      <c r="A96" s="356" t="s">
        <v>71</v>
      </c>
      <c r="B96" s="397"/>
      <c r="C96"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45">
        <v>30</v>
      </c>
      <c r="E96" s="45"/>
      <c r="F96" s="45"/>
      <c r="G96" s="45"/>
      <c r="H96" s="46"/>
    </row>
    <row r="97" spans="1:8" ht="50.1" customHeight="1" thickBot="1" x14ac:dyDescent="0.25">
      <c r="A97" s="425" t="s">
        <v>72</v>
      </c>
      <c r="B97" s="426"/>
      <c r="C97" s="211"/>
      <c r="D97" s="427" t="str">
        <f>"от "&amp;MIN(D99,D119:H120,F159,D121:H135)&amp;" до "&amp;MAX(D99,D119:H120,F159,D121:H135)</f>
        <v>от 504 до 19920</v>
      </c>
      <c r="E97" s="427"/>
      <c r="F97" s="427"/>
      <c r="G97" s="427"/>
      <c r="H97" s="428"/>
    </row>
    <row r="98" spans="1:8" ht="21.75" thickBot="1" x14ac:dyDescent="0.25">
      <c r="A98" s="336"/>
      <c r="B98" s="337"/>
      <c r="C98" s="130"/>
      <c r="D98" s="399"/>
      <c r="E98" s="399"/>
      <c r="F98" s="399"/>
      <c r="G98" s="399"/>
      <c r="H98" s="400"/>
    </row>
    <row r="99" spans="1:8" ht="68.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182">
        <v>4500</v>
      </c>
      <c r="E99" s="182"/>
      <c r="F99" s="182"/>
      <c r="G99" s="182"/>
      <c r="H99" s="183"/>
    </row>
    <row r="100" spans="1:8" ht="68.25" customHeight="1" thickBot="1" x14ac:dyDescent="0.25">
      <c r="A100" s="184" t="s">
        <v>74</v>
      </c>
      <c r="B100" s="185"/>
      <c r="C100" s="186"/>
      <c r="D100" s="187" t="s">
        <v>75</v>
      </c>
      <c r="E100" s="188"/>
      <c r="F100" s="188"/>
      <c r="G100" s="188"/>
      <c r="H100" s="189"/>
    </row>
    <row r="101" spans="1:8" ht="68.25" customHeight="1" x14ac:dyDescent="0.2">
      <c r="A101" s="190" t="s">
        <v>76</v>
      </c>
      <c r="B101" s="191"/>
      <c r="C101" s="186"/>
      <c r="D101" s="157">
        <f>D99/4</f>
        <v>1125</v>
      </c>
      <c r="E101" s="157"/>
      <c r="F101" s="157"/>
      <c r="G101" s="157"/>
      <c r="H101" s="158"/>
    </row>
    <row r="102" spans="1:8" ht="68.25" customHeight="1" x14ac:dyDescent="0.2">
      <c r="A102" s="190" t="s">
        <v>77</v>
      </c>
      <c r="B102" s="191"/>
      <c r="C102" s="186"/>
      <c r="D102" s="157">
        <f>D99/5</f>
        <v>900</v>
      </c>
      <c r="E102" s="157"/>
      <c r="F102" s="157"/>
      <c r="G102" s="157"/>
      <c r="H102" s="158"/>
    </row>
    <row r="103" spans="1:8" ht="68.25" customHeight="1" x14ac:dyDescent="0.2">
      <c r="A103" s="190" t="s">
        <v>78</v>
      </c>
      <c r="B103" s="191"/>
      <c r="C103" s="186"/>
      <c r="D103" s="157">
        <f>D99/6</f>
        <v>750</v>
      </c>
      <c r="E103" s="157"/>
      <c r="F103" s="157"/>
      <c r="G103" s="157"/>
      <c r="H103" s="158"/>
    </row>
    <row r="104" spans="1:8" ht="68.25" customHeight="1" x14ac:dyDescent="0.2">
      <c r="A104" s="190" t="s">
        <v>79</v>
      </c>
      <c r="B104" s="191"/>
      <c r="C104" s="186"/>
      <c r="D104" s="157">
        <f>D99/7</f>
        <v>642.85714285714289</v>
      </c>
      <c r="E104" s="157"/>
      <c r="F104" s="157"/>
      <c r="G104" s="157"/>
      <c r="H104" s="158"/>
    </row>
    <row r="105" spans="1:8" ht="68.25" customHeight="1" x14ac:dyDescent="0.2">
      <c r="A105" s="190" t="s">
        <v>80</v>
      </c>
      <c r="B105" s="191"/>
      <c r="C105" s="186"/>
      <c r="D105" s="157">
        <f>D99/8</f>
        <v>562.5</v>
      </c>
      <c r="E105" s="157"/>
      <c r="F105" s="157"/>
      <c r="G105" s="157"/>
      <c r="H105" s="158"/>
    </row>
    <row r="106" spans="1:8" ht="68.25" customHeight="1" x14ac:dyDescent="0.2">
      <c r="A106" s="190" t="s">
        <v>81</v>
      </c>
      <c r="B106" s="191"/>
      <c r="C106" s="186"/>
      <c r="D106" s="157">
        <f>D99/9</f>
        <v>500</v>
      </c>
      <c r="E106" s="157"/>
      <c r="F106" s="157"/>
      <c r="G106" s="157"/>
      <c r="H106" s="158"/>
    </row>
    <row r="107" spans="1:8" ht="68.25" customHeight="1" x14ac:dyDescent="0.2">
      <c r="A107" s="190" t="s">
        <v>82</v>
      </c>
      <c r="B107" s="191"/>
      <c r="C107" s="186"/>
      <c r="D107" s="157">
        <f>D99/10</f>
        <v>450</v>
      </c>
      <c r="E107" s="157"/>
      <c r="F107" s="157"/>
      <c r="G107" s="157"/>
      <c r="H107" s="158"/>
    </row>
    <row r="108" spans="1:8" ht="68.25" customHeight="1" thickBot="1" x14ac:dyDescent="0.25">
      <c r="A108" s="179" t="s">
        <v>83</v>
      </c>
      <c r="B108" s="180"/>
      <c r="C108" s="186"/>
      <c r="D108" s="182">
        <v>6744</v>
      </c>
      <c r="E108" s="182"/>
      <c r="F108" s="182"/>
      <c r="G108" s="182"/>
      <c r="H108" s="183"/>
    </row>
    <row r="109" spans="1:8" ht="68.25" customHeight="1" thickBot="1" x14ac:dyDescent="0.25">
      <c r="A109" s="184" t="s">
        <v>74</v>
      </c>
      <c r="B109" s="185"/>
      <c r="C109" s="186"/>
      <c r="D109" s="187" t="s">
        <v>75</v>
      </c>
      <c r="E109" s="188"/>
      <c r="F109" s="188"/>
      <c r="G109" s="188"/>
      <c r="H109" s="189"/>
    </row>
    <row r="110" spans="1:8" ht="68.25" customHeight="1" x14ac:dyDescent="0.2">
      <c r="A110" s="190" t="s">
        <v>76</v>
      </c>
      <c r="B110" s="191"/>
      <c r="C110" s="186"/>
      <c r="D110" s="157">
        <v>1686</v>
      </c>
      <c r="E110" s="157"/>
      <c r="F110" s="157"/>
      <c r="G110" s="157"/>
      <c r="H110" s="158"/>
    </row>
    <row r="111" spans="1:8" ht="68.25" customHeight="1" x14ac:dyDescent="0.2">
      <c r="A111" s="190" t="s">
        <v>77</v>
      </c>
      <c r="B111" s="191"/>
      <c r="C111" s="186"/>
      <c r="D111" s="157">
        <v>1348.8</v>
      </c>
      <c r="E111" s="157"/>
      <c r="F111" s="157"/>
      <c r="G111" s="157"/>
      <c r="H111" s="158"/>
    </row>
    <row r="112" spans="1:8" ht="68.25" customHeight="1" x14ac:dyDescent="0.2">
      <c r="A112" s="190" t="s">
        <v>78</v>
      </c>
      <c r="B112" s="191"/>
      <c r="C112" s="186"/>
      <c r="D112" s="157">
        <v>1124</v>
      </c>
      <c r="E112" s="157"/>
      <c r="F112" s="157"/>
      <c r="G112" s="157"/>
      <c r="H112" s="158"/>
    </row>
    <row r="113" spans="1:8" ht="68.25" customHeight="1" x14ac:dyDescent="0.2">
      <c r="A113" s="190" t="s">
        <v>79</v>
      </c>
      <c r="B113" s="191"/>
      <c r="C113" s="186"/>
      <c r="D113" s="157">
        <v>963.42857142857144</v>
      </c>
      <c r="E113" s="157"/>
      <c r="F113" s="157"/>
      <c r="G113" s="157"/>
      <c r="H113" s="158"/>
    </row>
    <row r="114" spans="1:8" ht="68.25" customHeight="1" x14ac:dyDescent="0.2">
      <c r="A114" s="190" t="s">
        <v>80</v>
      </c>
      <c r="B114" s="191"/>
      <c r="C114" s="186"/>
      <c r="D114" s="157">
        <v>843</v>
      </c>
      <c r="E114" s="157"/>
      <c r="F114" s="157"/>
      <c r="G114" s="157"/>
      <c r="H114" s="158"/>
    </row>
    <row r="115" spans="1:8" ht="68.25" customHeight="1" x14ac:dyDescent="0.2">
      <c r="A115" s="190" t="s">
        <v>81</v>
      </c>
      <c r="B115" s="191"/>
      <c r="C115" s="186"/>
      <c r="D115" s="157">
        <v>749.33333333333337</v>
      </c>
      <c r="E115" s="157"/>
      <c r="F115" s="157"/>
      <c r="G115" s="157"/>
      <c r="H115" s="158"/>
    </row>
    <row r="116" spans="1:8" ht="68.25" customHeight="1" thickBot="1" x14ac:dyDescent="0.25">
      <c r="A116" s="190" t="s">
        <v>82</v>
      </c>
      <c r="B116" s="191"/>
      <c r="C116" s="194"/>
      <c r="D116" s="157">
        <v>674.4</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44">
        <v>13110</v>
      </c>
      <c r="E117" s="45"/>
      <c r="F117" s="45"/>
      <c r="G117" s="45"/>
      <c r="H117" s="46"/>
    </row>
    <row r="118" spans="1:8" ht="21.75" thickBot="1" x14ac:dyDescent="0.25">
      <c r="A118" s="336"/>
      <c r="B118" s="337"/>
      <c r="C118" s="125"/>
      <c r="D118" s="399"/>
      <c r="E118" s="399"/>
      <c r="F118" s="399"/>
      <c r="G118" s="399"/>
      <c r="H118" s="4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"2ГИС.ЮЖНО-САХАЛИНСК"</v>
      </c>
      <c r="D119" s="31">
        <v>4020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121">
        <v>7020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6">
        <v>9972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"2ГИС.ЮЖНО-САХАЛИНСК"</v>
      </c>
      <c r="D122" s="36">
        <v>12000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"2ГИС.ЮЖНО-САХАЛИНСК"</v>
      </c>
      <c r="D123" s="36">
        <v>14400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6">
        <v>6018</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6">
        <v>9972</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6">
        <v>12510</v>
      </c>
      <c r="E126" s="37"/>
      <c r="F126" s="37"/>
      <c r="G126" s="37"/>
      <c r="H126" s="38"/>
    </row>
    <row r="127" spans="1:8" ht="50.1" customHeight="1" x14ac:dyDescent="0.2">
      <c r="A127" s="160" t="s">
        <v>93</v>
      </c>
      <c r="B127" s="161"/>
      <c r="C127" s="202" t="str">
        <f>C159</f>
        <v>электронный справочник на основе Справочника организаций "2ГИС.ЮЖНО-САХАЛИНСК" (мобильная версия 2ГИС 4.0 и выше)</v>
      </c>
      <c r="D127" s="36">
        <v>19920</v>
      </c>
      <c r="E127" s="37"/>
      <c r="F127" s="37"/>
      <c r="G127" s="37"/>
      <c r="H127" s="38"/>
    </row>
    <row r="128" spans="1:8" ht="50.1" customHeight="1" x14ac:dyDescent="0.2">
      <c r="A128" s="160" t="s">
        <v>94</v>
      </c>
      <c r="B128" s="161"/>
      <c r="C128" s="202" t="s">
        <v>95</v>
      </c>
      <c r="D128" s="36">
        <v>504</v>
      </c>
      <c r="E128" s="37"/>
      <c r="F128" s="37"/>
      <c r="G128" s="37"/>
      <c r="H128" s="38"/>
    </row>
    <row r="129" spans="1:8" ht="68.25" customHeight="1" x14ac:dyDescent="0.2">
      <c r="A129" s="160" t="s">
        <v>740</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6">
        <v>3600</v>
      </c>
      <c r="E129" s="37"/>
      <c r="F129" s="37"/>
      <c r="G129" s="37"/>
      <c r="H129" s="38"/>
    </row>
    <row r="130" spans="1:8" ht="68.2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6">
        <v>3000</v>
      </c>
      <c r="E130" s="37"/>
      <c r="F130" s="37"/>
      <c r="G130" s="37"/>
      <c r="H130" s="38"/>
    </row>
    <row r="131" spans="1:8" ht="68.25" customHeight="1" x14ac:dyDescent="0.2">
      <c r="A131" s="160" t="s">
        <v>98</v>
      </c>
      <c r="B131" s="161"/>
      <c r="C131"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6">
        <v>3300</v>
      </c>
      <c r="E131" s="37"/>
      <c r="F131" s="37"/>
      <c r="G131" s="37"/>
      <c r="H131" s="38"/>
    </row>
    <row r="132" spans="1:8" ht="68.25" customHeight="1" x14ac:dyDescent="0.2">
      <c r="A132" s="160" t="s">
        <v>99</v>
      </c>
      <c r="B132" s="161"/>
      <c r="C132"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6">
        <v>2100</v>
      </c>
      <c r="E132" s="37"/>
      <c r="F132" s="37"/>
      <c r="G132" s="37"/>
      <c r="H132" s="38"/>
    </row>
    <row r="133" spans="1:8" ht="68.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6">
        <v>18480</v>
      </c>
      <c r="E133" s="37"/>
      <c r="F133" s="37"/>
      <c r="G133" s="37"/>
      <c r="H133" s="38"/>
    </row>
    <row r="134" spans="1:8" ht="68.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6">
        <v>10008</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6">
        <v>12510</v>
      </c>
      <c r="E135" s="37"/>
      <c r="F135" s="37"/>
      <c r="G135" s="37"/>
      <c r="H135" s="38"/>
    </row>
    <row r="136" spans="1:8" s="16" customFormat="1" ht="102" customHeight="1" thickBot="1" x14ac:dyDescent="0.25">
      <c r="A136" s="160" t="s">
        <v>16</v>
      </c>
      <c r="B136" s="161"/>
      <c r="C136"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6">
        <v>900</v>
      </c>
      <c r="E136" s="37"/>
      <c r="F136" s="37"/>
      <c r="G136" s="37"/>
      <c r="H136" s="38"/>
    </row>
    <row r="137" spans="1:8" s="16" customFormat="1" ht="102" customHeight="1" thickBot="1" x14ac:dyDescent="0.25">
      <c r="A137" s="160" t="s">
        <v>103</v>
      </c>
      <c r="B137" s="161"/>
      <c r="C137"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7" s="36">
        <v>100002</v>
      </c>
      <c r="E137" s="37"/>
      <c r="F137" s="37"/>
      <c r="G137" s="37"/>
      <c r="H137" s="38"/>
    </row>
    <row r="138" spans="1:8" s="16" customFormat="1" ht="126" customHeight="1" x14ac:dyDescent="0.2">
      <c r="A138" s="160" t="s">
        <v>104</v>
      </c>
      <c r="B138" s="161"/>
      <c r="C138"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8" s="36">
        <v>10005</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6">
        <v>3510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0" s="36">
        <v>10002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"2ГИС.ЮЖНО-САХАЛИНСК"</v>
      </c>
      <c r="D141" s="36">
        <v>5640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6">
        <v>9840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"2ГИС.ЮЖНО-САХАЛИНСК" (версия для ПК)</v>
      </c>
      <c r="D143" s="36">
        <v>14040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"2ГИС.ЮЖНО-САХАЛИНСК"</v>
      </c>
      <c r="D144" s="36">
        <v>16800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"2ГИС.ЮЖНО-САХАЛИНСК"</v>
      </c>
      <c r="D145" s="36">
        <v>20160</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"2ГИС.ЮЖНО-САХАЛИНСК" (версия для ПК)</v>
      </c>
      <c r="D146" s="36">
        <v>8520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"2ГИС.ЮЖНО-САХАЛИНСК" (версия для ПК)</v>
      </c>
      <c r="D147" s="36">
        <v>14040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"2ГИС.ЮЖНО-САХАЛИНСК" (версия для ПК)</v>
      </c>
      <c r="D148" s="36">
        <v>17520</v>
      </c>
      <c r="E148" s="37"/>
      <c r="F148" s="37"/>
      <c r="G148" s="37"/>
      <c r="H148" s="38"/>
    </row>
    <row r="149" spans="1:8" ht="50.1" customHeight="1" x14ac:dyDescent="0.2">
      <c r="A149" s="160" t="s">
        <v>115</v>
      </c>
      <c r="B149" s="161"/>
      <c r="C149" s="202" t="s">
        <v>95</v>
      </c>
      <c r="D149" s="36">
        <v>720</v>
      </c>
      <c r="E149" s="37"/>
      <c r="F149" s="37"/>
      <c r="G149" s="37"/>
      <c r="H149" s="38"/>
    </row>
    <row r="150" spans="1:8" ht="75.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6">
        <v>25920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"2ГИС.ЮЖНО-САХАЛИНСК" (версия для ПК)</v>
      </c>
      <c r="D151" s="44">
        <v>17520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6">
        <v>10008</v>
      </c>
      <c r="E153" s="37"/>
      <c r="F153" s="37"/>
      <c r="G153" s="37"/>
      <c r="H153" s="38"/>
    </row>
    <row r="154" spans="1:8" s="16" customFormat="1" ht="50.1" customHeight="1" x14ac:dyDescent="0.2">
      <c r="A154" s="160" t="s">
        <v>120</v>
      </c>
      <c r="B154" s="161"/>
      <c r="C154" s="209"/>
      <c r="D154" s="36">
        <v>10200</v>
      </c>
      <c r="E154" s="37"/>
      <c r="F154" s="37"/>
      <c r="G154" s="37"/>
      <c r="H154" s="38"/>
    </row>
    <row r="155" spans="1:8" s="16" customFormat="1" ht="50.1" customHeight="1" x14ac:dyDescent="0.2">
      <c r="A155" s="207" t="s">
        <v>121</v>
      </c>
      <c r="B155" s="208"/>
      <c r="C155" s="209"/>
      <c r="D155" s="359">
        <v>1500</v>
      </c>
      <c r="E155" s="157"/>
      <c r="F155" s="157"/>
      <c r="G155" s="157"/>
      <c r="H155" s="157"/>
    </row>
    <row r="156" spans="1:8" s="16" customFormat="1" ht="50.1" customHeight="1" x14ac:dyDescent="0.2">
      <c r="A156" s="207" t="s">
        <v>122</v>
      </c>
      <c r="B156" s="208"/>
      <c r="C156" s="209"/>
      <c r="D156" s="359">
        <v>150</v>
      </c>
      <c r="E156" s="157"/>
      <c r="F156" s="157"/>
      <c r="G156" s="157"/>
      <c r="H156" s="157"/>
    </row>
    <row r="157" spans="1:8" s="16" customFormat="1" ht="50.1" customHeight="1" thickBot="1" x14ac:dyDescent="0.25">
      <c r="A157" s="207" t="s">
        <v>123</v>
      </c>
      <c r="B157" s="208"/>
      <c r="C157" s="210"/>
      <c r="D157" s="78">
        <v>1125</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59" s="212">
        <f>F159*1.2</f>
        <v>5040</v>
      </c>
      <c r="E159" s="213">
        <f>F159*1.1</f>
        <v>4620</v>
      </c>
      <c r="F159" s="213">
        <v>4200</v>
      </c>
      <c r="G159" s="213">
        <f>F159*0.75</f>
        <v>3150</v>
      </c>
      <c r="H159" s="214">
        <f>F159*0.5</f>
        <v>2100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"2ГИС.ЮЖНО-САХАЛИНСК"</v>
      </c>
      <c r="D160" s="36">
        <v>3000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1" s="36">
        <v>4488</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62" s="212">
        <f>F162*1.2</f>
        <v>7056</v>
      </c>
      <c r="E162" s="213">
        <f>F162*1.1</f>
        <v>6468.0000000000009</v>
      </c>
      <c r="F162" s="213">
        <v>5880</v>
      </c>
      <c r="G162" s="213">
        <f>F162*0.75</f>
        <v>4410</v>
      </c>
      <c r="H162" s="214">
        <f>F162*0.5</f>
        <v>2940</v>
      </c>
    </row>
    <row r="163" spans="1:8" ht="50.1" customHeight="1" x14ac:dyDescent="0.2">
      <c r="A163" s="160" t="s">
        <v>179</v>
      </c>
      <c r="B163" s="161"/>
      <c r="C163" s="202" t="str">
        <f>"Интернет-площадка 2gis.ru на основе Cправочника организаций "&amp;$C$2&amp;""</f>
        <v>Интернет-площадка 2gis.ru на основе Cправочника организаций "2ГИС.ЮЖНО-САХАЛИНСК"</v>
      </c>
      <c r="D163" s="36">
        <v>4200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4" s="36">
        <v>6360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"2ГИС.ЮЖНО-САХАЛИНСК"</v>
      </c>
      <c r="D165" s="212">
        <f>F165*1.2</f>
        <v>3600</v>
      </c>
      <c r="E165" s="213">
        <f>F165*1.1</f>
        <v>3300.0000000000005</v>
      </c>
      <c r="F165" s="213">
        <v>3000</v>
      </c>
      <c r="G165" s="213">
        <f>F165*0.75</f>
        <v>2250</v>
      </c>
      <c r="H165" s="214">
        <f>F165*0.5</f>
        <v>1500</v>
      </c>
    </row>
    <row r="166" spans="1:8" ht="50.1" customHeight="1" thickBot="1" x14ac:dyDescent="0.25">
      <c r="A166" s="24" t="s">
        <v>193</v>
      </c>
      <c r="B166" s="25"/>
      <c r="C166" s="26"/>
      <c r="D166" s="173"/>
      <c r="E166" s="173"/>
      <c r="F166" s="173"/>
      <c r="G166" s="173"/>
      <c r="H166" s="174"/>
    </row>
    <row r="167" spans="1:8" s="23" customFormat="1" ht="30" customHeight="1" thickBot="1" x14ac:dyDescent="0.25">
      <c r="A167" s="589"/>
      <c r="B167" s="429"/>
      <c r="C167" s="430"/>
      <c r="D167" s="429"/>
      <c r="E167" s="429"/>
      <c r="F167" s="429"/>
      <c r="G167" s="429"/>
      <c r="H167" s="431"/>
    </row>
    <row r="168" spans="1:8" s="16" customFormat="1" ht="185.25" customHeight="1" x14ac:dyDescent="0.2">
      <c r="A168" s="160" t="s">
        <v>194</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8" s="31">
        <v>16110</v>
      </c>
      <c r="E168" s="32"/>
      <c r="F168" s="32"/>
      <c r="G168" s="32"/>
      <c r="H168" s="33"/>
    </row>
    <row r="169" spans="1:8" s="16" customFormat="1" ht="83.25" customHeight="1" thickBot="1" x14ac:dyDescent="0.25">
      <c r="A169" s="160" t="s">
        <v>195</v>
      </c>
      <c r="B169" s="161"/>
      <c r="C169" s="209"/>
      <c r="D169" s="36">
        <v>16110</v>
      </c>
      <c r="E169" s="37"/>
      <c r="F169" s="37"/>
      <c r="G169" s="37"/>
      <c r="H169" s="38"/>
    </row>
    <row r="170" spans="1:8" ht="21.75" thickBot="1" x14ac:dyDescent="0.25">
      <c r="A170" s="336"/>
      <c r="B170" s="337"/>
      <c r="C170" s="130"/>
      <c r="D170" s="399"/>
      <c r="E170" s="399"/>
      <c r="F170" s="399"/>
      <c r="G170" s="399"/>
      <c r="H170" s="400"/>
    </row>
    <row r="172" spans="1:8" ht="21" x14ac:dyDescent="0.2">
      <c r="A172" s="220"/>
      <c r="B172" s="221" t="s">
        <v>133</v>
      </c>
      <c r="C172" s="222" t="s">
        <v>741</v>
      </c>
      <c r="D172" s="222"/>
      <c r="E172" s="223"/>
      <c r="F172" s="223"/>
      <c r="G172" s="223"/>
      <c r="H172" s="223"/>
    </row>
    <row r="173" spans="1:8" ht="21" x14ac:dyDescent="0.2">
      <c r="A173" s="220"/>
      <c r="B173" s="223"/>
      <c r="C173" s="224" t="s">
        <v>742</v>
      </c>
      <c r="D173" s="224"/>
      <c r="E173" s="223"/>
      <c r="F173" s="223"/>
      <c r="G173" s="223"/>
      <c r="H173" s="223"/>
    </row>
    <row r="174" spans="1:8" ht="21" x14ac:dyDescent="0.2">
      <c r="A174" s="220"/>
      <c r="B174" s="223"/>
      <c r="C174" s="373" t="s">
        <v>743</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0,4273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0,0413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0,0113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0,2661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1,0065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5,0495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7.5" customHeight="1" thickBot="1" x14ac:dyDescent="0.25">
      <c r="A189" s="375" t="s">
        <v>148</v>
      </c>
      <c r="B189" s="376"/>
      <c r="C189" s="250" t="s">
        <v>149</v>
      </c>
      <c r="D189" s="402" t="s">
        <v>150</v>
      </c>
      <c r="E189" s="403"/>
      <c r="F189" s="252"/>
      <c r="G189" s="252"/>
      <c r="H189" s="252"/>
    </row>
    <row r="190" spans="1:8" ht="114" customHeight="1" x14ac:dyDescent="0.2">
      <c r="A190" s="253" t="s">
        <v>151</v>
      </c>
      <c r="B190" s="254"/>
      <c r="C190" s="255" t="s">
        <v>152</v>
      </c>
      <c r="D190" s="256" t="s">
        <v>153</v>
      </c>
      <c r="E190" s="257"/>
      <c r="F190" s="252"/>
      <c r="G190" s="252"/>
      <c r="H190" s="252"/>
    </row>
    <row r="191" spans="1:8" ht="103.5" customHeight="1" x14ac:dyDescent="0.2">
      <c r="A191" s="258" t="s">
        <v>154</v>
      </c>
      <c r="B191" s="259"/>
      <c r="C191" s="260" t="s">
        <v>155</v>
      </c>
      <c r="D191" s="261" t="s">
        <v>156</v>
      </c>
      <c r="E191" s="262"/>
      <c r="F191" s="252"/>
      <c r="G191" s="252"/>
      <c r="H191" s="252"/>
    </row>
    <row r="192" spans="1:8" ht="111" customHeight="1" thickBot="1" x14ac:dyDescent="0.25">
      <c r="A192" s="404" t="s">
        <v>157</v>
      </c>
      <c r="B192" s="405"/>
      <c r="C192" s="406" t="s">
        <v>158</v>
      </c>
      <c r="D192" s="407" t="s">
        <v>156</v>
      </c>
      <c r="E192" s="408"/>
      <c r="F192" s="252"/>
      <c r="G192" s="252"/>
      <c r="H192" s="252"/>
    </row>
    <row r="193" spans="1:8" s="217" customFormat="1" ht="102.75" customHeight="1" thickBot="1" x14ac:dyDescent="0.25">
      <c r="A193" s="404" t="s">
        <v>160</v>
      </c>
      <c r="B193" s="405"/>
      <c r="C193" s="601" t="s">
        <v>161</v>
      </c>
      <c r="D193" s="407" t="s">
        <v>156</v>
      </c>
      <c r="E193" s="408"/>
      <c r="F193" s="246"/>
      <c r="G193" s="246"/>
      <c r="H193" s="246"/>
    </row>
    <row r="194" spans="1:8" s="238" customFormat="1" ht="222.75" customHeight="1" thickBot="1" x14ac:dyDescent="0.25">
      <c r="A194" s="404" t="s">
        <v>162</v>
      </c>
      <c r="B194" s="405"/>
      <c r="C194" s="406" t="s">
        <v>163</v>
      </c>
      <c r="D194" s="407" t="s">
        <v>156</v>
      </c>
      <c r="E194" s="408"/>
      <c r="F194" s="236"/>
      <c r="G194" s="237"/>
      <c r="H194" s="237"/>
    </row>
    <row r="195" spans="1:8" ht="23.25" x14ac:dyDescent="0.2">
      <c r="A195" s="264" t="s">
        <v>164</v>
      </c>
      <c r="B195" s="264"/>
      <c r="C195" s="264"/>
      <c r="D195" s="264"/>
      <c r="E195" s="264"/>
      <c r="F195" s="264"/>
      <c r="G195" s="264"/>
      <c r="H195" s="264"/>
    </row>
    <row r="196" spans="1:8" ht="23.25" x14ac:dyDescent="0.2">
      <c r="A196" s="264" t="s">
        <v>165</v>
      </c>
      <c r="B196" s="264"/>
      <c r="C196" s="264"/>
      <c r="D196" s="264"/>
      <c r="E196" s="264"/>
      <c r="F196" s="264"/>
      <c r="G196" s="264"/>
      <c r="H196" s="264"/>
    </row>
    <row r="197" spans="1:8" ht="192"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81"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7">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8"/>
  <sheetViews>
    <sheetView view="pageBreakPreview" zoomScale="40" zoomScaleNormal="60" zoomScaleSheetLayoutView="40" workbookViewId="0">
      <pane ySplit="4" topLeftCell="A122" activePane="bottomLeft" state="frozen"/>
      <selection activeCell="A57" sqref="A57:B57"/>
      <selection pane="bottomLeft" activeCell="A57" sqref="A57:B57"/>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9" width="10.140625" style="219" customWidth="1"/>
    <col min="10"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марта 2024 г.</v>
      </c>
      <c r="B2" s="6" t="s">
        <v>2</v>
      </c>
      <c r="C2" s="7" t="s">
        <v>744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386"/>
      <c r="B6" s="387"/>
      <c r="C6" s="388"/>
      <c r="D6" s="277" t="s">
        <v>171</v>
      </c>
      <c r="E6" s="278" t="s">
        <v>172</v>
      </c>
      <c r="F6" s="277" t="s">
        <v>173</v>
      </c>
      <c r="G6" s="278" t="s">
        <v>174</v>
      </c>
      <c r="H6" s="279"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13680</v>
      </c>
      <c r="E12" s="32">
        <f>F12*1.1</f>
        <v>12540.000000000002</v>
      </c>
      <c r="F12" s="32">
        <v>11400</v>
      </c>
      <c r="G12" s="32">
        <f>F12*0.75</f>
        <v>8550</v>
      </c>
      <c r="H12" s="33">
        <f>F12*0.5</f>
        <v>5700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389">
        <v>570</v>
      </c>
      <c r="E23" s="390"/>
      <c r="F23" s="390"/>
      <c r="G23" s="390"/>
      <c r="H23" s="391"/>
    </row>
    <row r="24" spans="1:8" s="16" customFormat="1" ht="94.5" customHeight="1" x14ac:dyDescent="0.2">
      <c r="A24" s="71"/>
      <c r="B24" s="92"/>
      <c r="C24" s="93"/>
      <c r="D24" s="94"/>
      <c r="E24" s="95"/>
      <c r="F24" s="95"/>
      <c r="G24" s="95"/>
      <c r="H24" s="392"/>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393"/>
      <c r="E25" s="394"/>
      <c r="F25" s="394"/>
      <c r="G25" s="394"/>
      <c r="H25" s="395"/>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19152</v>
      </c>
      <c r="E32" s="32">
        <f>F32*1.1</f>
        <v>17556</v>
      </c>
      <c r="F32" s="32">
        <v>15960</v>
      </c>
      <c r="G32" s="32">
        <f>F32*0.75</f>
        <v>11970</v>
      </c>
      <c r="H32" s="33">
        <f>F32*0.5</f>
        <v>7980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804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432" t="s">
        <v>200</v>
      </c>
      <c r="B48" s="66" t="s">
        <v>201</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300">
        <f>F48*1.2</f>
        <v>6768</v>
      </c>
      <c r="E48" s="300">
        <f>F48*1.1</f>
        <v>6204.0000000000009</v>
      </c>
      <c r="F48" s="300">
        <v>5640</v>
      </c>
      <c r="G48" s="300">
        <f>F48*0.75</f>
        <v>4230</v>
      </c>
      <c r="H48" s="300">
        <f>F48*0.5</f>
        <v>2820</v>
      </c>
    </row>
    <row r="49" spans="1:8" ht="84.75" thickBot="1" x14ac:dyDescent="0.25">
      <c r="A49" s="432"/>
      <c r="B49" s="72" t="s">
        <v>202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301"/>
      <c r="E49" s="301"/>
      <c r="F49" s="301"/>
      <c r="G49" s="301"/>
      <c r="H49" s="301"/>
    </row>
    <row r="50" spans="1:8" ht="63.75" thickBot="1" x14ac:dyDescent="0.25">
      <c r="A50" s="432"/>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301"/>
      <c r="E50" s="301"/>
      <c r="F50" s="301"/>
      <c r="G50" s="301"/>
      <c r="H50" s="301"/>
    </row>
    <row r="51" spans="1:8" ht="21.75" thickBot="1" x14ac:dyDescent="0.25">
      <c r="A51" s="81"/>
      <c r="B51" s="129"/>
      <c r="C51" s="130"/>
      <c r="D51" s="113"/>
      <c r="E51" s="114"/>
      <c r="F51" s="114"/>
      <c r="G51" s="114"/>
      <c r="H51" s="115"/>
    </row>
    <row r="52" spans="1:8" ht="42" x14ac:dyDescent="0.2">
      <c r="A52" s="433" t="s">
        <v>203</v>
      </c>
      <c r="B52" s="66" t="s">
        <v>204</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1">
        <f>F55*1.2</f>
        <v>14155.199999999999</v>
      </c>
      <c r="E55" s="32">
        <f>F55*1.1</f>
        <v>12975.6</v>
      </c>
      <c r="F55" s="32">
        <v>11796</v>
      </c>
      <c r="G55" s="32">
        <f>F55*0.75</f>
        <v>8847</v>
      </c>
      <c r="H55" s="33">
        <f>F55*0.5</f>
        <v>5898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54">
        <f>F61*1.2</f>
        <v>16416</v>
      </c>
      <c r="E61" s="32">
        <f>F61*1.1</f>
        <v>15048.000000000002</v>
      </c>
      <c r="F61" s="32">
        <v>13680</v>
      </c>
      <c r="G61" s="32">
        <f>F61*0.75</f>
        <v>10260</v>
      </c>
      <c r="H61" s="33">
        <f>F61*0.5</f>
        <v>6840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389">
        <v>570</v>
      </c>
      <c r="E67" s="390"/>
      <c r="F67" s="390"/>
      <c r="G67" s="390"/>
      <c r="H67" s="391"/>
    </row>
    <row r="68" spans="1:8" s="16" customFormat="1" ht="94.5" customHeight="1" x14ac:dyDescent="0.2">
      <c r="A68" s="71"/>
      <c r="B68" s="92"/>
      <c r="C68" s="93"/>
      <c r="D68" s="94"/>
      <c r="E68" s="95"/>
      <c r="F68" s="95"/>
      <c r="G68" s="95"/>
      <c r="H68" s="392"/>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393"/>
      <c r="E69" s="394"/>
      <c r="F69" s="394"/>
      <c r="G69" s="394"/>
      <c r="H69" s="395"/>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2820 до 163560</v>
      </c>
      <c r="E71" s="139"/>
      <c r="F71" s="139"/>
      <c r="G71" s="139"/>
      <c r="H71" s="140"/>
    </row>
    <row r="72" spans="1:8" ht="37.5" customHeight="1" x14ac:dyDescent="0.2">
      <c r="A72" s="141" t="s">
        <v>39</v>
      </c>
      <c r="B72" s="313"/>
      <c r="C72" s="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314">
        <v>2820</v>
      </c>
      <c r="E72" s="145"/>
      <c r="F72" s="145"/>
      <c r="G72" s="145"/>
      <c r="H72" s="146"/>
    </row>
    <row r="73" spans="1:8" ht="37.5" customHeight="1" x14ac:dyDescent="0.2">
      <c r="A73" s="147" t="s">
        <v>40</v>
      </c>
      <c r="B73" s="315"/>
      <c r="C73" s="297"/>
      <c r="D73" s="56">
        <v>5640</v>
      </c>
      <c r="E73" s="37"/>
      <c r="F73" s="37"/>
      <c r="G73" s="37"/>
      <c r="H73" s="38"/>
    </row>
    <row r="74" spans="1:8" ht="37.5" customHeight="1" x14ac:dyDescent="0.2">
      <c r="A74" s="147" t="s">
        <v>41</v>
      </c>
      <c r="B74" s="315"/>
      <c r="C74" s="297"/>
      <c r="D74" s="56">
        <v>11280</v>
      </c>
      <c r="E74" s="37"/>
      <c r="F74" s="37"/>
      <c r="G74" s="37"/>
      <c r="H74" s="38"/>
    </row>
    <row r="75" spans="1:8" ht="37.5" customHeight="1" x14ac:dyDescent="0.2">
      <c r="A75" s="147" t="s">
        <v>42</v>
      </c>
      <c r="B75" s="315"/>
      <c r="C75" s="297"/>
      <c r="D75" s="56">
        <v>16920</v>
      </c>
      <c r="E75" s="37"/>
      <c r="F75" s="37"/>
      <c r="G75" s="37"/>
      <c r="H75" s="38"/>
    </row>
    <row r="76" spans="1:8" ht="37.5" customHeight="1" x14ac:dyDescent="0.2">
      <c r="A76" s="147" t="s">
        <v>43</v>
      </c>
      <c r="B76" s="315"/>
      <c r="C76" s="297"/>
      <c r="D76" s="56">
        <v>22560</v>
      </c>
      <c r="E76" s="37"/>
      <c r="F76" s="37"/>
      <c r="G76" s="37"/>
      <c r="H76" s="38"/>
    </row>
    <row r="77" spans="1:8" ht="37.5" customHeight="1" x14ac:dyDescent="0.2">
      <c r="A77" s="147" t="s">
        <v>44</v>
      </c>
      <c r="B77" s="315"/>
      <c r="C77" s="297"/>
      <c r="D77" s="56">
        <v>28200</v>
      </c>
      <c r="E77" s="37"/>
      <c r="F77" s="37"/>
      <c r="G77" s="37"/>
      <c r="H77" s="38"/>
    </row>
    <row r="78" spans="1:8" ht="37.5" customHeight="1" x14ac:dyDescent="0.2">
      <c r="A78" s="147" t="s">
        <v>45</v>
      </c>
      <c r="B78" s="315"/>
      <c r="C78" s="297"/>
      <c r="D78" s="56">
        <v>33840</v>
      </c>
      <c r="E78" s="37"/>
      <c r="F78" s="37"/>
      <c r="G78" s="37"/>
      <c r="H78" s="38"/>
    </row>
    <row r="79" spans="1:8" ht="37.5" customHeight="1" x14ac:dyDescent="0.2">
      <c r="A79" s="147" t="s">
        <v>46</v>
      </c>
      <c r="B79" s="315"/>
      <c r="C79" s="297"/>
      <c r="D79" s="56">
        <v>39480</v>
      </c>
      <c r="E79" s="37"/>
      <c r="F79" s="37"/>
      <c r="G79" s="37"/>
      <c r="H79" s="38"/>
    </row>
    <row r="80" spans="1:8" ht="37.5" customHeight="1" x14ac:dyDescent="0.2">
      <c r="A80" s="147" t="s">
        <v>47</v>
      </c>
      <c r="B80" s="315"/>
      <c r="C80" s="297"/>
      <c r="D80" s="56">
        <v>45120</v>
      </c>
      <c r="E80" s="37"/>
      <c r="F80" s="37"/>
      <c r="G80" s="37"/>
      <c r="H80" s="38"/>
    </row>
    <row r="81" spans="1:8" ht="37.5" customHeight="1" x14ac:dyDescent="0.2">
      <c r="A81" s="147" t="s">
        <v>48</v>
      </c>
      <c r="B81" s="315"/>
      <c r="C81" s="297"/>
      <c r="D81" s="56">
        <v>50760</v>
      </c>
      <c r="E81" s="37"/>
      <c r="F81" s="37"/>
      <c r="G81" s="37"/>
      <c r="H81" s="38"/>
    </row>
    <row r="82" spans="1:8" ht="37.5" customHeight="1" x14ac:dyDescent="0.2">
      <c r="A82" s="147" t="s">
        <v>49</v>
      </c>
      <c r="B82" s="315"/>
      <c r="C82" s="297"/>
      <c r="D82" s="56">
        <v>56400</v>
      </c>
      <c r="E82" s="37"/>
      <c r="F82" s="37"/>
      <c r="G82" s="37"/>
      <c r="H82" s="38"/>
    </row>
    <row r="83" spans="1:8" ht="37.5" customHeight="1" x14ac:dyDescent="0.2">
      <c r="A83" s="147" t="s">
        <v>50</v>
      </c>
      <c r="B83" s="315"/>
      <c r="C83" s="297"/>
      <c r="D83" s="56">
        <v>62040</v>
      </c>
      <c r="E83" s="37"/>
      <c r="F83" s="37"/>
      <c r="G83" s="37"/>
      <c r="H83" s="38"/>
    </row>
    <row r="84" spans="1:8" ht="37.5" customHeight="1" x14ac:dyDescent="0.2">
      <c r="A84" s="147" t="s">
        <v>51</v>
      </c>
      <c r="B84" s="315"/>
      <c r="C84" s="297"/>
      <c r="D84" s="56">
        <v>67680</v>
      </c>
      <c r="E84" s="37"/>
      <c r="F84" s="37"/>
      <c r="G84" s="37"/>
      <c r="H84" s="38"/>
    </row>
    <row r="85" spans="1:8" ht="37.5" customHeight="1" x14ac:dyDescent="0.2">
      <c r="A85" s="147" t="s">
        <v>52</v>
      </c>
      <c r="B85" s="315"/>
      <c r="C85" s="297"/>
      <c r="D85" s="56">
        <v>73320</v>
      </c>
      <c r="E85" s="37"/>
      <c r="F85" s="37"/>
      <c r="G85" s="37"/>
      <c r="H85" s="38"/>
    </row>
    <row r="86" spans="1:8" ht="37.5" customHeight="1" x14ac:dyDescent="0.2">
      <c r="A86" s="147" t="s">
        <v>53</v>
      </c>
      <c r="B86" s="315"/>
      <c r="C86" s="297"/>
      <c r="D86" s="56">
        <v>78960</v>
      </c>
      <c r="E86" s="37"/>
      <c r="F86" s="37"/>
      <c r="G86" s="37"/>
      <c r="H86" s="38"/>
    </row>
    <row r="87" spans="1:8" ht="37.5" customHeight="1" x14ac:dyDescent="0.2">
      <c r="A87" s="147" t="s">
        <v>54</v>
      </c>
      <c r="B87" s="315"/>
      <c r="C87" s="297"/>
      <c r="D87" s="56">
        <v>84600</v>
      </c>
      <c r="E87" s="37"/>
      <c r="F87" s="37"/>
      <c r="G87" s="37"/>
      <c r="H87" s="38"/>
    </row>
    <row r="88" spans="1:8" ht="37.5" customHeight="1" x14ac:dyDescent="0.2">
      <c r="A88" s="147" t="s">
        <v>55</v>
      </c>
      <c r="B88" s="315"/>
      <c r="C88" s="297"/>
      <c r="D88" s="56">
        <v>90240</v>
      </c>
      <c r="E88" s="37"/>
      <c r="F88" s="37"/>
      <c r="G88" s="37"/>
      <c r="H88" s="38"/>
    </row>
    <row r="89" spans="1:8" ht="37.5" customHeight="1" x14ac:dyDescent="0.2">
      <c r="A89" s="147" t="s">
        <v>56</v>
      </c>
      <c r="B89" s="315"/>
      <c r="C89" s="297"/>
      <c r="D89" s="56">
        <v>95880</v>
      </c>
      <c r="E89" s="37"/>
      <c r="F89" s="37"/>
      <c r="G89" s="37"/>
      <c r="H89" s="38"/>
    </row>
    <row r="90" spans="1:8" ht="37.5" customHeight="1" x14ac:dyDescent="0.2">
      <c r="A90" s="147" t="s">
        <v>57</v>
      </c>
      <c r="B90" s="315"/>
      <c r="C90" s="297"/>
      <c r="D90" s="56">
        <v>101520</v>
      </c>
      <c r="E90" s="37"/>
      <c r="F90" s="37"/>
      <c r="G90" s="37"/>
      <c r="H90" s="38"/>
    </row>
    <row r="91" spans="1:8" ht="37.5" customHeight="1" x14ac:dyDescent="0.2">
      <c r="A91" s="147" t="s">
        <v>58</v>
      </c>
      <c r="B91" s="315"/>
      <c r="C91" s="297"/>
      <c r="D91" s="56">
        <v>107160</v>
      </c>
      <c r="E91" s="37"/>
      <c r="F91" s="37"/>
      <c r="G91" s="37"/>
      <c r="H91" s="38"/>
    </row>
    <row r="92" spans="1:8" ht="37.5" customHeight="1" x14ac:dyDescent="0.2">
      <c r="A92" s="147" t="s">
        <v>205</v>
      </c>
      <c r="B92" s="315"/>
      <c r="C92" s="297"/>
      <c r="D92" s="56">
        <v>112800</v>
      </c>
      <c r="E92" s="37"/>
      <c r="F92" s="37"/>
      <c r="G92" s="37"/>
      <c r="H92" s="38"/>
    </row>
    <row r="93" spans="1:8" ht="37.5" customHeight="1" x14ac:dyDescent="0.2">
      <c r="A93" s="147" t="s">
        <v>206</v>
      </c>
      <c r="B93" s="315"/>
      <c r="C93" s="297"/>
      <c r="D93" s="56">
        <v>118440</v>
      </c>
      <c r="E93" s="37"/>
      <c r="F93" s="37"/>
      <c r="G93" s="37"/>
      <c r="H93" s="38"/>
    </row>
    <row r="94" spans="1:8" ht="37.5" customHeight="1" x14ac:dyDescent="0.2">
      <c r="A94" s="147" t="s">
        <v>207</v>
      </c>
      <c r="B94" s="315"/>
      <c r="C94" s="297"/>
      <c r="D94" s="56">
        <v>124080</v>
      </c>
      <c r="E94" s="37"/>
      <c r="F94" s="37"/>
      <c r="G94" s="37"/>
      <c r="H94" s="38"/>
    </row>
    <row r="95" spans="1:8" ht="37.5" customHeight="1" x14ac:dyDescent="0.2">
      <c r="A95" s="147" t="s">
        <v>208</v>
      </c>
      <c r="B95" s="315"/>
      <c r="C95" s="297"/>
      <c r="D95" s="56">
        <v>129720</v>
      </c>
      <c r="E95" s="37"/>
      <c r="F95" s="37"/>
      <c r="G95" s="37"/>
      <c r="H95" s="38"/>
    </row>
    <row r="96" spans="1:8" ht="37.5" customHeight="1" x14ac:dyDescent="0.2">
      <c r="A96" s="147" t="s">
        <v>209</v>
      </c>
      <c r="B96" s="315"/>
      <c r="C96" s="297"/>
      <c r="D96" s="56">
        <v>135360</v>
      </c>
      <c r="E96" s="37"/>
      <c r="F96" s="37"/>
      <c r="G96" s="37"/>
      <c r="H96" s="38"/>
    </row>
    <row r="97" spans="1:8" ht="37.5" customHeight="1" x14ac:dyDescent="0.2">
      <c r="A97" s="147" t="s">
        <v>210</v>
      </c>
      <c r="B97" s="315"/>
      <c r="C97" s="297"/>
      <c r="D97" s="56">
        <v>141000</v>
      </c>
      <c r="E97" s="37"/>
      <c r="F97" s="37"/>
      <c r="G97" s="37"/>
      <c r="H97" s="38"/>
    </row>
    <row r="98" spans="1:8" ht="37.5" customHeight="1" x14ac:dyDescent="0.2">
      <c r="A98" s="147" t="s">
        <v>211</v>
      </c>
      <c r="B98" s="315"/>
      <c r="C98" s="297"/>
      <c r="D98" s="56">
        <v>146640</v>
      </c>
      <c r="E98" s="37"/>
      <c r="F98" s="37"/>
      <c r="G98" s="37"/>
      <c r="H98" s="38"/>
    </row>
    <row r="99" spans="1:8" ht="37.5" customHeight="1" x14ac:dyDescent="0.2">
      <c r="A99" s="147" t="s">
        <v>212</v>
      </c>
      <c r="B99" s="315"/>
      <c r="C99" s="297"/>
      <c r="D99" s="56">
        <v>152280</v>
      </c>
      <c r="E99" s="37"/>
      <c r="F99" s="37"/>
      <c r="G99" s="37"/>
      <c r="H99" s="38"/>
    </row>
    <row r="100" spans="1:8" ht="37.5" customHeight="1" x14ac:dyDescent="0.2">
      <c r="A100" s="147" t="s">
        <v>213</v>
      </c>
      <c r="B100" s="315"/>
      <c r="C100" s="297"/>
      <c r="D100" s="56">
        <v>157920</v>
      </c>
      <c r="E100" s="37"/>
      <c r="F100" s="37"/>
      <c r="G100" s="37"/>
      <c r="H100" s="38"/>
    </row>
    <row r="101" spans="1:8" ht="37.5" customHeight="1" x14ac:dyDescent="0.2">
      <c r="A101" s="464" t="s">
        <v>214</v>
      </c>
      <c r="B101" s="465"/>
      <c r="C101" s="297"/>
      <c r="D101" s="56">
        <v>163560</v>
      </c>
      <c r="E101" s="37"/>
      <c r="F101" s="37"/>
      <c r="G101" s="37"/>
      <c r="H101" s="38"/>
    </row>
    <row r="102" spans="1:8" ht="37.5" customHeight="1" x14ac:dyDescent="0.2">
      <c r="A102" s="464" t="s">
        <v>224</v>
      </c>
      <c r="B102" s="465"/>
      <c r="C102" s="297"/>
      <c r="D102" s="56">
        <v>169200</v>
      </c>
      <c r="E102" s="37"/>
      <c r="F102" s="37"/>
      <c r="G102" s="37"/>
      <c r="H102" s="38"/>
    </row>
    <row r="103" spans="1:8" ht="37.5" customHeight="1" x14ac:dyDescent="0.2">
      <c r="A103" s="464" t="s">
        <v>225</v>
      </c>
      <c r="B103" s="465"/>
      <c r="C103" s="297"/>
      <c r="D103" s="56">
        <v>174840</v>
      </c>
      <c r="E103" s="37"/>
      <c r="F103" s="37"/>
      <c r="G103" s="37"/>
      <c r="H103" s="38"/>
    </row>
    <row r="104" spans="1:8" ht="37.5" customHeight="1" x14ac:dyDescent="0.2">
      <c r="A104" s="464" t="s">
        <v>226</v>
      </c>
      <c r="B104" s="465"/>
      <c r="C104" s="297"/>
      <c r="D104" s="56">
        <v>180480</v>
      </c>
      <c r="E104" s="37"/>
      <c r="F104" s="37"/>
      <c r="G104" s="37"/>
      <c r="H104" s="38"/>
    </row>
    <row r="105" spans="1:8" ht="37.5" customHeight="1" x14ac:dyDescent="0.2">
      <c r="A105" s="464" t="s">
        <v>227</v>
      </c>
      <c r="B105" s="465"/>
      <c r="C105" s="297"/>
      <c r="D105" s="56">
        <v>186120</v>
      </c>
      <c r="E105" s="37"/>
      <c r="F105" s="37"/>
      <c r="G105" s="37"/>
      <c r="H105" s="38"/>
    </row>
    <row r="106" spans="1:8" ht="37.5" customHeight="1" x14ac:dyDescent="0.2">
      <c r="A106" s="464" t="s">
        <v>228</v>
      </c>
      <c r="B106" s="465"/>
      <c r="C106" s="297"/>
      <c r="D106" s="56">
        <v>191760</v>
      </c>
      <c r="E106" s="37"/>
      <c r="F106" s="37"/>
      <c r="G106" s="37"/>
      <c r="H106" s="38"/>
    </row>
    <row r="107" spans="1:8" ht="37.5" customHeight="1" x14ac:dyDescent="0.2">
      <c r="A107" s="464" t="s">
        <v>229</v>
      </c>
      <c r="B107" s="465"/>
      <c r="C107" s="297"/>
      <c r="D107" s="56">
        <v>197400</v>
      </c>
      <c r="E107" s="37"/>
      <c r="F107" s="37"/>
      <c r="G107" s="37"/>
      <c r="H107" s="38"/>
    </row>
    <row r="108" spans="1:8" ht="37.5" customHeight="1" x14ac:dyDescent="0.2">
      <c r="A108" s="464" t="s">
        <v>230</v>
      </c>
      <c r="B108" s="465"/>
      <c r="C108" s="297"/>
      <c r="D108" s="56">
        <v>203040</v>
      </c>
      <c r="E108" s="37"/>
      <c r="F108" s="37"/>
      <c r="G108" s="37"/>
      <c r="H108" s="38"/>
    </row>
    <row r="109" spans="1:8" ht="37.5" customHeight="1" x14ac:dyDescent="0.2">
      <c r="A109" s="464" t="s">
        <v>231</v>
      </c>
      <c r="B109" s="465"/>
      <c r="C109" s="297"/>
      <c r="D109" s="56">
        <v>208680</v>
      </c>
      <c r="E109" s="37"/>
      <c r="F109" s="37"/>
      <c r="G109" s="37"/>
      <c r="H109" s="38"/>
    </row>
    <row r="110" spans="1:8" ht="37.5" customHeight="1" x14ac:dyDescent="0.2">
      <c r="A110" s="464" t="s">
        <v>232</v>
      </c>
      <c r="B110" s="465"/>
      <c r="C110" s="297"/>
      <c r="D110" s="56">
        <v>214320</v>
      </c>
      <c r="E110" s="37"/>
      <c r="F110" s="37"/>
      <c r="G110" s="37"/>
      <c r="H110" s="38"/>
    </row>
    <row r="111" spans="1:8" ht="37.5" customHeight="1" x14ac:dyDescent="0.2">
      <c r="A111" s="464" t="s">
        <v>233</v>
      </c>
      <c r="B111" s="465"/>
      <c r="C111" s="297"/>
      <c r="D111" s="56">
        <v>219960</v>
      </c>
      <c r="E111" s="37"/>
      <c r="F111" s="37"/>
      <c r="G111" s="37"/>
      <c r="H111" s="38"/>
    </row>
    <row r="112" spans="1:8" ht="37.5" customHeight="1" x14ac:dyDescent="0.2">
      <c r="A112" s="147" t="s">
        <v>300</v>
      </c>
      <c r="B112" s="315"/>
      <c r="C112" s="297"/>
      <c r="D112" s="56">
        <v>225600</v>
      </c>
      <c r="E112" s="37"/>
      <c r="F112" s="37"/>
      <c r="G112" s="37"/>
      <c r="H112" s="38"/>
    </row>
    <row r="113" spans="1:8" ht="37.5" customHeight="1" x14ac:dyDescent="0.2">
      <c r="A113" s="147" t="s">
        <v>301</v>
      </c>
      <c r="B113" s="315"/>
      <c r="C113" s="297"/>
      <c r="D113" s="56">
        <v>231240</v>
      </c>
      <c r="E113" s="37"/>
      <c r="F113" s="37"/>
      <c r="G113" s="37"/>
      <c r="H113" s="38"/>
    </row>
    <row r="114" spans="1:8" ht="37.5" customHeight="1" x14ac:dyDescent="0.2">
      <c r="A114" s="147" t="s">
        <v>302</v>
      </c>
      <c r="B114" s="315"/>
      <c r="C114" s="297"/>
      <c r="D114" s="56">
        <v>236880</v>
      </c>
      <c r="E114" s="37"/>
      <c r="F114" s="37"/>
      <c r="G114" s="37"/>
      <c r="H114" s="38"/>
    </row>
    <row r="115" spans="1:8" ht="37.5" customHeight="1" x14ac:dyDescent="0.2">
      <c r="A115" s="147" t="s">
        <v>303</v>
      </c>
      <c r="B115" s="315"/>
      <c r="C115" s="297"/>
      <c r="D115" s="56">
        <v>242520</v>
      </c>
      <c r="E115" s="37"/>
      <c r="F115" s="37"/>
      <c r="G115" s="37"/>
      <c r="H115" s="38"/>
    </row>
    <row r="116" spans="1:8" ht="37.5" customHeight="1" x14ac:dyDescent="0.2">
      <c r="A116" s="147" t="s">
        <v>304</v>
      </c>
      <c r="B116" s="315"/>
      <c r="C116" s="297"/>
      <c r="D116" s="56">
        <v>248160</v>
      </c>
      <c r="E116" s="37"/>
      <c r="F116" s="37"/>
      <c r="G116" s="37"/>
      <c r="H116" s="38"/>
    </row>
    <row r="117" spans="1:8" ht="37.5" customHeight="1" x14ac:dyDescent="0.2">
      <c r="A117" s="147" t="s">
        <v>305</v>
      </c>
      <c r="B117" s="315"/>
      <c r="C117" s="297"/>
      <c r="D117" s="56">
        <v>253800</v>
      </c>
      <c r="E117" s="37"/>
      <c r="F117" s="37"/>
      <c r="G117" s="37"/>
      <c r="H117" s="38"/>
    </row>
    <row r="118" spans="1:8" ht="37.5" customHeight="1" x14ac:dyDescent="0.2">
      <c r="A118" s="147" t="s">
        <v>306</v>
      </c>
      <c r="B118" s="315"/>
      <c r="C118" s="297"/>
      <c r="D118" s="56">
        <v>259440</v>
      </c>
      <c r="E118" s="37"/>
      <c r="F118" s="37"/>
      <c r="G118" s="37"/>
      <c r="H118" s="38"/>
    </row>
    <row r="119" spans="1:8" ht="37.5" customHeight="1" x14ac:dyDescent="0.2">
      <c r="A119" s="147" t="s">
        <v>307</v>
      </c>
      <c r="B119" s="315"/>
      <c r="C119" s="297"/>
      <c r="D119" s="56">
        <v>265080</v>
      </c>
      <c r="E119" s="37"/>
      <c r="F119" s="37"/>
      <c r="G119" s="37"/>
      <c r="H119" s="38"/>
    </row>
    <row r="120" spans="1:8" ht="37.5" customHeight="1" x14ac:dyDescent="0.2">
      <c r="A120" s="147" t="s">
        <v>308</v>
      </c>
      <c r="B120" s="315"/>
      <c r="C120" s="297"/>
      <c r="D120" s="56">
        <v>270720</v>
      </c>
      <c r="E120" s="37"/>
      <c r="F120" s="37"/>
      <c r="G120" s="37"/>
      <c r="H120" s="38"/>
    </row>
    <row r="121" spans="1:8" ht="37.5" customHeight="1" thickBot="1" x14ac:dyDescent="0.25">
      <c r="A121" s="147" t="s">
        <v>309</v>
      </c>
      <c r="B121" s="315"/>
      <c r="C121" s="316"/>
      <c r="D121" s="56">
        <v>276360</v>
      </c>
      <c r="E121" s="37"/>
      <c r="F121" s="37"/>
      <c r="G121" s="37"/>
      <c r="H121" s="38"/>
    </row>
    <row r="122" spans="1:8" ht="50.1" customHeight="1" thickBot="1" x14ac:dyDescent="0.25">
      <c r="A122" s="136" t="s">
        <v>59</v>
      </c>
      <c r="B122" s="137"/>
      <c r="C122" s="137"/>
      <c r="D122" s="138" t="str">
        <f>"от "&amp;MIN(D123:D133)&amp;" до "&amp;MAX(D123:D133)</f>
        <v>от 105 до 6432</v>
      </c>
      <c r="E122" s="139"/>
      <c r="F122" s="139"/>
      <c r="G122" s="139"/>
      <c r="H122" s="140"/>
    </row>
    <row r="123" spans="1:8" ht="151.5" x14ac:dyDescent="0.2">
      <c r="A123" s="474" t="s">
        <v>610</v>
      </c>
      <c r="B123" s="150" t="s">
        <v>281</v>
      </c>
      <c r="C12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152">
        <v>1788</v>
      </c>
      <c r="E123" s="152"/>
      <c r="F123" s="152"/>
      <c r="G123" s="152"/>
      <c r="H123" s="153"/>
    </row>
    <row r="124" spans="1:8" ht="151.5" x14ac:dyDescent="0.2">
      <c r="A124" s="149" t="s">
        <v>60</v>
      </c>
      <c r="B124" s="150" t="s">
        <v>13</v>
      </c>
      <c r="C124" s="35"/>
      <c r="D124" s="152">
        <v>1788</v>
      </c>
      <c r="E124" s="152"/>
      <c r="F124" s="152"/>
      <c r="G124" s="152"/>
      <c r="H124" s="153"/>
    </row>
    <row r="125" spans="1:8" ht="37.5" customHeight="1" x14ac:dyDescent="0.2">
      <c r="A125" s="154" t="s">
        <v>61</v>
      </c>
      <c r="B125" s="155"/>
      <c r="C125" s="15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157">
        <v>105</v>
      </c>
      <c r="E125" s="157"/>
      <c r="F125" s="157"/>
      <c r="G125" s="157"/>
      <c r="H125" s="158"/>
    </row>
    <row r="126" spans="1:8" ht="37.5" customHeight="1" x14ac:dyDescent="0.2">
      <c r="A126" s="154" t="s">
        <v>62</v>
      </c>
      <c r="B126" s="155"/>
      <c r="C126" s="159"/>
      <c r="D126" s="157">
        <v>6252</v>
      </c>
      <c r="E126" s="157"/>
      <c r="F126" s="157"/>
      <c r="G126" s="157"/>
      <c r="H126" s="158"/>
    </row>
    <row r="127" spans="1:8" ht="37.5" customHeight="1" x14ac:dyDescent="0.2">
      <c r="A127" s="154" t="s">
        <v>63</v>
      </c>
      <c r="B127" s="155"/>
      <c r="C127" s="159"/>
      <c r="D127" s="157">
        <v>1242</v>
      </c>
      <c r="E127" s="157"/>
      <c r="F127" s="157"/>
      <c r="G127" s="157"/>
      <c r="H127" s="158"/>
    </row>
    <row r="128" spans="1:8" ht="37.5" customHeight="1" x14ac:dyDescent="0.2">
      <c r="A128" s="160" t="s">
        <v>64</v>
      </c>
      <c r="B128" s="161"/>
      <c r="C128" s="159"/>
      <c r="D128" s="157">
        <v>3780</v>
      </c>
      <c r="E128" s="157"/>
      <c r="F128" s="157"/>
      <c r="G128" s="157"/>
      <c r="H128" s="158"/>
    </row>
    <row r="129" spans="1:8" ht="37.5" customHeight="1" x14ac:dyDescent="0.2">
      <c r="A129" s="154" t="s">
        <v>65</v>
      </c>
      <c r="B129" s="155"/>
      <c r="C129" s="159"/>
      <c r="D129" s="157">
        <v>240</v>
      </c>
      <c r="E129" s="157"/>
      <c r="F129" s="157"/>
      <c r="G129" s="157"/>
      <c r="H129" s="158"/>
    </row>
    <row r="130" spans="1:8" ht="37.5" customHeight="1" x14ac:dyDescent="0.2">
      <c r="A130" s="154" t="s">
        <v>66</v>
      </c>
      <c r="B130" s="155"/>
      <c r="C130" s="159"/>
      <c r="D130" s="157">
        <v>240</v>
      </c>
      <c r="E130" s="157"/>
      <c r="F130" s="157"/>
      <c r="G130" s="157"/>
      <c r="H130" s="158"/>
    </row>
    <row r="131" spans="1:8" ht="37.5" customHeight="1" x14ac:dyDescent="0.2">
      <c r="A131" s="154" t="s">
        <v>67</v>
      </c>
      <c r="B131" s="155"/>
      <c r="C131" s="159"/>
      <c r="D131" s="157">
        <v>480</v>
      </c>
      <c r="E131" s="157"/>
      <c r="F131" s="157"/>
      <c r="G131" s="157"/>
      <c r="H131" s="158"/>
    </row>
    <row r="132" spans="1:8" ht="37.5" customHeight="1" x14ac:dyDescent="0.2">
      <c r="A132" s="154" t="s">
        <v>68</v>
      </c>
      <c r="B132" s="155"/>
      <c r="C132" s="159"/>
      <c r="D132" s="157">
        <v>720</v>
      </c>
      <c r="E132" s="157"/>
      <c r="F132" s="157"/>
      <c r="G132" s="157"/>
      <c r="H132" s="158"/>
    </row>
    <row r="133" spans="1:8" ht="37.5" customHeight="1" thickBot="1" x14ac:dyDescent="0.25">
      <c r="A133" s="162" t="s">
        <v>69</v>
      </c>
      <c r="B133" s="163"/>
      <c r="C133" s="164"/>
      <c r="D133" s="165">
        <v>6432</v>
      </c>
      <c r="E133" s="165"/>
      <c r="F133" s="165"/>
      <c r="G133" s="165"/>
      <c r="H133" s="166"/>
    </row>
    <row r="134" spans="1:8" s="16" customFormat="1" ht="117.75" customHeight="1" thickBot="1" x14ac:dyDescent="0.25">
      <c r="A134" s="356" t="s">
        <v>71</v>
      </c>
      <c r="B134" s="397"/>
      <c r="C134" s="39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45">
        <f>75*1.2</f>
        <v>90</v>
      </c>
      <c r="E134" s="45"/>
      <c r="F134" s="45"/>
      <c r="G134" s="45"/>
      <c r="H134" s="46"/>
    </row>
    <row r="135" spans="1:8" ht="50.1" customHeight="1" thickBot="1" x14ac:dyDescent="0.25">
      <c r="A135" s="24" t="s">
        <v>72</v>
      </c>
      <c r="B135" s="25"/>
      <c r="C135" s="26"/>
      <c r="D135" s="173" t="str">
        <f>"от "&amp;MIN(D137,D157:H158,F197,D159:H173)&amp;" до "&amp;MAX(D137,D157:H158,F197,D159:H173)</f>
        <v>от 1500 до 30774</v>
      </c>
      <c r="E135" s="173"/>
      <c r="F135" s="173"/>
      <c r="G135" s="173"/>
      <c r="H135" s="174"/>
    </row>
    <row r="136" spans="1:8" ht="21.75" thickBot="1" x14ac:dyDescent="0.25">
      <c r="A136" s="336"/>
      <c r="B136" s="337"/>
      <c r="C136" s="130"/>
      <c r="D136" s="399"/>
      <c r="E136" s="399"/>
      <c r="F136" s="399"/>
      <c r="G136" s="399"/>
      <c r="H136" s="400"/>
    </row>
    <row r="137" spans="1:8" ht="66.75" customHeight="1" thickBot="1" x14ac:dyDescent="0.25">
      <c r="A137" s="179" t="s">
        <v>73</v>
      </c>
      <c r="B137" s="180"/>
      <c r="C13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182">
        <v>8280</v>
      </c>
      <c r="E137" s="182"/>
      <c r="F137" s="182"/>
      <c r="G137" s="182"/>
      <c r="H137" s="183"/>
    </row>
    <row r="138" spans="1:8" ht="66.75" customHeight="1" thickBot="1" x14ac:dyDescent="0.25">
      <c r="A138" s="184" t="s">
        <v>74</v>
      </c>
      <c r="B138" s="185"/>
      <c r="C138" s="186"/>
      <c r="D138" s="187" t="s">
        <v>75</v>
      </c>
      <c r="E138" s="188"/>
      <c r="F138" s="188"/>
      <c r="G138" s="188"/>
      <c r="H138" s="189"/>
    </row>
    <row r="139" spans="1:8" ht="66.75" customHeight="1" x14ac:dyDescent="0.2">
      <c r="A139" s="190" t="s">
        <v>76</v>
      </c>
      <c r="B139" s="191"/>
      <c r="C139" s="186"/>
      <c r="D139" s="157">
        <f>D137/4</f>
        <v>2070</v>
      </c>
      <c r="E139" s="157"/>
      <c r="F139" s="157"/>
      <c r="G139" s="157"/>
      <c r="H139" s="158"/>
    </row>
    <row r="140" spans="1:8" ht="66.75" customHeight="1" x14ac:dyDescent="0.2">
      <c r="A140" s="190" t="s">
        <v>77</v>
      </c>
      <c r="B140" s="191"/>
      <c r="C140" s="186"/>
      <c r="D140" s="157">
        <f>D137/5</f>
        <v>1656</v>
      </c>
      <c r="E140" s="157"/>
      <c r="F140" s="157"/>
      <c r="G140" s="157"/>
      <c r="H140" s="158"/>
    </row>
    <row r="141" spans="1:8" ht="66.75" customHeight="1" x14ac:dyDescent="0.2">
      <c r="A141" s="190" t="s">
        <v>78</v>
      </c>
      <c r="B141" s="191"/>
      <c r="C141" s="186"/>
      <c r="D141" s="157">
        <f>D137/6</f>
        <v>1380</v>
      </c>
      <c r="E141" s="157"/>
      <c r="F141" s="157"/>
      <c r="G141" s="157"/>
      <c r="H141" s="158"/>
    </row>
    <row r="142" spans="1:8" ht="66.75" customHeight="1" x14ac:dyDescent="0.2">
      <c r="A142" s="190" t="s">
        <v>79</v>
      </c>
      <c r="B142" s="191"/>
      <c r="C142" s="186"/>
      <c r="D142" s="157">
        <f>D137/7</f>
        <v>1182.8571428571429</v>
      </c>
      <c r="E142" s="157"/>
      <c r="F142" s="157"/>
      <c r="G142" s="157"/>
      <c r="H142" s="158"/>
    </row>
    <row r="143" spans="1:8" ht="66.75" customHeight="1" x14ac:dyDescent="0.2">
      <c r="A143" s="190" t="s">
        <v>80</v>
      </c>
      <c r="B143" s="191"/>
      <c r="C143" s="186"/>
      <c r="D143" s="157">
        <f>D137/8</f>
        <v>1035</v>
      </c>
      <c r="E143" s="157"/>
      <c r="F143" s="157"/>
      <c r="G143" s="157"/>
      <c r="H143" s="158"/>
    </row>
    <row r="144" spans="1:8" ht="66.75" customHeight="1" x14ac:dyDescent="0.2">
      <c r="A144" s="190" t="s">
        <v>81</v>
      </c>
      <c r="B144" s="191"/>
      <c r="C144" s="186"/>
      <c r="D144" s="157">
        <f>D137/9</f>
        <v>920</v>
      </c>
      <c r="E144" s="157"/>
      <c r="F144" s="157"/>
      <c r="G144" s="157"/>
      <c r="H144" s="158"/>
    </row>
    <row r="145" spans="1:8" ht="66.75" customHeight="1" x14ac:dyDescent="0.2">
      <c r="A145" s="190" t="s">
        <v>82</v>
      </c>
      <c r="B145" s="191"/>
      <c r="C145" s="186"/>
      <c r="D145" s="157">
        <f>D137/10</f>
        <v>828</v>
      </c>
      <c r="E145" s="157"/>
      <c r="F145" s="157"/>
      <c r="G145" s="157"/>
      <c r="H145" s="158"/>
    </row>
    <row r="146" spans="1:8" ht="66.75" customHeight="1" thickBot="1" x14ac:dyDescent="0.25">
      <c r="A146" s="179" t="s">
        <v>83</v>
      </c>
      <c r="B146" s="180"/>
      <c r="C146" s="186"/>
      <c r="D146" s="182">
        <v>13800</v>
      </c>
      <c r="E146" s="182"/>
      <c r="F146" s="182"/>
      <c r="G146" s="182"/>
      <c r="H146" s="183"/>
    </row>
    <row r="147" spans="1:8" ht="66.75" customHeight="1" thickBot="1" x14ac:dyDescent="0.25">
      <c r="A147" s="184" t="s">
        <v>74</v>
      </c>
      <c r="B147" s="185"/>
      <c r="C147" s="186"/>
      <c r="D147" s="187" t="s">
        <v>75</v>
      </c>
      <c r="E147" s="188"/>
      <c r="F147" s="188"/>
      <c r="G147" s="188"/>
      <c r="H147" s="189"/>
    </row>
    <row r="148" spans="1:8" ht="66.75" customHeight="1" x14ac:dyDescent="0.2">
      <c r="A148" s="190" t="s">
        <v>76</v>
      </c>
      <c r="B148" s="191"/>
      <c r="C148" s="186"/>
      <c r="D148" s="157">
        <v>3450</v>
      </c>
      <c r="E148" s="157"/>
      <c r="F148" s="157"/>
      <c r="G148" s="157"/>
      <c r="H148" s="158"/>
    </row>
    <row r="149" spans="1:8" ht="66.75" customHeight="1" x14ac:dyDescent="0.2">
      <c r="A149" s="190" t="s">
        <v>77</v>
      </c>
      <c r="B149" s="191"/>
      <c r="C149" s="186"/>
      <c r="D149" s="157">
        <v>2760</v>
      </c>
      <c r="E149" s="157"/>
      <c r="F149" s="157"/>
      <c r="G149" s="157"/>
      <c r="H149" s="158"/>
    </row>
    <row r="150" spans="1:8" ht="66.75" customHeight="1" x14ac:dyDescent="0.2">
      <c r="A150" s="190" t="s">
        <v>78</v>
      </c>
      <c r="B150" s="191"/>
      <c r="C150" s="186"/>
      <c r="D150" s="157">
        <v>2300</v>
      </c>
      <c r="E150" s="157"/>
      <c r="F150" s="157"/>
      <c r="G150" s="157"/>
      <c r="H150" s="158"/>
    </row>
    <row r="151" spans="1:8" ht="66.75" customHeight="1" x14ac:dyDescent="0.2">
      <c r="A151" s="190" t="s">
        <v>79</v>
      </c>
      <c r="B151" s="191"/>
      <c r="C151" s="186"/>
      <c r="D151" s="157">
        <v>1971.4285714285713</v>
      </c>
      <c r="E151" s="157"/>
      <c r="F151" s="157"/>
      <c r="G151" s="157"/>
      <c r="H151" s="158"/>
    </row>
    <row r="152" spans="1:8" ht="66.75" customHeight="1" x14ac:dyDescent="0.2">
      <c r="A152" s="190" t="s">
        <v>80</v>
      </c>
      <c r="B152" s="191"/>
      <c r="C152" s="186"/>
      <c r="D152" s="157">
        <v>1725</v>
      </c>
      <c r="E152" s="157"/>
      <c r="F152" s="157"/>
      <c r="G152" s="157"/>
      <c r="H152" s="158"/>
    </row>
    <row r="153" spans="1:8" ht="66.75" customHeight="1" x14ac:dyDescent="0.2">
      <c r="A153" s="190" t="s">
        <v>81</v>
      </c>
      <c r="B153" s="191"/>
      <c r="C153" s="186"/>
      <c r="D153" s="157">
        <v>1533.3333333333333</v>
      </c>
      <c r="E153" s="157"/>
      <c r="F153" s="157"/>
      <c r="G153" s="157"/>
      <c r="H153" s="158"/>
    </row>
    <row r="154" spans="1:8" ht="66.75" customHeight="1" thickBot="1" x14ac:dyDescent="0.25">
      <c r="A154" s="190" t="s">
        <v>82</v>
      </c>
      <c r="B154" s="191"/>
      <c r="C154" s="194"/>
      <c r="D154" s="157">
        <v>1380</v>
      </c>
      <c r="E154" s="157"/>
      <c r="F154" s="157"/>
      <c r="G154" s="157"/>
      <c r="H154" s="158"/>
    </row>
    <row r="155" spans="1:8" s="16" customFormat="1" ht="62.45" customHeight="1" thickBot="1" x14ac:dyDescent="0.25">
      <c r="A155" s="195" t="s">
        <v>84</v>
      </c>
      <c r="B155" s="196"/>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44">
        <v>20004</v>
      </c>
      <c r="E155" s="45"/>
      <c r="F155" s="45"/>
      <c r="G155" s="45"/>
      <c r="H155" s="46"/>
    </row>
    <row r="156" spans="1:8" ht="21.75" thickBot="1" x14ac:dyDescent="0.25">
      <c r="A156" s="336"/>
      <c r="B156" s="337"/>
      <c r="C156" s="125"/>
      <c r="D156" s="399"/>
      <c r="E156" s="399"/>
      <c r="F156" s="399"/>
      <c r="G156" s="399"/>
      <c r="H156" s="400"/>
    </row>
    <row r="157" spans="1:8" ht="50.1" customHeight="1" x14ac:dyDescent="0.2">
      <c r="A157" s="160" t="s">
        <v>85</v>
      </c>
      <c r="B157" s="161"/>
      <c r="C157" s="201" t="str">
        <f>"Интернет-площадка 2gis.ru на основе Cправочника организаций "&amp;$C$2&amp;""</f>
        <v>Интернет-площадка 2gis.ru на основе Cправочника организаций "2ГИС.ЯКУТСК"</v>
      </c>
      <c r="D157" s="31">
        <v>5016</v>
      </c>
      <c r="E157" s="32"/>
      <c r="F157" s="32"/>
      <c r="G157" s="32"/>
      <c r="H157" s="33"/>
    </row>
    <row r="158" spans="1:8" ht="50.1" customHeight="1" x14ac:dyDescent="0.2">
      <c r="A158" s="160" t="s">
        <v>86</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121">
        <v>2364</v>
      </c>
      <c r="E158" s="122"/>
      <c r="F158" s="122"/>
      <c r="G158" s="122"/>
      <c r="H158" s="123"/>
    </row>
    <row r="159" spans="1:8" ht="50.1" customHeight="1" x14ac:dyDescent="0.2">
      <c r="A159" s="160" t="s">
        <v>87</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6">
        <v>2952</v>
      </c>
      <c r="E159" s="37"/>
      <c r="F159" s="37"/>
      <c r="G159" s="37"/>
      <c r="H159" s="38"/>
    </row>
    <row r="160" spans="1:8" ht="50.1" customHeight="1" x14ac:dyDescent="0.2">
      <c r="A160" s="160" t="s">
        <v>88</v>
      </c>
      <c r="B160" s="161"/>
      <c r="C160" s="202" t="str">
        <f>"Интернет-площадка 2gis.ru на основе Cправочника организаций "&amp;$C$2&amp;""</f>
        <v>Интернет-площадка 2gis.ru на основе Cправочника организаций "2ГИС.ЯКУТСК"</v>
      </c>
      <c r="D160" s="36">
        <v>9000</v>
      </c>
      <c r="E160" s="37"/>
      <c r="F160" s="37"/>
      <c r="G160" s="37"/>
      <c r="H160" s="38"/>
    </row>
    <row r="161" spans="1:8" ht="50.1" customHeight="1" x14ac:dyDescent="0.2">
      <c r="A161" s="160" t="s">
        <v>89</v>
      </c>
      <c r="B161" s="161"/>
      <c r="C161" s="202" t="str">
        <f>"Интернет-площадка 2gis.ru на основе Cправочника организаций "&amp;$C$2&amp;""</f>
        <v>Интернет-площадка 2gis.ru на основе Cправочника организаций "2ГИС.ЯКУТСК"</v>
      </c>
      <c r="D161" s="36">
        <v>10800</v>
      </c>
      <c r="E161" s="37"/>
      <c r="F161" s="37"/>
      <c r="G161" s="37"/>
      <c r="H161" s="38"/>
    </row>
    <row r="162" spans="1:8" ht="50.1" customHeight="1" x14ac:dyDescent="0.2">
      <c r="A162" s="160" t="s">
        <v>90</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6">
        <v>1770</v>
      </c>
      <c r="E162" s="37"/>
      <c r="F162" s="37"/>
      <c r="G162" s="37"/>
      <c r="H162" s="38"/>
    </row>
    <row r="163" spans="1:8" ht="50.1" customHeight="1" x14ac:dyDescent="0.2">
      <c r="A163" s="160" t="s">
        <v>91</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6">
        <v>3540</v>
      </c>
      <c r="E163" s="37"/>
      <c r="F163" s="37"/>
      <c r="G163" s="37"/>
      <c r="H163" s="38"/>
    </row>
    <row r="164" spans="1:8" ht="50.1" customHeight="1" x14ac:dyDescent="0.2">
      <c r="A164" s="160" t="s">
        <v>92</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6">
        <v>4140</v>
      </c>
      <c r="E164" s="37"/>
      <c r="F164" s="37"/>
      <c r="G164" s="37"/>
      <c r="H164" s="38"/>
    </row>
    <row r="165" spans="1:8" ht="50.1" customHeight="1" x14ac:dyDescent="0.2">
      <c r="A165" s="160" t="s">
        <v>93</v>
      </c>
      <c r="B165" s="161"/>
      <c r="C165" s="202" t="str">
        <f>C197</f>
        <v>электронный справочник на основе Справочника организаций "2ГИС.ЯКУТСК" (мобильная версия 2ГИС 4.0 и выше)</v>
      </c>
      <c r="D165" s="36">
        <v>24000</v>
      </c>
      <c r="E165" s="37"/>
      <c r="F165" s="37"/>
      <c r="G165" s="37"/>
      <c r="H165" s="38"/>
    </row>
    <row r="166" spans="1:8" ht="50.1" customHeight="1" x14ac:dyDescent="0.2">
      <c r="A166" s="160" t="s">
        <v>94</v>
      </c>
      <c r="B166" s="161"/>
      <c r="C166" s="202" t="s">
        <v>95</v>
      </c>
      <c r="D166" s="36">
        <v>1500</v>
      </c>
      <c r="E166" s="37"/>
      <c r="F166" s="37"/>
      <c r="G166" s="37"/>
      <c r="H166" s="38"/>
    </row>
    <row r="167" spans="1:8" ht="68.25" customHeight="1" x14ac:dyDescent="0.2">
      <c r="A167" s="160" t="s">
        <v>96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6">
        <v>10050</v>
      </c>
      <c r="E167" s="37"/>
      <c r="F167" s="37"/>
      <c r="G167" s="37"/>
      <c r="H167" s="38"/>
    </row>
    <row r="168" spans="1:8" ht="68.25" customHeight="1" x14ac:dyDescent="0.2">
      <c r="A168" s="160" t="s">
        <v>97</v>
      </c>
      <c r="B168" s="161"/>
      <c r="C168" s="202"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6">
        <v>8040</v>
      </c>
      <c r="E168" s="37"/>
      <c r="F168" s="37"/>
      <c r="G168" s="37"/>
      <c r="H168" s="38"/>
    </row>
    <row r="169" spans="1:8" ht="68.25" customHeight="1" x14ac:dyDescent="0.2">
      <c r="A169" s="160" t="s">
        <v>98</v>
      </c>
      <c r="B169" s="161"/>
      <c r="C169"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6">
        <v>8370</v>
      </c>
      <c r="E169" s="37"/>
      <c r="F169" s="37"/>
      <c r="G169" s="37"/>
      <c r="H169" s="38"/>
    </row>
    <row r="170" spans="1:8" ht="68.25" customHeight="1" x14ac:dyDescent="0.2">
      <c r="A170" s="160" t="s">
        <v>99</v>
      </c>
      <c r="B170" s="161"/>
      <c r="C170"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6">
        <v>4020</v>
      </c>
      <c r="E170" s="37"/>
      <c r="F170" s="37"/>
      <c r="G170" s="37"/>
      <c r="H170" s="38"/>
    </row>
    <row r="171" spans="1:8" ht="68.25" customHeight="1" x14ac:dyDescent="0.2">
      <c r="A171" s="160" t="s">
        <v>100</v>
      </c>
      <c r="B171" s="161" t="s">
        <v>100</v>
      </c>
      <c r="C17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6">
        <v>30774</v>
      </c>
      <c r="E171" s="37"/>
      <c r="F171" s="37"/>
      <c r="G171" s="37"/>
      <c r="H171" s="38"/>
    </row>
    <row r="172" spans="1:8" ht="68.25" customHeight="1" x14ac:dyDescent="0.2">
      <c r="A172" s="160" t="s">
        <v>101</v>
      </c>
      <c r="B172" s="161" t="s">
        <v>101</v>
      </c>
      <c r="C17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6">
        <v>15000</v>
      </c>
      <c r="E172" s="37"/>
      <c r="F172" s="37"/>
      <c r="G172" s="37"/>
      <c r="H172" s="38"/>
    </row>
    <row r="173" spans="1:8" ht="50.1" customHeight="1" thickBot="1" x14ac:dyDescent="0.25">
      <c r="A173" s="160" t="s">
        <v>102</v>
      </c>
      <c r="B173" s="161"/>
      <c r="C173"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73" s="36">
        <v>3540</v>
      </c>
      <c r="E173" s="37"/>
      <c r="F173" s="37"/>
      <c r="G173" s="37"/>
      <c r="H173" s="38"/>
    </row>
    <row r="174" spans="1:8" s="16" customFormat="1" ht="102" customHeight="1" thickBot="1" x14ac:dyDescent="0.25">
      <c r="A174" s="160" t="s">
        <v>16</v>
      </c>
      <c r="B174" s="161"/>
      <c r="C174"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6">
        <v>1200</v>
      </c>
      <c r="E174" s="37"/>
      <c r="F174" s="37"/>
      <c r="G174" s="37"/>
      <c r="H174" s="38"/>
    </row>
    <row r="175" spans="1:8" s="16" customFormat="1" ht="102" customHeight="1" thickBot="1" x14ac:dyDescent="0.25">
      <c r="A175" s="160" t="s">
        <v>103</v>
      </c>
      <c r="B175" s="161"/>
      <c r="C175" s="40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5" s="36">
        <v>100002</v>
      </c>
      <c r="E175" s="37"/>
      <c r="F175" s="37"/>
      <c r="G175" s="37"/>
      <c r="H175" s="38"/>
    </row>
    <row r="176" spans="1:8" s="16" customFormat="1" ht="126" customHeight="1" x14ac:dyDescent="0.2">
      <c r="A176" s="160" t="s">
        <v>104</v>
      </c>
      <c r="B176" s="161"/>
      <c r="C176"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6" s="36">
        <v>20010</v>
      </c>
      <c r="E176" s="37"/>
      <c r="F176" s="37"/>
      <c r="G176" s="37"/>
      <c r="H176" s="38"/>
    </row>
    <row r="177" spans="1:8" s="16" customFormat="1" ht="96" customHeight="1" x14ac:dyDescent="0.2">
      <c r="A177" s="154" t="s">
        <v>105</v>
      </c>
      <c r="B177" s="204"/>
      <c r="C17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6">
        <v>3600</v>
      </c>
      <c r="E177" s="37"/>
      <c r="F177" s="37"/>
      <c r="G177" s="37"/>
      <c r="H177" s="38"/>
    </row>
    <row r="178" spans="1:8" s="16" customFormat="1" ht="96" customHeight="1" x14ac:dyDescent="0.2">
      <c r="A178" s="154" t="s">
        <v>106</v>
      </c>
      <c r="B178" s="204"/>
      <c r="C17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8" s="36">
        <v>12000</v>
      </c>
      <c r="E178" s="37"/>
      <c r="F178" s="37"/>
      <c r="G178" s="37"/>
      <c r="H178" s="38"/>
    </row>
    <row r="179" spans="1:8" ht="50.1" customHeight="1" x14ac:dyDescent="0.2">
      <c r="A179" s="160" t="s">
        <v>107</v>
      </c>
      <c r="B179" s="161"/>
      <c r="C179" s="202" t="str">
        <f>"Интернет-площадка 2gis.ru на основе Cправочника организаций "&amp;$C$2&amp;""</f>
        <v>Интернет-площадка 2gis.ru на основе Cправочника организаций "2ГИС.ЯКУТСК"</v>
      </c>
      <c r="D179" s="36">
        <v>7080</v>
      </c>
      <c r="E179" s="37"/>
      <c r="F179" s="37"/>
      <c r="G179" s="37"/>
      <c r="H179" s="38"/>
    </row>
    <row r="180" spans="1:8" ht="50.1" customHeight="1" x14ac:dyDescent="0.2">
      <c r="A180" s="160" t="s">
        <v>108</v>
      </c>
      <c r="B180" s="161"/>
      <c r="C180" s="202"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6">
        <v>3360</v>
      </c>
      <c r="E180" s="37"/>
      <c r="F180" s="37"/>
      <c r="G180" s="37"/>
      <c r="H180" s="38"/>
    </row>
    <row r="181" spans="1:8" ht="50.1" customHeight="1" x14ac:dyDescent="0.2">
      <c r="A181" s="160" t="s">
        <v>109</v>
      </c>
      <c r="B181" s="161"/>
      <c r="C181" s="202" t="str">
        <f t="shared" si="1"/>
        <v>Электронный справочник на основе Справочника организаций "2ГИС.ЯКУТСК" (версия для ПК)</v>
      </c>
      <c r="D181" s="36">
        <v>4200</v>
      </c>
      <c r="E181" s="37"/>
      <c r="F181" s="37"/>
      <c r="G181" s="37"/>
      <c r="H181" s="38"/>
    </row>
    <row r="182" spans="1:8" ht="50.1" customHeight="1" x14ac:dyDescent="0.2">
      <c r="A182" s="160" t="s">
        <v>110</v>
      </c>
      <c r="B182" s="161"/>
      <c r="C182" s="202" t="str">
        <f>"Интернет-площадка 2gis.ru на основе Cправочника организаций "&amp;$C$2&amp;""</f>
        <v>Интернет-площадка 2gis.ru на основе Cправочника организаций "2ГИС.ЯКУТСК"</v>
      </c>
      <c r="D182" s="36">
        <v>12600</v>
      </c>
      <c r="E182" s="37"/>
      <c r="F182" s="37"/>
      <c r="G182" s="37"/>
      <c r="H182" s="38"/>
    </row>
    <row r="183" spans="1:8" ht="50.1" customHeight="1" x14ac:dyDescent="0.2">
      <c r="A183" s="160" t="s">
        <v>111</v>
      </c>
      <c r="B183" s="161"/>
      <c r="C183" s="202" t="str">
        <f>"Интернет-площадка 2gis.ru на основе Cправочника организаций "&amp;$C$2&amp;""</f>
        <v>Интернет-площадка 2gis.ru на основе Cправочника организаций "2ГИС.ЯКУТСК"</v>
      </c>
      <c r="D183" s="36">
        <v>15120</v>
      </c>
      <c r="E183" s="37"/>
      <c r="F183" s="37"/>
      <c r="G183" s="37"/>
      <c r="H183" s="38"/>
    </row>
    <row r="184" spans="1:8" ht="50.1" customHeight="1" x14ac:dyDescent="0.2">
      <c r="A184" s="160" t="s">
        <v>112</v>
      </c>
      <c r="B184" s="161"/>
      <c r="C184" s="202" t="str">
        <f t="shared" si="1"/>
        <v>Электронный справочник на основе Справочника организаций "2ГИС.ЯКУТСК" (версия для ПК)</v>
      </c>
      <c r="D184" s="36">
        <v>2520</v>
      </c>
      <c r="E184" s="37"/>
      <c r="F184" s="37"/>
      <c r="G184" s="37"/>
      <c r="H184" s="38"/>
    </row>
    <row r="185" spans="1:8" ht="50.1" customHeight="1" x14ac:dyDescent="0.2">
      <c r="A185" s="160" t="s">
        <v>113</v>
      </c>
      <c r="B185" s="161"/>
      <c r="C185" s="202" t="str">
        <f t="shared" si="1"/>
        <v>Электронный справочник на основе Справочника организаций "2ГИС.ЯКУТСК" (версия для ПК)</v>
      </c>
      <c r="D185" s="36">
        <v>5040</v>
      </c>
      <c r="E185" s="37"/>
      <c r="F185" s="37"/>
      <c r="G185" s="37"/>
      <c r="H185" s="38"/>
    </row>
    <row r="186" spans="1:8" ht="50.1" customHeight="1" x14ac:dyDescent="0.2">
      <c r="A186" s="160" t="s">
        <v>114</v>
      </c>
      <c r="B186" s="161"/>
      <c r="C186" s="202" t="str">
        <f t="shared" si="1"/>
        <v>Электронный справочник на основе Справочника организаций "2ГИС.ЯКУТСК" (версия для ПК)</v>
      </c>
      <c r="D186" s="36">
        <v>5880</v>
      </c>
      <c r="E186" s="37"/>
      <c r="F186" s="37"/>
      <c r="G186" s="37"/>
      <c r="H186" s="38"/>
    </row>
    <row r="187" spans="1:8" ht="50.1" customHeight="1" x14ac:dyDescent="0.2">
      <c r="A187" s="160" t="s">
        <v>115</v>
      </c>
      <c r="B187" s="161"/>
      <c r="C187" s="202" t="s">
        <v>95</v>
      </c>
      <c r="D187" s="36">
        <v>2160</v>
      </c>
      <c r="E187" s="37"/>
      <c r="F187" s="37"/>
      <c r="G187" s="37"/>
      <c r="H187" s="38"/>
    </row>
    <row r="188" spans="1:8" ht="69.75" customHeight="1" x14ac:dyDescent="0.2">
      <c r="A188" s="160" t="s">
        <v>116</v>
      </c>
      <c r="B188" s="161"/>
      <c r="C18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6">
        <v>43200</v>
      </c>
      <c r="E188" s="37"/>
      <c r="F188" s="37"/>
      <c r="G188" s="37"/>
      <c r="H188" s="38"/>
    </row>
    <row r="189" spans="1:8" ht="50.1" customHeight="1" thickBot="1" x14ac:dyDescent="0.25">
      <c r="A189" s="160" t="s">
        <v>117</v>
      </c>
      <c r="B189" s="161"/>
      <c r="C189" s="202" t="str">
        <f t="shared" si="1"/>
        <v>Электронный справочник на основе Справочника организаций "2ГИС.ЯКУТСК" (версия для ПК)</v>
      </c>
      <c r="D189" s="44">
        <v>5040</v>
      </c>
      <c r="E189" s="45"/>
      <c r="F189" s="45"/>
      <c r="G189" s="45"/>
      <c r="H189" s="46"/>
    </row>
    <row r="190" spans="1:8" s="28" customFormat="1" ht="50.1" customHeight="1" thickBot="1" x14ac:dyDescent="0.25">
      <c r="A190" s="24" t="s">
        <v>118</v>
      </c>
      <c r="B190" s="25"/>
      <c r="C190" s="26"/>
      <c r="D190" s="173"/>
      <c r="E190" s="173"/>
      <c r="F190" s="173"/>
      <c r="G190" s="173"/>
      <c r="H190" s="174"/>
    </row>
    <row r="191" spans="1:8" s="16" customFormat="1" ht="50.1" customHeight="1" x14ac:dyDescent="0.2">
      <c r="A191" s="160" t="s">
        <v>119</v>
      </c>
      <c r="B191" s="161"/>
      <c r="C19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6">
        <v>10008</v>
      </c>
      <c r="E191" s="37"/>
      <c r="F191" s="37"/>
      <c r="G191" s="37"/>
      <c r="H191" s="38"/>
    </row>
    <row r="192" spans="1:8" s="16" customFormat="1" ht="50.1" customHeight="1" x14ac:dyDescent="0.2">
      <c r="A192" s="160" t="s">
        <v>120</v>
      </c>
      <c r="B192" s="161"/>
      <c r="C192" s="209"/>
      <c r="D192" s="36">
        <v>10008</v>
      </c>
      <c r="E192" s="37"/>
      <c r="F192" s="37"/>
      <c r="G192" s="37"/>
      <c r="H192" s="38"/>
    </row>
    <row r="193" spans="1:8" s="16" customFormat="1" ht="50.1" customHeight="1" x14ac:dyDescent="0.2">
      <c r="A193" s="207" t="s">
        <v>121</v>
      </c>
      <c r="B193" s="208"/>
      <c r="C193" s="209"/>
      <c r="D193" s="359">
        <v>3000</v>
      </c>
      <c r="E193" s="157"/>
      <c r="F193" s="157"/>
      <c r="G193" s="157"/>
      <c r="H193" s="157"/>
    </row>
    <row r="194" spans="1:8" s="16" customFormat="1" ht="50.1" customHeight="1" x14ac:dyDescent="0.2">
      <c r="A194" s="207" t="s">
        <v>122</v>
      </c>
      <c r="B194" s="208"/>
      <c r="C194" s="209"/>
      <c r="D194" s="359">
        <v>300</v>
      </c>
      <c r="E194" s="157"/>
      <c r="F194" s="157"/>
      <c r="G194" s="157"/>
      <c r="H194" s="157"/>
    </row>
    <row r="195" spans="1:8" s="16" customFormat="1" ht="50.1" customHeight="1" thickBot="1" x14ac:dyDescent="0.25">
      <c r="A195" s="207" t="s">
        <v>123</v>
      </c>
      <c r="B195" s="208"/>
      <c r="C195" s="210"/>
      <c r="D195" s="78">
        <v>1050</v>
      </c>
      <c r="E195" s="79"/>
      <c r="F195" s="79"/>
      <c r="G195" s="79"/>
      <c r="H195" s="79"/>
    </row>
    <row r="196" spans="1:8" s="16" customFormat="1" ht="50.1" customHeight="1" thickBot="1" x14ac:dyDescent="0.25">
      <c r="A196" s="24" t="s">
        <v>124</v>
      </c>
      <c r="B196" s="25"/>
      <c r="C196" s="26"/>
      <c r="D196" s="173"/>
      <c r="E196" s="173"/>
      <c r="F196" s="173"/>
      <c r="G196" s="173"/>
      <c r="H196" s="174"/>
    </row>
    <row r="197" spans="1:8" ht="50.1" customHeight="1" x14ac:dyDescent="0.2">
      <c r="A197" s="160" t="s">
        <v>125</v>
      </c>
      <c r="B197" s="161"/>
      <c r="C19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97" s="212">
        <f>F197*1.2</f>
        <v>9770.4</v>
      </c>
      <c r="E197" s="213">
        <f>F197*1.1</f>
        <v>8956.2000000000007</v>
      </c>
      <c r="F197" s="213">
        <v>8142</v>
      </c>
      <c r="G197" s="213">
        <f>F197*0.75</f>
        <v>6106.5</v>
      </c>
      <c r="H197" s="214">
        <f>F197*0.5</f>
        <v>4071</v>
      </c>
    </row>
    <row r="198" spans="1:8" ht="50.1" customHeight="1" x14ac:dyDescent="0.2">
      <c r="A198" s="160" t="s">
        <v>126</v>
      </c>
      <c r="B198" s="161"/>
      <c r="C198" s="202" t="str">
        <f>"Интернет-площадка 2gis.ru на основе Cправочника организаций "&amp;$C$2&amp;""</f>
        <v>Интернет-площадка 2gis.ru на основе Cправочника организаций "2ГИС.ЯКУТСК"</v>
      </c>
      <c r="D198" s="36">
        <v>1770</v>
      </c>
      <c r="E198" s="37"/>
      <c r="F198" s="37"/>
      <c r="G198" s="37"/>
      <c r="H198" s="38"/>
    </row>
    <row r="199" spans="1:8" ht="50.1" customHeight="1" x14ac:dyDescent="0.2">
      <c r="A199" s="160" t="s">
        <v>127</v>
      </c>
      <c r="B199" s="161"/>
      <c r="C199"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9" s="36">
        <v>1770</v>
      </c>
      <c r="E199" s="37"/>
      <c r="F199" s="37"/>
      <c r="G199" s="37"/>
      <c r="H199" s="38"/>
    </row>
    <row r="200" spans="1:8" ht="50.1" customHeight="1" x14ac:dyDescent="0.2">
      <c r="A200" s="160" t="s">
        <v>128</v>
      </c>
      <c r="B200" s="161"/>
      <c r="C20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200" s="212">
        <f>F200*1.2</f>
        <v>13680</v>
      </c>
      <c r="E200" s="213">
        <f>F200*1.1</f>
        <v>12540.000000000002</v>
      </c>
      <c r="F200" s="213">
        <v>11400</v>
      </c>
      <c r="G200" s="213">
        <f>F200*0.75</f>
        <v>8550</v>
      </c>
      <c r="H200" s="214">
        <f>F200*0.5</f>
        <v>5700</v>
      </c>
    </row>
    <row r="201" spans="1:8" ht="50.1" customHeight="1" x14ac:dyDescent="0.2">
      <c r="A201" s="160" t="s">
        <v>179</v>
      </c>
      <c r="B201" s="161"/>
      <c r="C201" s="202" t="str">
        <f>"Интернет-площадка 2gis.ru на основе Cправочника организаций "&amp;$C$2&amp;""</f>
        <v>Интернет-площадка 2gis.ru на основе Cправочника организаций "2ГИС.ЯКУТСК"</v>
      </c>
      <c r="D201" s="36">
        <v>2520</v>
      </c>
      <c r="E201" s="37"/>
      <c r="F201" s="37"/>
      <c r="G201" s="37"/>
      <c r="H201" s="38"/>
    </row>
    <row r="202" spans="1:8" ht="50.1" customHeight="1" x14ac:dyDescent="0.2">
      <c r="A202" s="160" t="s">
        <v>130</v>
      </c>
      <c r="B202" s="161"/>
      <c r="C202"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2" s="36">
        <v>2520</v>
      </c>
      <c r="E202" s="37"/>
      <c r="F202" s="37"/>
      <c r="G202" s="37"/>
      <c r="H202" s="38"/>
    </row>
    <row r="203" spans="1:8" s="16" customFormat="1" ht="126" customHeight="1" thickBot="1" x14ac:dyDescent="0.25">
      <c r="A203" s="160" t="s">
        <v>131</v>
      </c>
      <c r="B203" s="161"/>
      <c r="C203" s="215" t="str">
        <f>C198</f>
        <v>Интернет-площадка 2gis.ru на основе Cправочника организаций "2ГИС.ЯКУТСК"</v>
      </c>
      <c r="D203" s="212">
        <f>F203*1.2</f>
        <v>3600</v>
      </c>
      <c r="E203" s="213">
        <f>F203*1.1</f>
        <v>3300.0000000000005</v>
      </c>
      <c r="F203" s="213">
        <v>3000</v>
      </c>
      <c r="G203" s="213">
        <f>F203*0.75</f>
        <v>2250</v>
      </c>
      <c r="H203" s="214">
        <f>F203*0.5</f>
        <v>1500</v>
      </c>
    </row>
    <row r="204" spans="1:8" ht="50.1" customHeight="1" thickBot="1" x14ac:dyDescent="0.25">
      <c r="A204" s="24" t="s">
        <v>193</v>
      </c>
      <c r="B204" s="25"/>
      <c r="C204" s="26"/>
      <c r="D204" s="173"/>
      <c r="E204" s="173"/>
      <c r="F204" s="173"/>
      <c r="G204" s="173"/>
      <c r="H204" s="174"/>
    </row>
    <row r="205" spans="1:8" s="23" customFormat="1" ht="30" customHeight="1" thickBot="1" x14ac:dyDescent="0.25">
      <c r="A205" s="589"/>
      <c r="B205" s="429"/>
      <c r="C205" s="430"/>
      <c r="D205" s="429"/>
      <c r="E205" s="429"/>
      <c r="F205" s="429"/>
      <c r="G205" s="429"/>
      <c r="H205" s="431"/>
    </row>
    <row r="206" spans="1:8" s="16" customFormat="1" ht="185.25" customHeight="1" x14ac:dyDescent="0.2">
      <c r="A206" s="160" t="s">
        <v>194</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6" s="31">
        <v>15000</v>
      </c>
      <c r="E206" s="32"/>
      <c r="F206" s="32"/>
      <c r="G206" s="32"/>
      <c r="H206" s="33"/>
    </row>
    <row r="207" spans="1:8" s="16" customFormat="1" ht="83.25" customHeight="1" thickBot="1" x14ac:dyDescent="0.25">
      <c r="A207" s="160" t="s">
        <v>195</v>
      </c>
      <c r="B207" s="161"/>
      <c r="C207" s="209"/>
      <c r="D207" s="36">
        <v>15000</v>
      </c>
      <c r="E207" s="37"/>
      <c r="F207" s="37"/>
      <c r="G207" s="37"/>
      <c r="H207" s="38"/>
    </row>
    <row r="208" spans="1:8" ht="21.75" thickBot="1" x14ac:dyDescent="0.25">
      <c r="A208" s="336"/>
      <c r="B208" s="337"/>
      <c r="C208" s="130"/>
      <c r="D208" s="399"/>
      <c r="E208" s="399"/>
      <c r="F208" s="399"/>
      <c r="G208" s="399"/>
      <c r="H208" s="400"/>
    </row>
    <row r="210" spans="1:8" ht="21" x14ac:dyDescent="0.2">
      <c r="A210" s="220"/>
      <c r="B210" s="221" t="s">
        <v>133</v>
      </c>
      <c r="C210" s="222" t="s">
        <v>741</v>
      </c>
      <c r="D210" s="222"/>
      <c r="E210" s="223"/>
      <c r="F210" s="223"/>
      <c r="G210" s="223"/>
      <c r="H210" s="223"/>
    </row>
    <row r="211" spans="1:8" ht="21" x14ac:dyDescent="0.2">
      <c r="A211" s="220"/>
      <c r="B211" s="223"/>
      <c r="C211" s="224" t="s">
        <v>742</v>
      </c>
      <c r="D211" s="224"/>
      <c r="E211" s="223"/>
      <c r="F211" s="223"/>
      <c r="G211" s="223"/>
      <c r="H211" s="223"/>
    </row>
    <row r="212" spans="1:8" ht="21" x14ac:dyDescent="0.2">
      <c r="A212" s="220"/>
      <c r="B212" s="223"/>
      <c r="C212" s="373" t="s">
        <v>743</v>
      </c>
      <c r="D212" s="224"/>
      <c r="E212" s="223"/>
      <c r="F212" s="223"/>
      <c r="G212" s="223"/>
      <c r="H212" s="223"/>
    </row>
    <row r="213" spans="1:8" ht="21" x14ac:dyDescent="0.2">
      <c r="C213" s="224"/>
      <c r="D213" s="224"/>
      <c r="E213" s="223"/>
      <c r="F213" s="223"/>
      <c r="G213" s="223"/>
      <c r="H213" s="217"/>
    </row>
    <row r="214" spans="1:8" ht="26.25" customHeight="1" x14ac:dyDescent="0.2">
      <c r="A214" s="227" t="str">
        <f>Абакан_юр!A174</f>
        <v>По соглашению сторон в качестве валюты платежа могут выступать украинские гривны, в этом случае курс следующий: 1 руб. = 0,4273 гривен</v>
      </c>
      <c r="B214" s="227"/>
      <c r="C214" s="227"/>
      <c r="D214" s="228"/>
      <c r="E214" s="228"/>
      <c r="F214" s="229"/>
      <c r="G214" s="230"/>
      <c r="H214" s="230"/>
    </row>
    <row r="215" spans="1:8" ht="26.25" customHeight="1" x14ac:dyDescent="0.2">
      <c r="A215" s="227" t="str">
        <f>Абакан_юр!A175</f>
        <v>По соглашению сторон в качестве валюты платежа могут выступать дирхамы ОАЭ, в этом случае курс следующий: 1 руб. = 0,0413 дирхам</v>
      </c>
      <c r="B215" s="227"/>
      <c r="C215" s="227"/>
      <c r="D215" s="228"/>
      <c r="E215" s="228"/>
      <c r="F215" s="229"/>
      <c r="G215" s="232"/>
      <c r="H215" s="232"/>
    </row>
    <row r="216" spans="1:8" ht="26.25" customHeight="1" x14ac:dyDescent="0.2">
      <c r="A216" s="227" t="str">
        <f>Абакан_юр!A176</f>
        <v>По соглашению сторон в качестве валюты платежа могут выступать доллары США, в этом случае курс следующий: 1 руб. = 0,0113 доллара</v>
      </c>
      <c r="B216" s="227"/>
      <c r="C216" s="227"/>
      <c r="D216" s="228"/>
      <c r="E216" s="228"/>
      <c r="F216" s="229"/>
      <c r="G216" s="232"/>
      <c r="H216" s="232"/>
    </row>
    <row r="217" spans="1:8" ht="26.25" customHeight="1" x14ac:dyDescent="0.2">
      <c r="A217" s="227" t="str">
        <f>Абакан_юр!A177</f>
        <v>По соглашению сторон в качестве валюты платежа могут выступать евро, в этом случае курс следующий: 1 руб. = 0,0105 евро</v>
      </c>
      <c r="B217" s="227"/>
      <c r="C217" s="227"/>
      <c r="D217" s="228"/>
      <c r="E217" s="229"/>
      <c r="F217" s="229"/>
      <c r="G217" s="232"/>
      <c r="H217" s="232"/>
    </row>
    <row r="218" spans="1:8" ht="26.25" customHeight="1" x14ac:dyDescent="0.2">
      <c r="A218" s="227" t="str">
        <f>Абакан_юр!A178</f>
        <v>По соглашению сторон в качестве валюты платежа могут выступать чешские кроны, в этом случае курс следующий: 1 руб. = 0,2661 крона</v>
      </c>
      <c r="B218" s="227"/>
      <c r="C218" s="227"/>
      <c r="D218" s="228"/>
      <c r="E218" s="229"/>
      <c r="F218" s="229"/>
      <c r="G218" s="232"/>
      <c r="H218" s="232"/>
    </row>
    <row r="219" spans="1:8" ht="26.25" customHeight="1" x14ac:dyDescent="0.2">
      <c r="A219" s="227" t="str">
        <f>Абакан_юр!A179</f>
        <v>По соглашению сторон в качестве валюты платежа могут выступать киргизские сомы, в этом случае курс следующий: 1 руб. = 1,0065 сом</v>
      </c>
      <c r="B219" s="227"/>
      <c r="C219" s="227"/>
      <c r="D219" s="228"/>
      <c r="E219" s="228"/>
      <c r="F219" s="229"/>
      <c r="G219" s="232"/>
      <c r="H219" s="232"/>
    </row>
    <row r="220" spans="1:8" ht="26.25" customHeight="1" x14ac:dyDescent="0.2">
      <c r="A220" s="227" t="str">
        <f>Абакан_юр!A180</f>
        <v>По соглашению сторон в качестве валюты платежа могут выступать казахстанские тенге, в этом случае курс следующий: 1 руб. = 5,0495 тенге</v>
      </c>
      <c r="B220" s="227"/>
      <c r="C220" s="227"/>
      <c r="D220" s="228"/>
      <c r="E220" s="228"/>
      <c r="F220" s="229"/>
      <c r="G220" s="232"/>
      <c r="H220" s="232"/>
    </row>
    <row r="221" spans="1:8" ht="26.25" x14ac:dyDescent="0.2">
      <c r="A221" s="233"/>
      <c r="B221" s="233"/>
      <c r="C221" s="234"/>
      <c r="D221" s="235"/>
      <c r="E221" s="235"/>
      <c r="F221" s="236"/>
      <c r="G221" s="237"/>
      <c r="H221" s="237"/>
    </row>
    <row r="222" spans="1:8" ht="21" x14ac:dyDescent="0.2">
      <c r="A222" s="239" t="s">
        <v>144</v>
      </c>
      <c r="B222" s="239"/>
      <c r="C222" s="239"/>
      <c r="D222" s="239"/>
      <c r="E222" s="239"/>
      <c r="F222" s="239"/>
      <c r="G222" s="239"/>
      <c r="H222" s="239"/>
    </row>
    <row r="223" spans="1:8" ht="21" x14ac:dyDescent="0.2">
      <c r="A223" s="239" t="s">
        <v>145</v>
      </c>
      <c r="B223" s="239"/>
      <c r="C223" s="239"/>
      <c r="D223" s="239"/>
      <c r="E223" s="239"/>
      <c r="F223" s="239"/>
      <c r="G223" s="239"/>
      <c r="H223" s="239"/>
    </row>
    <row r="224" spans="1:8" ht="26.25" x14ac:dyDescent="0.2">
      <c r="A224" s="233"/>
      <c r="B224" s="233"/>
      <c r="C224" s="234"/>
      <c r="D224" s="235"/>
      <c r="E224" s="235"/>
      <c r="F224" s="236"/>
      <c r="G224" s="237"/>
      <c r="H224" s="237"/>
    </row>
    <row r="225" spans="1:8" ht="50.1" customHeight="1" thickBot="1" x14ac:dyDescent="0.25">
      <c r="A225" s="240" t="s">
        <v>146</v>
      </c>
      <c r="B225" s="240"/>
      <c r="C225" s="240"/>
      <c r="D225" s="240"/>
      <c r="E225" s="240"/>
      <c r="F225" s="241"/>
      <c r="G225" s="231"/>
      <c r="H225" s="242"/>
    </row>
    <row r="226" spans="1:8" ht="50.1" customHeight="1" thickBot="1" x14ac:dyDescent="0.25">
      <c r="A226" s="243" t="s">
        <v>147</v>
      </c>
      <c r="B226" s="244"/>
      <c r="C226" s="244"/>
      <c r="D226" s="244"/>
      <c r="E226" s="245"/>
      <c r="F226" s="246"/>
      <c r="H226" s="247"/>
    </row>
    <row r="227" spans="1:8" ht="79.5" customHeight="1" thickBot="1" x14ac:dyDescent="0.25">
      <c r="A227" s="375" t="s">
        <v>148</v>
      </c>
      <c r="B227" s="376"/>
      <c r="C227" s="250" t="s">
        <v>149</v>
      </c>
      <c r="D227" s="402" t="s">
        <v>150</v>
      </c>
      <c r="E227" s="403"/>
      <c r="F227" s="252"/>
      <c r="G227" s="252"/>
      <c r="H227" s="252"/>
    </row>
    <row r="228" spans="1:8" ht="101.25" customHeight="1" x14ac:dyDescent="0.2">
      <c r="A228" s="253" t="s">
        <v>151</v>
      </c>
      <c r="B228" s="254"/>
      <c r="C228" s="255" t="s">
        <v>152</v>
      </c>
      <c r="D228" s="256" t="s">
        <v>153</v>
      </c>
      <c r="E228" s="257"/>
      <c r="F228" s="252"/>
      <c r="G228" s="252"/>
      <c r="H228" s="252"/>
    </row>
    <row r="229" spans="1:8" ht="75" customHeight="1" x14ac:dyDescent="0.2">
      <c r="A229" s="258" t="s">
        <v>154</v>
      </c>
      <c r="B229" s="259"/>
      <c r="C229" s="260" t="s">
        <v>155</v>
      </c>
      <c r="D229" s="261" t="s">
        <v>156</v>
      </c>
      <c r="E229" s="262"/>
      <c r="F229" s="252"/>
      <c r="G229" s="252"/>
      <c r="H229" s="252"/>
    </row>
    <row r="230" spans="1:8" ht="126" customHeight="1" thickBot="1" x14ac:dyDescent="0.25">
      <c r="A230" s="404" t="s">
        <v>157</v>
      </c>
      <c r="B230" s="405"/>
      <c r="C230" s="406" t="s">
        <v>158</v>
      </c>
      <c r="D230" s="407" t="s">
        <v>156</v>
      </c>
      <c r="E230" s="408"/>
      <c r="F230" s="252"/>
      <c r="G230" s="252"/>
      <c r="H230" s="252"/>
    </row>
    <row r="231" spans="1:8" s="217" customFormat="1" ht="102.75" customHeight="1" thickBot="1" x14ac:dyDescent="0.25">
      <c r="A231" s="404" t="s">
        <v>160</v>
      </c>
      <c r="B231" s="405"/>
      <c r="C231" s="601" t="s">
        <v>161</v>
      </c>
      <c r="D231" s="407" t="s">
        <v>156</v>
      </c>
      <c r="E231" s="408"/>
      <c r="F231" s="246"/>
      <c r="G231" s="246"/>
      <c r="H231" s="246"/>
    </row>
    <row r="232" spans="1:8" s="238" customFormat="1" ht="222.75" customHeight="1" thickBot="1" x14ac:dyDescent="0.25">
      <c r="A232" s="404" t="s">
        <v>162</v>
      </c>
      <c r="B232" s="405"/>
      <c r="C232" s="406" t="s">
        <v>163</v>
      </c>
      <c r="D232" s="407" t="s">
        <v>156</v>
      </c>
      <c r="E232" s="408"/>
      <c r="F232" s="236"/>
      <c r="G232" s="237"/>
      <c r="H232" s="237"/>
    </row>
    <row r="233" spans="1:8" ht="23.25" x14ac:dyDescent="0.2">
      <c r="A233" s="264" t="s">
        <v>164</v>
      </c>
      <c r="B233" s="264"/>
      <c r="C233" s="264"/>
      <c r="D233" s="264"/>
      <c r="E233" s="264"/>
      <c r="F233" s="264"/>
      <c r="G233" s="264"/>
      <c r="H233" s="264"/>
    </row>
    <row r="234" spans="1:8" ht="23.25" x14ac:dyDescent="0.2">
      <c r="A234" s="264" t="s">
        <v>165</v>
      </c>
      <c r="B234" s="264"/>
      <c r="C234" s="264"/>
      <c r="D234" s="264"/>
      <c r="E234" s="264"/>
      <c r="F234" s="264"/>
      <c r="G234" s="264"/>
      <c r="H234" s="264"/>
    </row>
    <row r="235" spans="1:8" ht="195" customHeight="1" x14ac:dyDescent="0.2">
      <c r="A23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5" s="239"/>
      <c r="C235" s="239"/>
      <c r="D235" s="239"/>
      <c r="E235" s="239"/>
      <c r="F235" s="239"/>
      <c r="G235" s="239"/>
      <c r="H235" s="239"/>
    </row>
    <row r="236" spans="1:8" ht="77.25" customHeight="1" x14ac:dyDescent="0.2">
      <c r="A236" s="239" t="s">
        <v>167</v>
      </c>
      <c r="B236" s="239"/>
      <c r="C236" s="239"/>
      <c r="D236" s="239"/>
      <c r="E236" s="239"/>
      <c r="F236" s="239"/>
      <c r="G236" s="239"/>
      <c r="H236" s="239"/>
    </row>
    <row r="237" spans="1:8" ht="23.25" x14ac:dyDescent="0.2">
      <c r="A237" s="264" t="s">
        <v>168</v>
      </c>
      <c r="B237" s="264"/>
      <c r="C237" s="264"/>
      <c r="D237" s="264"/>
      <c r="E237" s="264"/>
      <c r="F237" s="264"/>
      <c r="G237" s="264"/>
      <c r="H237" s="264"/>
    </row>
    <row r="238" spans="1:8" s="266" customFormat="1" ht="114.75" customHeight="1" x14ac:dyDescent="0.2">
      <c r="A238" s="239" t="s">
        <v>169</v>
      </c>
      <c r="B238" s="239"/>
      <c r="C238" s="239"/>
      <c r="D238" s="239"/>
      <c r="E238" s="239"/>
      <c r="F238" s="239"/>
      <c r="G238" s="239"/>
      <c r="H238" s="239"/>
    </row>
  </sheetData>
  <sheetProtection selectLockedCells="1" selectUnlockedCells="1"/>
  <mergeCells count="399">
    <mergeCell ref="A235:H235"/>
    <mergeCell ref="A236:H236"/>
    <mergeCell ref="A237:H237"/>
    <mergeCell ref="A238:E238"/>
    <mergeCell ref="F238:H238"/>
    <mergeCell ref="A231:B231"/>
    <mergeCell ref="D231:E231"/>
    <mergeCell ref="A232:B232"/>
    <mergeCell ref="D232:E232"/>
    <mergeCell ref="A233:H233"/>
    <mergeCell ref="A234:H234"/>
    <mergeCell ref="A228:B228"/>
    <mergeCell ref="D228:E228"/>
    <mergeCell ref="A229:B229"/>
    <mergeCell ref="D229:E229"/>
    <mergeCell ref="A230:B230"/>
    <mergeCell ref="D230:E230"/>
    <mergeCell ref="A222:H222"/>
    <mergeCell ref="A223:H223"/>
    <mergeCell ref="A225:E225"/>
    <mergeCell ref="A226:E226"/>
    <mergeCell ref="A227:B227"/>
    <mergeCell ref="D227:E227"/>
    <mergeCell ref="A215:C215"/>
    <mergeCell ref="A216:C216"/>
    <mergeCell ref="A217:C217"/>
    <mergeCell ref="A218:C218"/>
    <mergeCell ref="A219:C219"/>
    <mergeCell ref="A220:C220"/>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02:B202"/>
    <mergeCell ref="D202:H202"/>
    <mergeCell ref="A203:B203"/>
    <mergeCell ref="A204:B204"/>
    <mergeCell ref="D204:H204"/>
    <mergeCell ref="A205:C205"/>
    <mergeCell ref="D205:H205"/>
    <mergeCell ref="A198:B198"/>
    <mergeCell ref="D198:H198"/>
    <mergeCell ref="A199:B199"/>
    <mergeCell ref="D199:H199"/>
    <mergeCell ref="A200:B200"/>
    <mergeCell ref="A201:B201"/>
    <mergeCell ref="D201:H201"/>
    <mergeCell ref="D194:H194"/>
    <mergeCell ref="A195:B195"/>
    <mergeCell ref="D195:H195"/>
    <mergeCell ref="A196:B196"/>
    <mergeCell ref="D196:H196"/>
    <mergeCell ref="A197:B197"/>
    <mergeCell ref="A190:B190"/>
    <mergeCell ref="D190:H190"/>
    <mergeCell ref="A191:B191"/>
    <mergeCell ref="C191:C195"/>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C137:C154"/>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101</vt:i4>
      </vt:variant>
      <vt:variant>
        <vt:lpstr>Именованные диапазоны</vt:lpstr>
      </vt:variant>
      <vt:variant>
        <vt:i4>2</vt:i4>
      </vt:variant>
    </vt:vector>
  </HeadingPairs>
  <TitlesOfParts>
    <vt:vector size="103" baseType="lpstr">
      <vt:lpstr>Абакан_юр</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'Набережные Челны_юр'!Область_печати</vt:lpstr>
      <vt:lpstr>Нижневартовск_юр!Область_печати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2024-03-04T01:11:10Z</dcterms:created>
  <dcterms:modified xsi:type="dcterms:W3CDTF">2024-03-04T01:12:01Z</dcterms:modified>
</cp:coreProperties>
</file>